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D:\D Data\Haider Ali\Flow of fund Prices and publication Div\Publication\MSB\0625\MSB files\"/>
    </mc:Choice>
  </mc:AlternateContent>
  <bookViews>
    <workbookView xWindow="0" yWindow="0" windowWidth="23040" windowHeight="8550" tabRatio="785" activeTab="7"/>
  </bookViews>
  <sheets>
    <sheet name="3" sheetId="1" r:id="rId1"/>
    <sheet name="4" sheetId="2" r:id="rId2"/>
    <sheet name="5" sheetId="3" r:id="rId3"/>
    <sheet name="6" sheetId="4" r:id="rId4"/>
    <sheet name="7" sheetId="5" r:id="rId5"/>
    <sheet name=" 8" sheetId="64" r:id="rId6"/>
    <sheet name=" 9" sheetId="65" r:id="rId7"/>
    <sheet name=" 10" sheetId="63" r:id="rId8"/>
    <sheet name=" 11" sheetId="66" r:id="rId9"/>
    <sheet name=" 12" sheetId="67" r:id="rId10"/>
    <sheet name="13" sheetId="11" r:id="rId11"/>
    <sheet name="14" sheetId="12" r:id="rId12"/>
    <sheet name="15" sheetId="14" r:id="rId13"/>
    <sheet name="16" sheetId="15" r:id="rId14"/>
    <sheet name="17" sheetId="16" r:id="rId15"/>
    <sheet name="18" sheetId="17" r:id="rId16"/>
    <sheet name="19 " sheetId="59" r:id="rId17"/>
    <sheet name="20" sheetId="60" r:id="rId18"/>
    <sheet name="21 " sheetId="61" r:id="rId19"/>
    <sheet name="22" sheetId="62" r:id="rId20"/>
  </sheets>
  <definedNames>
    <definedName name="_xlnm.Print_Area" localSheetId="7">' 10'!$A$1:$J$61</definedName>
    <definedName name="_xlnm.Print_Area" localSheetId="8">' 11'!$A$1:$F$35</definedName>
    <definedName name="_xlnm.Print_Area" localSheetId="9">' 12'!$A$1:$E$22</definedName>
    <definedName name="_xlnm.Print_Area" localSheetId="5">' 8'!$A$1:$J$46</definedName>
    <definedName name="_xlnm.Print_Area" localSheetId="6">' 9'!$A$1:$J$14</definedName>
    <definedName name="_xlnm.Print_Area" localSheetId="10">'13'!$A$1:$J$86</definedName>
    <definedName name="_xlnm.Print_Area" localSheetId="11">'14'!$A$1:$J$86</definedName>
    <definedName name="_xlnm.Print_Area" localSheetId="12">'15'!$A$1:$G$64</definedName>
    <definedName name="_xlnm.Print_Area" localSheetId="14">'17'!$A$1:$J$39</definedName>
    <definedName name="_xlnm.Print_Area" localSheetId="15">'18'!$A$1:$J$16</definedName>
    <definedName name="_xlnm.Print_Area" localSheetId="16">'19 '!$A$1:$I$53</definedName>
    <definedName name="_xlnm.Print_Area" localSheetId="17">'20'!$A$1:$G$21</definedName>
    <definedName name="_xlnm.Print_Area" localSheetId="18">'21 '!$A$1:$G$25</definedName>
    <definedName name="_xlnm.Print_Area" localSheetId="19">'22'!$A$1:$G$43</definedName>
    <definedName name="_xlnm.Print_Area" localSheetId="0">'3'!$A$1:$J$48</definedName>
    <definedName name="_xlnm.Print_Area" localSheetId="1">'4'!$A$1:$J$56</definedName>
    <definedName name="_xlnm.Print_Area" localSheetId="2">'5'!$A$1:$J$44</definedName>
    <definedName name="_xlnm.Print_Area" localSheetId="3">'6'!$A$1:$J$54</definedName>
    <definedName name="_xlnm.Print_Area" localSheetId="4">'7'!$A$1:$J$63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67" l="1"/>
  <c r="E5" i="67"/>
  <c r="B24" i="67"/>
  <c r="C24" i="67"/>
  <c r="D24" i="67"/>
  <c r="E24" i="67"/>
  <c r="H4" i="64"/>
  <c r="I4" i="64"/>
  <c r="J4" i="64"/>
  <c r="G5" i="17" l="1"/>
  <c r="D7" i="17" l="1"/>
  <c r="N57" i="12" l="1"/>
  <c r="M57" i="12"/>
  <c r="L57" i="12"/>
  <c r="M6" i="12"/>
  <c r="N6" i="12"/>
  <c r="L6" i="12"/>
  <c r="M8" i="12"/>
  <c r="N8" i="12"/>
  <c r="L8" i="12"/>
  <c r="L15" i="12"/>
  <c r="M15" i="12"/>
  <c r="N15" i="12"/>
</calcChain>
</file>

<file path=xl/sharedStrings.xml><?xml version="1.0" encoding="utf-8"?>
<sst xmlns="http://schemas.openxmlformats.org/spreadsheetml/2006/main" count="1109" uniqueCount="618">
  <si>
    <t xml:space="preserve">2.1 Central Bank Survey </t>
  </si>
  <si>
    <t>Million Rupees</t>
  </si>
  <si>
    <t>I T E M S</t>
  </si>
  <si>
    <t xml:space="preserve">FY22 </t>
  </si>
  <si>
    <t>FY23</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</si>
  <si>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</si>
  <si>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</si>
  <si>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</si>
  <si>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</si>
  <si>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</si>
  <si>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</si>
  <si>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</si>
  <si>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</si>
  <si>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</si>
  <si>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</si>
  <si>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</si>
  <si>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</si>
  <si>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</si>
  <si>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</si>
  <si>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</si>
  <si>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</si>
  <si>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</si>
  <si>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</si>
  <si>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</si>
  <si>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</si>
  <si>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</si>
  <si>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</si>
  <si>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</si>
  <si>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</si>
  <si>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</si>
  <si>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</si>
  <si>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</si>
  <si>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</si>
  <si>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</si>
  <si>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</si>
  <si>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</si>
  <si>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</si>
  <si>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</si>
  <si>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</si>
  <si>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</si>
  <si>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</si>
  <si>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</si>
  <si>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</si>
  <si>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</si>
  <si>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</si>
  <si>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</si>
  <si>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FY22</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</si>
  <si>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</si>
  <si>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</si>
  <si>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</si>
  <si>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</si>
  <si>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</si>
  <si>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</si>
  <si>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</si>
  <si>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</si>
  <si>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</si>
  <si>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</si>
  <si>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</si>
  <si>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</si>
  <si>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</si>
  <si>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</si>
  <si>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</si>
  <si>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</si>
  <si>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</si>
  <si>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1. The table shows monetary statistics of the Central Bank (State Bank of Pakistan) according to the guidelines of IMF Monetary and Financial Statistics Manual (MFSM 2000). Compilation methodology is available at:</t>
  </si>
  <si>
    <t>http://www.sbp.org.pk/departments/Guidelines.htm</t>
  </si>
  <si>
    <t>2. General Government includes Central and Provincial Governments.</t>
  </si>
  <si>
    <t>3. Provincial Governments includes Local &amp; Provincial Governments.</t>
  </si>
  <si>
    <t>4. The data may not tally with the table 2 at http://www.sbp.org.pk/ecodata/Ana_Acc_Sbp.pdf and table 2.2 of Statistical Bulletin due to difference in classification and Sectorization.</t>
  </si>
  <si>
    <t>* This includes amounts related to SBP’s OMO mop up activities and financial institutions’ placed of their excess reserves with SBP.</t>
  </si>
  <si>
    <t xml:space="preserve">2.2 Other Depository Corporations Survey </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</si>
  <si>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</si>
  <si>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</si>
  <si>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</si>
  <si>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</si>
  <si>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</si>
  <si>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</si>
  <si>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</si>
  <si>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</si>
  <si>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</si>
  <si>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</si>
  <si>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</si>
  <si>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</si>
  <si>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</si>
  <si>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</si>
  <si>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</si>
  <si>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</si>
  <si>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</si>
  <si>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</si>
  <si>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</si>
  <si>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</si>
  <si>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</si>
  <si>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</si>
  <si>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</si>
  <si>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</si>
  <si>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</si>
  <si>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</si>
  <si>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2. General Government includes Central and Provincial Government</t>
  </si>
  <si>
    <r>
      <t>2.3 Depository</t>
    </r>
    <r>
      <rPr>
        <b/>
        <i/>
        <sz val="12"/>
        <color rgb="FF000000"/>
        <rFont val="Times New Roman"/>
        <family val="1"/>
      </rPr>
      <t xml:space="preserve"> </t>
    </r>
    <r>
      <rPr>
        <b/>
        <sz val="14"/>
        <color rgb="FF000000"/>
        <rFont val="Times New Roman"/>
        <family val="1"/>
      </rPr>
      <t>Corporations Survey</t>
    </r>
  </si>
  <si>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</si>
  <si>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</si>
  <si>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</si>
  <si>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</si>
  <si>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</si>
  <si>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</si>
  <si>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</si>
  <si>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</si>
  <si>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</si>
  <si>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</si>
  <si>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</si>
  <si>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</si>
  <si>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</si>
  <si>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</si>
  <si>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</si>
  <si>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</si>
  <si>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</si>
  <si>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</si>
  <si>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</si>
  <si>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</si>
  <si>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</si>
  <si>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</si>
  <si>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</si>
  <si>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</si>
  <si>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</si>
  <si>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</si>
  <si>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</si>
  <si>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2.4 Reserve Money</t>
  </si>
  <si>
    <t>Components</t>
  </si>
  <si>
    <r>
      <t>30</t>
    </r>
    <r>
      <rPr>
        <b/>
        <vertAlign val="superscript"/>
        <sz val="8"/>
        <rFont val="Times New Roman"/>
        <family val="1"/>
      </rPr>
      <t>th</t>
    </r>
    <r>
      <rPr>
        <b/>
        <sz val="8"/>
        <rFont val="Times New Roman"/>
        <family val="1"/>
      </rPr>
      <t xml:space="preserve"> June</t>
    </r>
  </si>
  <si>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</si>
  <si>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</si>
  <si>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</si>
  <si>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</si>
  <si>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</si>
  <si>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</si>
  <si>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B. Net Domestic Assets (1+2+3)</t>
  </si>
  <si>
    <t xml:space="preserve">   1. Net Govt Sector Borrowing (i+ii)</t>
  </si>
  <si>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</si>
  <si>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</si>
  <si>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</si>
  <si>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</si>
  <si>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</si>
  <si>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</si>
  <si>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</si>
  <si>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</si>
  <si>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</si>
  <si>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</si>
  <si>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</si>
  <si>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</si>
  <si>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</si>
  <si>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</si>
  <si>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</si>
  <si>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</si>
  <si>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</si>
  <si>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</si>
  <si>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</si>
  <si>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</si>
  <si>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2.5 Currency in Circulation</t>
  </si>
  <si>
    <t>i-From July, 2020 and onwards five rupee bills &amp; above have been renamed as banknotes.</t>
  </si>
  <si>
    <t>2.6 Monetary Aggregates</t>
  </si>
  <si>
    <t>Assets / Liabilities</t>
  </si>
  <si>
    <t>A.     Components  of M2</t>
  </si>
  <si>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</si>
  <si>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</si>
  <si>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</si>
  <si>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</si>
  <si>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</si>
  <si>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</si>
  <si>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</si>
  <si>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</si>
  <si>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</si>
  <si>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</si>
  <si>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</si>
  <si>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</si>
  <si>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</si>
  <si>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</si>
  <si>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</si>
  <si>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</si>
  <si>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</si>
  <si>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</si>
  <si>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</si>
  <si>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</si>
  <si>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</si>
  <si>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</si>
  <si>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</si>
  <si>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</si>
  <si>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</si>
  <si>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</si>
  <si>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</si>
  <si>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</si>
  <si>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</si>
  <si>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</si>
  <si>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3.     Other Items  (net) *</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</si>
  <si>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</si>
  <si>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</si>
  <si>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</si>
  <si>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</si>
  <si>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</si>
  <si>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</si>
  <si>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</si>
  <si>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t>Notes: -</t>
  </si>
  <si>
    <t>1. Excluding IMF A/c Nos. 1 &amp; 2, IMF outstanding credit, deposits of foreign central banks, foreign governments, international organizations and deposit money banks.</t>
  </si>
  <si>
    <t>2 - Data is based on weekly returns. The quarterly data covers the period up to the last working day of the month and others months data up to the last working day of last week.</t>
  </si>
  <si>
    <t>2.7 Government Budgetary Borrowing from Banks</t>
  </si>
  <si>
    <t>ITEMS</t>
  </si>
  <si>
    <t>Stocks</t>
  </si>
  <si>
    <t>Monetary Impact During</t>
  </si>
  <si>
    <t>to</t>
  </si>
  <si>
    <t>1. Central Government (a+b)</t>
  </si>
  <si>
    <t>a. Scheduled Banks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</si>
  <si>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</si>
  <si>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</si>
  <si>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</si>
  <si>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</si>
  <si>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</si>
  <si>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</si>
  <si>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</si>
  <si>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</si>
  <si>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</si>
  <si>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</si>
  <si>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</si>
  <si>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</si>
  <si>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</si>
  <si>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</si>
  <si>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Net Budgetary Borrowing from the Banking System</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</si>
  <si>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</si>
  <si>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</si>
  <si>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</si>
  <si>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</si>
  <si>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</si>
  <si>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</si>
  <si>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</si>
  <si>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</si>
  <si>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</si>
  <si>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</si>
  <si>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</si>
  <si>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</si>
  <si>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</si>
  <si>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</si>
  <si>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</si>
  <si>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</si>
  <si>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</si>
  <si>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LAST WEEK END</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</si>
  <si>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</si>
  <si>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</si>
  <si>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</si>
  <si>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</si>
  <si>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</si>
  <si>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</si>
  <si>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</si>
  <si>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</si>
  <si>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</si>
  <si>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</si>
  <si>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</si>
  <si>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</si>
  <si>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</si>
  <si>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</si>
  <si>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</si>
  <si>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</si>
  <si>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</si>
  <si>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</si>
  <si>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</si>
  <si>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</si>
  <si>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</si>
  <si>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</si>
  <si>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</si>
  <si>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</si>
  <si>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</si>
  <si>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</si>
  <si>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</si>
  <si>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</si>
  <si>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</si>
  <si>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</si>
  <si>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</si>
  <si>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</si>
  <si>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</si>
  <si>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</si>
  <si>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</si>
  <si>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</si>
  <si>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</si>
  <si>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</si>
  <si>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</si>
  <si>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</si>
  <si>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</si>
  <si>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</si>
  <si>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</si>
  <si>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</si>
  <si>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</si>
  <si>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</si>
  <si>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</si>
  <si>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</si>
  <si>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</si>
  <si>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</si>
  <si>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</si>
  <si>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</si>
  <si>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</si>
  <si>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</si>
  <si>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</si>
  <si>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</si>
  <si>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</si>
  <si>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</si>
  <si>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</si>
  <si>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</si>
  <si>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</si>
  <si>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</si>
  <si>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</si>
  <si>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</si>
  <si>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</si>
  <si>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</si>
  <si>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</si>
  <si>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</si>
  <si>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</si>
  <si>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</si>
  <si>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</si>
  <si>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</si>
  <si>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</si>
  <si>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</si>
  <si>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</si>
  <si>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</si>
  <si>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</si>
  <si>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</si>
  <si>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</si>
  <si>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</si>
  <si>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</si>
  <si>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</si>
  <si>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</si>
  <si>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</si>
  <si>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</si>
  <si>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</si>
  <si>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</si>
  <si>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</si>
  <si>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</si>
  <si>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</si>
  <si>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</si>
  <si>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</si>
  <si>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</si>
  <si>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</si>
  <si>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</si>
  <si>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</si>
  <si>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</si>
  <si>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</si>
  <si>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</si>
  <si>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</si>
  <si>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</si>
  <si>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</si>
  <si>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</si>
  <si>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</si>
  <si>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</si>
  <si>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</si>
  <si>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</si>
  <si>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</si>
  <si>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</si>
  <si>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</si>
  <si>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</si>
  <si>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</si>
  <si>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</si>
  <si>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</si>
  <si>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</si>
  <si>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</si>
  <si>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</si>
  <si>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</si>
  <si>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</si>
  <si>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</si>
  <si>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</si>
  <si>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</si>
  <si>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</si>
  <si>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</si>
  <si>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</si>
  <si>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</si>
  <si>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</si>
  <si>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</si>
  <si>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</si>
  <si>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</si>
  <si>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</si>
  <si>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</si>
  <si>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</si>
  <si>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</si>
  <si>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</si>
  <si>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</si>
  <si>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</si>
  <si>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</si>
  <si>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</si>
  <si>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</si>
  <si>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</si>
  <si>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</si>
  <si>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</si>
  <si>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</si>
  <si>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</si>
  <si>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</si>
  <si>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</si>
  <si>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</si>
  <si>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</si>
  <si>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</si>
  <si>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</si>
  <si>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</si>
  <si>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</si>
  <si>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</si>
  <si>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</si>
  <si>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</si>
  <si>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</si>
  <si>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</si>
  <si>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</si>
  <si>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</si>
  <si>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</si>
  <si>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</si>
  <si>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</si>
  <si>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</si>
  <si>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r>
      <t xml:space="preserve"> </t>
    </r>
    <r>
      <rPr>
        <b/>
        <sz val="8"/>
        <color rgb="FF000000"/>
        <rFont val="Times New Roman"/>
        <family val="1"/>
      </rPr>
      <t>-</t>
    </r>
    <r>
      <rPr>
        <sz val="8"/>
        <color rgb="FF000000"/>
        <rFont val="Times New Roman"/>
        <family val="1"/>
      </rPr>
      <t xml:space="preserve"> </t>
    </r>
  </si>
  <si>
    <t xml:space="preserve">Cash and cash equivalents at beginning of the year </t>
  </si>
  <si>
    <t>Cash &amp; Cash Equivalents at the end of the year</t>
  </si>
  <si>
    <t>Source: SBP BSC HOK</t>
  </si>
  <si>
    <t>2.12 Scheduled Banks’ Balance Sheets Consolidated Position</t>
  </si>
  <si>
    <r>
      <t>Based on Weekly Position of Liabilities and</t>
    </r>
    <r>
      <rPr>
        <sz val="12"/>
        <rFont val="Times New Roman"/>
        <family val="1"/>
      </rPr>
      <t xml:space="preserve"> </t>
    </r>
    <r>
      <rPr>
        <b/>
        <sz val="12"/>
        <rFont val="Times New Roman"/>
        <family val="1"/>
      </rPr>
      <t>Assets (All Banks)</t>
    </r>
  </si>
  <si>
    <t>FINANCIAL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</si>
  <si>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</si>
  <si>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</si>
  <si>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</si>
  <si>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</si>
  <si>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</si>
  <si>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</si>
  <si>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</si>
  <si>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</si>
  <si>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</si>
  <si>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</si>
  <si>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</si>
  <si>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</si>
  <si>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</si>
  <si>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</si>
  <si>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</si>
  <si>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</si>
  <si>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</si>
  <si>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</si>
  <si>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</si>
  <si>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r>
      <t xml:space="preserve">2.13 Scheduled Banks' Consolidated Liquidity Position </t>
    </r>
    <r>
      <rPr>
        <b/>
        <sz val="12"/>
        <rFont val="Times New Roman"/>
        <family val="1"/>
      </rPr>
      <t>(All Banks)</t>
    </r>
  </si>
  <si>
    <r>
      <t xml:space="preserve">                                   </t>
    </r>
    <r>
      <rPr>
        <sz val="7"/>
        <rFont val="Times New Roman"/>
        <family val="1"/>
      </rPr>
      <t>Million Rupees</t>
    </r>
  </si>
  <si>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</si>
  <si>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</si>
  <si>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</si>
  <si>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</si>
  <si>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</si>
  <si>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</si>
  <si>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</si>
  <si>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</si>
  <si>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</si>
  <si>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</si>
  <si>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</si>
  <si>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</si>
  <si>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</si>
  <si>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</si>
  <si>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</si>
  <si>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</si>
  <si>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</si>
  <si>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</si>
  <si>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</si>
  <si>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</si>
  <si>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</si>
  <si>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</si>
  <si>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</si>
  <si>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</si>
  <si>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</si>
  <si>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</si>
  <si>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</si>
  <si>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</si>
  <si>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</si>
  <si>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</si>
  <si>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</si>
  <si>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</si>
  <si>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</si>
  <si>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</si>
  <si>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</si>
  <si>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</si>
  <si>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</si>
  <si>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</si>
  <si>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</si>
  <si>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</si>
  <si>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</si>
  <si>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</si>
  <si>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</si>
  <si>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</si>
  <si>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</si>
  <si>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</si>
  <si>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</si>
  <si>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</si>
  <si>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</si>
  <si>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</si>
  <si>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</si>
  <si>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</si>
  <si>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</si>
  <si>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</si>
  <si>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</si>
  <si>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</si>
  <si>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</si>
  <si>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r>
      <t>2.15 Classification of Deposits with DFIs, MFBs and NBFCs</t>
    </r>
    <r>
      <rPr>
        <b/>
        <sz val="8"/>
        <rFont val="Times New Roman"/>
        <family val="1"/>
      </rPr>
      <t xml:space="preserve"> </t>
    </r>
  </si>
  <si>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</si>
  <si>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</si>
  <si>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</si>
  <si>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</si>
  <si>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</si>
  <si>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</si>
  <si>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</si>
  <si>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</si>
  <si>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</si>
  <si>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</si>
  <si>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</si>
  <si>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</si>
  <si>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</si>
  <si>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</si>
  <si>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</si>
  <si>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</si>
  <si>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</si>
  <si>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</si>
  <si>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</si>
  <si>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</si>
  <si>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</si>
  <si>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</si>
  <si>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</si>
  <si>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</si>
  <si>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</si>
  <si>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</si>
  <si>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</si>
  <si>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</si>
  <si>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</si>
  <si>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</si>
  <si>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SECURITIES</t>
  </si>
  <si>
    <t>Non-</t>
  </si>
  <si>
    <t>Depository**</t>
  </si>
  <si>
    <t>A. Securities</t>
  </si>
  <si>
    <t>7 Non-profit institutions (NPIs) Serving Households</t>
  </si>
  <si>
    <t>B. Shares</t>
  </si>
  <si>
    <t>Total (A+B)</t>
  </si>
  <si>
    <t>Note: Figures pertain to last week end of every month</t>
  </si>
  <si>
    <t>* This includes Depository NBFCs, DFIs and MFIs.</t>
  </si>
  <si>
    <t xml:space="preserve">    i. Claims on Scheduled Banks  (a+b+c+d+e)</t>
  </si>
  <si>
    <t>1. Banknotes</t>
  </si>
  <si>
    <t>2. One Rupee Coins and above</t>
  </si>
  <si>
    <t>3. Total (1+2)</t>
  </si>
  <si>
    <t>4. Held by Banking Department of SBP</t>
  </si>
  <si>
    <t>5. Held by Issue Department of SBP</t>
  </si>
  <si>
    <t>6. Currency in tills of Scheduled Banks</t>
  </si>
  <si>
    <t>7. Currency in Circulation (3-4-5-6)</t>
  </si>
  <si>
    <t xml:space="preserve">Notes:                                                                                                                                                                                                                                                                                                         </t>
  </si>
  <si>
    <t>5. Note Explaining major changes is available at: http://www.sbp.org.pk/departments/stats/ntb.htm</t>
  </si>
  <si>
    <t>6. Data from June 08 to Feb 08 has been revised due to recalculation of Monetary Base</t>
  </si>
  <si>
    <t>7. The data from June 2008 to May 2009 has been revised. The explanatory notes on the revisions are available at SBP website on economic data page under  Analytical Accounts - MFSM. The same are also available in Statistical Bulleting under "Notice" section.</t>
  </si>
  <si>
    <t>8. The claims on Indian Government are reclassified as Other Assets in line with changes in SBP Statement of Affairs from July 2020.</t>
  </si>
  <si>
    <t>9. Accrued markup on reverse repo transactions previously added in Claims on Central Government, has been reclassified to Claims on Depository Corporations with effect from June 30, 2023.</t>
  </si>
  <si>
    <t>10. Commission receivable against public debt management previously added in Claims on Central Government, has been reclassified to Other Assets with effect from June 30, 2023.</t>
  </si>
  <si>
    <t>SDR allocations previously included as a component of shares and other equity of central bank is being reclassified as foreign liabilities of the central bank as pre recommendation of IMF from june 2010.</t>
  </si>
  <si>
    <t xml:space="preserve">  1/  Other Depository Corporations (ODCs) include the data of Banks, DFIs, MFBs, Deposit Accepting Non Bank Financial Companies and Money Market Mutual Funds (MMMFs) .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</si>
  <si>
    <t>3. Provincial Governments includes Provincial and Local Governmnets</t>
  </si>
  <si>
    <t>4. The data may not tally with the table 3 at http://www.sbp.org.pk/ecodata/Ana_Acc_bkg.pdf and table 2.3 of Statistical Bulletin due to difference in classification and Sectorization</t>
  </si>
  <si>
    <t>6. The data from June 2008 to May 2009 has been revised. The explanatory notes on the revisions are available at SBP website on economic data page under  Analytical Accounts - MFSM. The same are also available in Statistical Bulleting under "Notice" section.</t>
  </si>
  <si>
    <t>7.Islamic Financings, Adavances (against Murabaha etc) and Other related items previously reported under Other Assets has been reclassified as domestic claims / credit  from June 2014. Details of reclassifications/revisions are available in revision study on SBP website at :</t>
  </si>
  <si>
    <t xml:space="preserve">www.sbp.org.pk/ecodata/Revision_Monetary_Stats.pdf
 </t>
  </si>
  <si>
    <t xml:space="preserve">www.sbp.org.pk/departments/stats/Notice-27-Mar-2017.pdf   </t>
  </si>
  <si>
    <t>8. From July, 2019 data on Central and Government Deposits with scheduled banks have been revised.  This revision is due to reclassification of some of the PSEs , which were previously reported under Government deposits. The coverage of PSEs has been increased.</t>
  </si>
  <si>
    <t>2. From Dec, 2022 data on Central Government and Non Financial Public Sector deposits with scheduled banks have been revised. This revision is due to reclassification of some of the NFPSEs to Central Government.</t>
  </si>
  <si>
    <t>3. The claims on Indian Government are reclassified as Other Assets in line with changes in SBP Statement of Affairs from July 2020.</t>
  </si>
  <si>
    <t>http://www.sbp.org.pk/departments/stats/Expalanatory-Note.pdf</t>
  </si>
  <si>
    <r>
      <t>1</t>
    </r>
    <r>
      <rPr>
        <b/>
        <vertAlign val="superscript"/>
        <sz val="8"/>
        <rFont val="Times New Roman"/>
        <family val="1"/>
      </rPr>
      <t>st</t>
    </r>
    <r>
      <rPr>
        <b/>
        <sz val="8"/>
        <rFont val="Times New Roman"/>
        <family val="1"/>
      </rPr>
      <t xml:space="preserve"> July 23</t>
    </r>
  </si>
  <si>
    <r>
      <t>1</t>
    </r>
    <r>
      <rPr>
        <b/>
        <vertAlign val="superscript"/>
        <sz val="8"/>
        <rFont val="Times New Roman"/>
        <family val="1"/>
      </rPr>
      <t>st</t>
    </r>
    <r>
      <rPr>
        <b/>
        <sz val="8"/>
        <rFont val="Times New Roman"/>
        <family val="1"/>
      </rPr>
      <t xml:space="preserve"> July 24</t>
    </r>
  </si>
  <si>
    <t>Local currency financial assets (i), (ii), (iii)</t>
  </si>
  <si>
    <t>Credit to general government account (federal +Provincial)</t>
  </si>
  <si>
    <t>Total ASSETS</t>
  </si>
  <si>
    <t>Total Liabilites</t>
  </si>
  <si>
    <t>FY24</t>
  </si>
  <si>
    <t xml:space="preserve">    Source: Statistics and Data Services Department</t>
  </si>
  <si>
    <t>Source: Statistics and Data Services Department</t>
  </si>
  <si>
    <t xml:space="preserve"> Source: Statistics and Data Services Department</t>
  </si>
  <si>
    <t xml:space="preserve">* DFIs also includes HBFC &amp; PMRC data.                                                                                                                                                                                                                                                                                                                    </t>
  </si>
  <si>
    <r>
      <t xml:space="preserve">1.   </t>
    </r>
    <r>
      <rPr>
        <sz val="8"/>
        <color rgb="FF000000"/>
        <rFont val="Times New Roman"/>
        <family val="1"/>
      </rPr>
      <t>Currency in Circulation</t>
    </r>
  </si>
  <si>
    <r>
      <t xml:space="preserve">2.   </t>
    </r>
    <r>
      <rPr>
        <sz val="8"/>
        <color rgb="FF000000"/>
        <rFont val="Times New Roman"/>
        <family val="1"/>
      </rPr>
      <t>Other Deposits with SBP</t>
    </r>
  </si>
  <si>
    <r>
      <t xml:space="preserve">3.   </t>
    </r>
    <r>
      <rPr>
        <sz val="8"/>
        <color rgb="FF000000"/>
        <rFont val="Times New Roman"/>
        <family val="1"/>
      </rPr>
      <t>Total Private &amp; PSE Deposits</t>
    </r>
  </si>
  <si>
    <r>
      <t xml:space="preserve">      </t>
    </r>
    <r>
      <rPr>
        <i/>
        <sz val="8"/>
        <color rgb="FF000000"/>
        <rFont val="Times New Roman"/>
        <family val="1"/>
      </rPr>
      <t>of which : RFCDs</t>
    </r>
  </si>
  <si>
    <r>
      <t xml:space="preserve">a.   Borrowings for Budgetary support </t>
    </r>
    <r>
      <rPr>
        <b/>
        <vertAlign val="superscript"/>
        <sz val="8"/>
        <color rgb="FF000000"/>
        <rFont val="Times New Roman"/>
        <family val="1"/>
      </rPr>
      <t>1</t>
    </r>
  </si>
  <si>
    <t xml:space="preserve">ii- Monthly data is of last Friday of the month. </t>
  </si>
  <si>
    <t>Archive link:</t>
  </si>
  <si>
    <t xml:space="preserve">https://www.sbp.org.pk/ecodata/CBArch.xls </t>
  </si>
  <si>
    <t xml:space="preserve">https://www.sbp.org.pk/ecodata/ODCArch.xls </t>
  </si>
  <si>
    <t>https://www.sbp.org.pk/ecodata/DCsArch.xls</t>
  </si>
  <si>
    <t>Archive link</t>
  </si>
  <si>
    <t>https://www.sbp.org.pk/ecodata/ReserveMoney_Arch.xls</t>
  </si>
  <si>
    <t xml:space="preserve">https://www.sbp.org.pk/ecodata/BroadMoney_M2_Arch.xls </t>
  </si>
  <si>
    <t>2.10 Annual Accounts of SBP</t>
  </si>
  <si>
    <t>2.9 SBP Statement of Affairs</t>
  </si>
  <si>
    <t>T-Bills, Securities and Others</t>
  </si>
  <si>
    <t>4. W.e.f. June 30, 2019, the data has been revised. For details, click here:</t>
  </si>
  <si>
    <t xml:space="preserve">https://www.sbp.org.pk/departments/stats/Revisions-in-Reserve-Money-and-Broad-Money.pdf </t>
  </si>
  <si>
    <t>3. W.e.f. June 30, 2019, the data has been revised. For details, click here:</t>
  </si>
  <si>
    <t>* It include treasury currency and Rupee counterpart loan to GOP against SDRs allocation</t>
  </si>
  <si>
    <t>Dec</t>
  </si>
  <si>
    <r>
      <t>FY23</t>
    </r>
    <r>
      <rPr>
        <b/>
        <vertAlign val="superscript"/>
        <sz val="8"/>
        <rFont val="Times New Roman"/>
        <family val="1"/>
      </rPr>
      <t xml:space="preserve"> </t>
    </r>
  </si>
  <si>
    <r>
      <t>FY24</t>
    </r>
    <r>
      <rPr>
        <b/>
        <vertAlign val="superscript"/>
        <sz val="8"/>
        <rFont val="Times New Roman"/>
        <family val="1"/>
      </rPr>
      <t xml:space="preserve"> </t>
    </r>
  </si>
  <si>
    <t>Right to use Assets</t>
  </si>
  <si>
    <t>Jan</t>
  </si>
  <si>
    <t>Other</t>
  </si>
  <si>
    <t>Notes:</t>
  </si>
  <si>
    <t>Feb</t>
  </si>
  <si>
    <t>4/ Total may differ due to rounding off.</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</si>
  <si>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</si>
  <si>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 xml:space="preserve">2/ Government’s borrowing net of Federal, Provincial, Azad Kashmir’s and Gilgit-Baltistan’s deposit with SBP. The (-) sign in govt. deposits shows a credit balance whereas (+) sign shows their debtor/withdrawal from the system </t>
  </si>
  <si>
    <t xml:space="preserve">1/ Quarter end NFA of SBP includes interest accrued on Asian Clearing Union (ACU) balance, SDRs allocation, SDRs holdings, fund facilities and accrued expenses on portfolio investment account. </t>
  </si>
  <si>
    <r>
      <t xml:space="preserve">i. Borrowings for Budgetary Support </t>
    </r>
    <r>
      <rPr>
        <vertAlign val="superscript"/>
        <sz val="8"/>
        <color rgb="FF000000"/>
        <rFont val="Times New Roman"/>
        <family val="1"/>
      </rPr>
      <t>1</t>
    </r>
  </si>
  <si>
    <t xml:space="preserve"> A. Net Foreign Assets</t>
  </si>
  <si>
    <t>Note: From July, 2019, the data on Central and Provincial Government Deposits with Scheduled Banks have been revised. This revision is due to reclassification of some of the PSEs, 
which were previous reported under Government Institutions. The coverage of PSEs has been enhanced since July, 2019. Deatail of changes are available at:</t>
  </si>
  <si>
    <t>Dec-24</t>
  </si>
  <si>
    <t>Mar</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</si>
  <si>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</si>
  <si>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t>
  </si>
  <si>
    <t>Apr</t>
  </si>
  <si>
    <t>Mar-25</t>
  </si>
  <si>
    <t>May</t>
  </si>
  <si>
    <r>
      <t>30-Jun-24</t>
    </r>
    <r>
      <rPr>
        <b/>
        <vertAlign val="superscript"/>
        <sz val="8"/>
        <rFont val="Times New Roman"/>
        <family val="1"/>
      </rPr>
      <t xml:space="preserve"> R</t>
    </r>
  </si>
  <si>
    <r>
      <t>30-Jun-23</t>
    </r>
    <r>
      <rPr>
        <b/>
        <vertAlign val="superscript"/>
        <sz val="8"/>
        <rFont val="Times New Roman"/>
        <family val="1"/>
      </rPr>
      <t xml:space="preserve"> R</t>
    </r>
  </si>
  <si>
    <r>
      <t>May</t>
    </r>
    <r>
      <rPr>
        <b/>
        <vertAlign val="superscript"/>
        <sz val="7"/>
        <rFont val="Times New Roman"/>
        <family val="1"/>
      </rPr>
      <t>P</t>
    </r>
  </si>
  <si>
    <r>
      <t>30-May-25</t>
    </r>
    <r>
      <rPr>
        <b/>
        <vertAlign val="superscript"/>
        <sz val="8"/>
        <rFont val="Times New Roman"/>
        <family val="1"/>
      </rPr>
      <t xml:space="preserve"> P</t>
    </r>
  </si>
  <si>
    <t>Source: Banking Supervision Department-2, SBP</t>
  </si>
  <si>
    <t xml:space="preserve">Source: Banking Supervision Department-2, SBP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</si>
</sst>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_(* \(#,##0.00\);_(* &quot;-&quot;??_);_(@_)"/>
    <numFmt numFmtId="164" formatCode="[$-409]mmm\-yy;@"/>
    <numFmt numFmtId="165" formatCode="_(* #,##0.0_);_(* \(#,##0.0\);_(* &quot;-&quot;??_);_(@_)"/>
    <numFmt numFmtId="166" formatCode="_(* #,##0_);_(* \(#,##0\);_(* &quot;-&quot;??_);_(@_)"/>
    <numFmt numFmtId="167" formatCode="#,##0.0"/>
    <numFmt numFmtId="168" formatCode="_-[$€-2]* #,##0.00_-;\-[$€-2]* #,##0.00_-;_-[$€-2]* &quot;-&quot;??_-"/>
    <numFmt numFmtId="169" formatCode="&quot;   &quot;@"/>
    <numFmt numFmtId="170" formatCode="&quot;      &quot;@"/>
    <numFmt numFmtId="171" formatCode="&quot;         &quot;@"/>
    <numFmt numFmtId="172" formatCode="&quot;            &quot;@"/>
    <numFmt numFmtId="173" formatCode="&quot;               &quot;@"/>
    <numFmt numFmtId="174" formatCode="[Black][&gt;0.05]#,##0.0;[Black][&lt;-0.05]\-#,##0.0;;"/>
    <numFmt numFmtId="175" formatCode="[Black][&gt;0.5]#,##0;[Black][&lt;-0.5]\-#,##0;;"/>
    <numFmt numFmtId="176" formatCode="#,##0.000_);\(#,##0.000\)"/>
    <numFmt numFmtId="177" formatCode="_(* #,##0.0000_);_(* \(#,##0.0000\);_(* &quot;-&quot;??_);_(@_)"/>
    <numFmt numFmtId="178" formatCode="_(* #,##0.000_);_(* \(#,##0.000\);_(* &quot;-&quot;??_);_(@_)"/>
    <numFmt numFmtId="179" formatCode="_(* #,##0.0_);_(* \(#,##0.0\);_(* &quot;-&quot;?_);_(@_)"/>
  </numFmts>
  <fonts count="99" x14ac:knownFonts="1">
    <font>
      <sz val="11"/>
      <color theme="1"/>
      <name val="Arial"/>
      <family val="2"/>
      <scheme val="minor"/>
    </font>
    <font>
      <sz val="7"/>
      <color theme="1"/>
      <name val="Times New Roman"/>
      <family val="1"/>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vertAlign val="superscript"/>
      <sz val="8"/>
      <color rgb="FF000000"/>
      <name val="Times New Roman"/>
      <family val="1"/>
    </font>
    <font>
      <b/>
      <sz val="7"/>
      <name val="Times New Roman"/>
      <family val="1"/>
    </font>
    <font>
      <b/>
      <sz val="7"/>
      <color rgb="FF000000"/>
      <name val="Times New Roman"/>
      <family val="1"/>
    </font>
    <font>
      <sz val="7"/>
      <color rgb="FF000000"/>
      <name val="Times New Roman"/>
      <family val="1"/>
    </font>
    <font>
      <i/>
      <sz val="8"/>
      <name val="Times New Roman"/>
      <family val="1"/>
    </font>
    <font>
      <sz val="11"/>
      <color rgb="FF000000"/>
      <name val="Calibri"/>
      <family val="2"/>
    </font>
    <font>
      <sz val="7"/>
      <name val="Times New Roman"/>
      <family val="1"/>
    </font>
    <font>
      <sz val="7"/>
      <color rgb="FF000000"/>
      <name val="Calibri"/>
      <family val="2"/>
    </font>
    <font>
      <u/>
      <sz val="11"/>
      <color theme="10"/>
      <name val="Arial"/>
      <family val="2"/>
      <scheme val="minor"/>
    </font>
    <font>
      <b/>
      <sz val="14"/>
      <color rgb="FF000000"/>
      <name val="Times New Roman"/>
      <family val="1"/>
    </font>
    <font>
      <b/>
      <i/>
      <sz val="12"/>
      <color rgb="FF000000"/>
      <name val="Times New Roman"/>
      <family val="1"/>
    </font>
    <font>
      <b/>
      <vertAlign val="superscript"/>
      <sz val="8"/>
      <name val="Times New Roman"/>
      <family val="1"/>
    </font>
    <font>
      <b/>
      <sz val="6.5"/>
      <color rgb="FF000000"/>
      <name val="Times New Roman"/>
      <family val="1"/>
    </font>
    <font>
      <b/>
      <sz val="9"/>
      <name val="Times New Roman"/>
      <family val="1"/>
    </font>
    <font>
      <sz val="9"/>
      <name val="Times New Roman"/>
      <family val="1"/>
    </font>
    <font>
      <sz val="6"/>
      <name val="Times New Roman"/>
      <family val="1"/>
    </font>
    <font>
      <sz val="1"/>
      <name val="Times New Roman"/>
      <family val="1"/>
    </font>
    <font>
      <sz val="6"/>
      <color rgb="FF000000"/>
      <name val="Times New Roman"/>
      <family val="1"/>
    </font>
    <font>
      <sz val="8"/>
      <color rgb="FF000000"/>
      <name val="Calibri"/>
      <family val="2"/>
    </font>
    <font>
      <b/>
      <sz val="12"/>
      <name val="Times New Roman"/>
      <family val="1"/>
    </font>
    <font>
      <sz val="12"/>
      <name val="Times New Roman"/>
      <family val="1"/>
    </font>
    <font>
      <sz val="6.5"/>
      <name val="Times New Roman"/>
      <family val="1"/>
    </font>
    <font>
      <sz val="11"/>
      <color theme="1"/>
      <name val="Arial"/>
      <family val="2"/>
      <scheme val="minor"/>
    </font>
    <font>
      <sz val="10"/>
      <name val="Arial"/>
      <family val="2"/>
    </font>
    <font>
      <u/>
      <sz val="7"/>
      <color theme="10"/>
      <name val="Arial"/>
      <family val="2"/>
      <scheme val="minor"/>
    </font>
    <font>
      <sz val="8"/>
      <color theme="1"/>
      <name val="Times New Roman"/>
      <family val="1"/>
      <scheme val="major"/>
    </font>
    <font>
      <sz val="11"/>
      <color rgb="FFFF0000"/>
      <name val="Arial"/>
      <family val="2"/>
      <scheme val="minor"/>
    </font>
    <font>
      <b/>
      <sz val="8"/>
      <color rgb="FFFF0000"/>
      <name val="Times New Roman"/>
      <family val="1"/>
    </font>
    <font>
      <b/>
      <sz val="10"/>
      <name val="Arial"/>
      <family val="2"/>
      <scheme val="minor"/>
    </font>
    <font>
      <sz val="11"/>
      <color indexed="8"/>
      <name val="Calibri"/>
      <family val="2"/>
    </font>
    <font>
      <sz val="10"/>
      <name val="Arial"/>
      <family val="2"/>
      <scheme val="minor"/>
    </font>
    <font>
      <sz val="11"/>
      <name val="Arial"/>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name val="Book Antiqua"/>
      <family val="1"/>
    </font>
    <font>
      <sz val="12"/>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color indexed="24"/>
      <name val="Arial"/>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sz val="11"/>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1"/>
      <color rgb="FFFF0000"/>
      <name val="Times New Roman"/>
      <family val="1"/>
    </font>
    <font>
      <sz val="6"/>
      <color rgb="FFFF0000"/>
      <name val="Times New Roman"/>
      <family val="1"/>
    </font>
    <font>
      <sz val="8"/>
      <name val="Times New Roman"/>
      <family val="2"/>
    </font>
    <font>
      <b/>
      <sz val="10"/>
      <name val="Times New Roman"/>
      <family val="2"/>
    </font>
    <font>
      <b/>
      <sz val="7"/>
      <color rgb="FFFF0000"/>
      <name val="Times New Roman"/>
      <family val="1"/>
    </font>
    <font>
      <sz val="8"/>
      <color rgb="FFFF0000"/>
      <name val="Times New Roman"/>
      <family val="1"/>
    </font>
    <font>
      <sz val="7"/>
      <name val="Calibri"/>
      <family val="2"/>
    </font>
    <font>
      <u/>
      <sz val="7"/>
      <color indexed="12"/>
      <name val="Arial"/>
      <family val="2"/>
      <scheme val="minor"/>
    </font>
    <font>
      <sz val="7"/>
      <name val="Arial"/>
      <family val="2"/>
      <scheme val="minor"/>
    </font>
    <font>
      <sz val="9"/>
      <name val="Times New Roman"/>
      <family val="2"/>
    </font>
    <font>
      <sz val="10"/>
      <name val="Times New Roman"/>
      <family val="1"/>
    </font>
    <font>
      <i/>
      <sz val="8"/>
      <color rgb="FF000000"/>
      <name val="Times New Roman"/>
      <family val="1"/>
    </font>
    <font>
      <sz val="8"/>
      <color theme="1"/>
      <name val="Arial"/>
      <family val="2"/>
      <scheme val="minor"/>
    </font>
    <font>
      <sz val="8"/>
      <color theme="1"/>
      <name val="Times New Roman"/>
      <family val="1"/>
    </font>
    <font>
      <sz val="8"/>
      <name val="Calibri"/>
      <family val="2"/>
    </font>
    <font>
      <sz val="8"/>
      <color rgb="FFFF0000"/>
      <name val="Arial"/>
      <family val="2"/>
      <scheme val="minor"/>
    </font>
    <font>
      <b/>
      <sz val="8"/>
      <color theme="1"/>
      <name val="Times New Roman"/>
      <family val="1"/>
    </font>
    <font>
      <sz val="7"/>
      <color theme="1"/>
      <name val="Arial"/>
      <family val="2"/>
      <scheme val="minor"/>
    </font>
    <font>
      <u/>
      <sz val="8"/>
      <color theme="10"/>
      <name val="Arial"/>
      <family val="2"/>
      <scheme val="minor"/>
    </font>
    <font>
      <sz val="8"/>
      <color theme="1"/>
      <name val="Times New Roman"/>
      <family val="2"/>
    </font>
    <font>
      <sz val="7"/>
      <color theme="1"/>
      <name val="Times New Roman"/>
      <family val="2"/>
    </font>
    <font>
      <u/>
      <sz val="7"/>
      <name val="Times New Roman"/>
      <family val="1"/>
    </font>
    <font>
      <u/>
      <sz val="7"/>
      <name val="Arial"/>
      <family val="2"/>
      <scheme val="minor"/>
    </font>
    <font>
      <sz val="10"/>
      <color theme="1"/>
      <name val="Times New Roman"/>
      <family val="2"/>
    </font>
    <font>
      <vertAlign val="superscript"/>
      <sz val="8"/>
      <color rgb="FF000000"/>
      <name val="Times New Roman"/>
      <family val="1"/>
    </font>
    <font>
      <sz val="9"/>
      <color rgb="FFFF0000"/>
      <name val="Times New Roman"/>
      <family val="2"/>
    </font>
    <font>
      <b/>
      <sz val="10"/>
      <color theme="1"/>
      <name val="Calibri"/>
      <family val="2"/>
    </font>
    <font>
      <b/>
      <sz val="10"/>
      <name val="Times New Roman"/>
      <family val="1"/>
    </font>
    <font>
      <b/>
      <sz val="10"/>
      <name val="Calibri"/>
      <family val="2"/>
    </font>
    <font>
      <sz val="7"/>
      <name val="Times New Roman"/>
      <family val="2"/>
    </font>
    <font>
      <u/>
      <sz val="7"/>
      <name val="Times New Roman"/>
      <family val="2"/>
    </font>
    <font>
      <b/>
      <vertAlign val="superscript"/>
      <sz val="7"/>
      <name val="Times New Roman"/>
      <family val="1"/>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s>
  <borders count="63">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64"/>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bottom style="thick">
        <color indexed="64"/>
      </bottom>
      <diagonal/>
    </border>
    <border>
      <left/>
      <right style="thick">
        <color indexed="64"/>
      </right>
      <top/>
      <bottom/>
      <diagonal/>
    </border>
    <border>
      <left style="thick">
        <color indexed="64"/>
      </left>
      <right style="medium">
        <color indexed="64"/>
      </right>
      <top style="thick">
        <color indexed="64"/>
      </top>
      <bottom/>
      <diagonal/>
    </border>
    <border>
      <left style="medium">
        <color indexed="64"/>
      </left>
      <right/>
      <top/>
      <bottom/>
      <diagonal/>
    </border>
    <border>
      <left/>
      <right style="medium">
        <color indexed="64"/>
      </right>
      <top style="medium">
        <color indexed="64"/>
      </top>
      <bottom style="thick">
        <color indexed="64"/>
      </bottom>
      <diagonal/>
    </border>
    <border>
      <left/>
      <right/>
      <top style="thin">
        <color indexed="64"/>
      </top>
      <bottom/>
      <diagonal/>
    </border>
    <border>
      <left/>
      <right/>
      <top/>
      <bottom style="thin">
        <color indexed="64"/>
      </bottom>
      <diagonal/>
    </border>
    <border>
      <left style="thick">
        <color indexed="64"/>
      </left>
      <right style="medium">
        <color indexed="64"/>
      </right>
      <top/>
      <bottom/>
      <diagonal/>
    </border>
    <border>
      <left style="thick">
        <color indexed="64"/>
      </left>
      <right style="thick">
        <color indexed="64"/>
      </right>
      <top style="medium">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medium">
        <color indexed="64"/>
      </left>
      <right style="thick">
        <color indexed="64"/>
      </right>
      <top/>
      <bottom style="thick">
        <color indexed="64"/>
      </bottom>
      <diagonal/>
    </border>
    <border>
      <left style="medium">
        <color indexed="64"/>
      </left>
      <right/>
      <top style="thick">
        <color indexed="64"/>
      </top>
      <bottom/>
      <diagonal/>
    </border>
    <border>
      <left style="thick">
        <color indexed="64"/>
      </left>
      <right style="medium">
        <color indexed="64"/>
      </right>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style="thick">
        <color rgb="FF000000"/>
      </bottom>
      <diagonal/>
    </border>
    <border>
      <left style="medium">
        <color indexed="64"/>
      </left>
      <right style="medium">
        <color indexed="64"/>
      </right>
      <top style="medium">
        <color indexed="64"/>
      </top>
      <bottom style="medium">
        <color indexed="64"/>
      </bottom>
      <diagonal/>
    </border>
  </borders>
  <cellStyleXfs count="85">
    <xf numFmtId="0" fontId="0" fillId="0" borderId="0"/>
    <xf numFmtId="0" fontId="16" fillId="0" borderId="0" applyNumberFormat="0" applyFill="0" applyBorder="0" applyAlignment="0" applyProtection="0"/>
    <xf numFmtId="43" fontId="30" fillId="0" borderId="0" applyFont="0" applyFill="0" applyBorder="0" applyAlignment="0" applyProtection="0"/>
    <xf numFmtId="0" fontId="31" fillId="0" borderId="0"/>
    <xf numFmtId="0" fontId="31" fillId="0" borderId="0"/>
    <xf numFmtId="43" fontId="31" fillId="0" borderId="0" applyFont="0" applyFill="0" applyBorder="0" applyAlignment="0" applyProtection="0"/>
    <xf numFmtId="0" fontId="37" fillId="0" borderId="0"/>
    <xf numFmtId="169" fontId="22" fillId="0" borderId="0" applyFont="0" applyFill="0" applyBorder="0" applyAlignment="0" applyProtection="0"/>
    <xf numFmtId="170" fontId="22" fillId="0" borderId="0" applyFont="0" applyFill="0" applyBorder="0" applyAlignment="0" applyProtection="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171" fontId="22" fillId="0" borderId="0" applyFont="0" applyFill="0" applyBorder="0" applyAlignment="0" applyProtection="0"/>
    <xf numFmtId="172" fontId="22" fillId="0" borderId="0" applyFont="0" applyFill="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173" fontId="22" fillId="0" borderId="0" applyFont="0" applyFill="0" applyBorder="0" applyAlignment="0" applyProtection="0"/>
    <xf numFmtId="0" fontId="40" fillId="12"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9" borderId="0" applyNumberFormat="0" applyBorder="0" applyAlignment="0" applyProtection="0"/>
    <xf numFmtId="0" fontId="41" fillId="3" borderId="0" applyNumberFormat="0" applyBorder="0" applyAlignment="0" applyProtection="0"/>
    <xf numFmtId="0" fontId="42" fillId="20" borderId="26" applyNumberFormat="0" applyAlignment="0" applyProtection="0"/>
    <xf numFmtId="0" fontId="43" fillId="21" borderId="27" applyNumberFormat="0" applyAlignment="0" applyProtection="0"/>
    <xf numFmtId="1" fontId="44" fillId="22" borderId="28">
      <alignment horizontal="right" vertical="center"/>
    </xf>
    <xf numFmtId="0" fontId="45" fillId="22" borderId="28">
      <alignment horizontal="right" vertical="center"/>
    </xf>
    <xf numFmtId="0" fontId="31" fillId="22" borderId="29"/>
    <xf numFmtId="0" fontId="44" fillId="23" borderId="28">
      <alignment horizontal="center" vertical="center"/>
    </xf>
    <xf numFmtId="1" fontId="44" fillId="22" borderId="28">
      <alignment horizontal="right" vertical="center"/>
    </xf>
    <xf numFmtId="0" fontId="31" fillId="22" borderId="0"/>
    <xf numFmtId="0" fontId="46" fillId="22" borderId="28">
      <alignment horizontal="left" vertical="center"/>
    </xf>
    <xf numFmtId="0" fontId="46" fillId="22" borderId="28"/>
    <xf numFmtId="0" fontId="45" fillId="22" borderId="28">
      <alignment horizontal="right" vertical="center"/>
    </xf>
    <xf numFmtId="0" fontId="47" fillId="24" borderId="28">
      <alignment horizontal="left" vertical="center"/>
    </xf>
    <xf numFmtId="0" fontId="47" fillId="24" borderId="28">
      <alignment horizontal="left" vertical="center"/>
    </xf>
    <xf numFmtId="0" fontId="48" fillId="22" borderId="28">
      <alignment horizontal="left" vertical="center"/>
    </xf>
    <xf numFmtId="0" fontId="49" fillId="22" borderId="29"/>
    <xf numFmtId="0" fontId="44" fillId="25" borderId="28">
      <alignment horizontal="left" vertical="center"/>
    </xf>
    <xf numFmtId="43" fontId="37" fillId="0" borderId="0" applyFont="0" applyFill="0" applyBorder="0" applyAlignment="0" applyProtection="0"/>
    <xf numFmtId="43" fontId="50" fillId="0" borderId="0" applyFont="0" applyFill="0" applyBorder="0" applyAlignment="0" applyProtection="0"/>
    <xf numFmtId="0" fontId="51" fillId="0" borderId="0" applyProtection="0"/>
    <xf numFmtId="168" fontId="31" fillId="0" borderId="0" applyFont="0" applyFill="0" applyBorder="0" applyAlignment="0" applyProtection="0"/>
    <xf numFmtId="0" fontId="52" fillId="0" borderId="0" applyNumberFormat="0" applyFill="0" applyBorder="0" applyAlignment="0" applyProtection="0"/>
    <xf numFmtId="2" fontId="51" fillId="0" borderId="0" applyProtection="0"/>
    <xf numFmtId="0" fontId="53" fillId="4" borderId="0" applyNumberFormat="0" applyBorder="0" applyAlignment="0" applyProtection="0"/>
    <xf numFmtId="0" fontId="54" fillId="0" borderId="30" applyNumberFormat="0" applyFill="0" applyAlignment="0" applyProtection="0"/>
    <xf numFmtId="0" fontId="55" fillId="0" borderId="31" applyNumberFormat="0" applyFill="0" applyAlignment="0" applyProtection="0"/>
    <xf numFmtId="0" fontId="56" fillId="0" borderId="32" applyNumberFormat="0" applyFill="0" applyAlignment="0" applyProtection="0"/>
    <xf numFmtId="0" fontId="56" fillId="0" borderId="0" applyNumberFormat="0" applyFill="0" applyBorder="0" applyAlignment="0" applyProtection="0"/>
    <xf numFmtId="0" fontId="51" fillId="0" borderId="0" applyNumberFormat="0" applyFont="0" applyFill="0" applyBorder="0" applyAlignment="0" applyProtection="0"/>
    <xf numFmtId="0" fontId="57" fillId="0" borderId="0" applyProtection="0"/>
    <xf numFmtId="0" fontId="58" fillId="0" borderId="0" applyNumberFormat="0" applyFill="0" applyBorder="0" applyAlignment="0" applyProtection="0">
      <alignment vertical="top"/>
      <protection locked="0"/>
    </xf>
    <xf numFmtId="167" fontId="22" fillId="0" borderId="0" applyFont="0" applyFill="0" applyBorder="0" applyAlignment="0" applyProtection="0"/>
    <xf numFmtId="3" fontId="22" fillId="0" borderId="0" applyFont="0" applyFill="0" applyBorder="0" applyAlignment="0" applyProtection="0"/>
    <xf numFmtId="0" fontId="59" fillId="7" borderId="26" applyNumberFormat="0" applyAlignment="0" applyProtection="0"/>
    <xf numFmtId="0" fontId="60" fillId="0" borderId="33" applyNumberFormat="0" applyFill="0" applyAlignment="0" applyProtection="0"/>
    <xf numFmtId="0" fontId="61" fillId="26" borderId="0" applyNumberFormat="0" applyBorder="0" applyAlignment="0" applyProtection="0"/>
    <xf numFmtId="0" fontId="62" fillId="0" borderId="0"/>
    <xf numFmtId="0" fontId="50" fillId="0" borderId="0"/>
    <xf numFmtId="0" fontId="37" fillId="0" borderId="0"/>
    <xf numFmtId="0" fontId="37" fillId="27" borderId="34" applyNumberFormat="0" applyFont="0" applyAlignment="0" applyProtection="0"/>
    <xf numFmtId="0" fontId="63" fillId="20" borderId="35" applyNumberFormat="0" applyAlignment="0" applyProtection="0"/>
    <xf numFmtId="174" fontId="22" fillId="0" borderId="0" applyFont="0" applyFill="0" applyBorder="0" applyAlignment="0" applyProtection="0"/>
    <xf numFmtId="175" fontId="22" fillId="0" borderId="0" applyFont="0" applyFill="0" applyBorder="0" applyAlignment="0" applyProtection="0"/>
    <xf numFmtId="0" fontId="64" fillId="0" borderId="0" applyNumberFormat="0" applyFill="0" applyBorder="0" applyAlignment="0" applyProtection="0"/>
    <xf numFmtId="0" fontId="65" fillId="0" borderId="36" applyNumberFormat="0" applyFill="0" applyAlignment="0" applyProtection="0"/>
    <xf numFmtId="0" fontId="66" fillId="0" borderId="0" applyNumberFormat="0" applyFill="0" applyBorder="0" applyAlignment="0" applyProtection="0"/>
    <xf numFmtId="0" fontId="28" fillId="0" borderId="0"/>
    <xf numFmtId="0" fontId="37" fillId="0" borderId="0"/>
    <xf numFmtId="0" fontId="31" fillId="0" borderId="0"/>
  </cellStyleXfs>
  <cellXfs count="426">
    <xf numFmtId="0" fontId="0" fillId="0" borderId="0" xfId="0"/>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indent="2"/>
    </xf>
    <xf numFmtId="0" fontId="12" fillId="0" borderId="0" xfId="0" applyFont="1" applyAlignment="1">
      <alignment horizontal="left" vertical="center" indent="2"/>
    </xf>
    <xf numFmtId="0" fontId="6" fillId="0" borderId="5" xfId="0" applyFont="1" applyBorder="1" applyAlignment="1">
      <alignment horizontal="left" vertical="center" indent="2"/>
    </xf>
    <xf numFmtId="0" fontId="7" fillId="0" borderId="0" xfId="0" applyFont="1" applyAlignment="1">
      <alignment horizontal="left" vertical="center" indent="1"/>
    </xf>
    <xf numFmtId="0" fontId="6" fillId="0" borderId="0" xfId="0" applyFont="1" applyAlignment="1">
      <alignment horizontal="left" vertical="center"/>
    </xf>
    <xf numFmtId="0" fontId="12" fillId="0" borderId="5" xfId="0" applyFont="1" applyBorder="1" applyAlignment="1">
      <alignment horizontal="left" vertical="center"/>
    </xf>
    <xf numFmtId="0" fontId="6" fillId="0" borderId="0" xfId="0" applyFont="1" applyAlignment="1">
      <alignment horizontal="left" vertical="center" indent="1"/>
    </xf>
    <xf numFmtId="0" fontId="12" fillId="0" borderId="0" xfId="0" applyFont="1" applyAlignment="1">
      <alignment horizontal="left" vertical="center" wrapText="1" indent="2"/>
    </xf>
    <xf numFmtId="0" fontId="7" fillId="0" borderId="5" xfId="0" applyFont="1" applyBorder="1" applyAlignment="1">
      <alignment horizontal="left" vertical="center"/>
    </xf>
    <xf numFmtId="0" fontId="3" fillId="0" borderId="0" xfId="0" applyFont="1" applyAlignment="1">
      <alignment horizontal="center" vertical="center" wrapText="1"/>
    </xf>
    <xf numFmtId="0" fontId="2" fillId="0" borderId="0" xfId="0" applyFont="1" applyAlignment="1">
      <alignment vertical="center"/>
    </xf>
    <xf numFmtId="0" fontId="3" fillId="0" borderId="0" xfId="0" applyFont="1" applyAlignment="1">
      <alignment horizontal="left" vertical="center" indent="2"/>
    </xf>
    <xf numFmtId="0" fontId="3" fillId="0" borderId="0" xfId="0" applyFont="1" applyAlignment="1">
      <alignment horizontal="left" vertical="center" indent="3"/>
    </xf>
    <xf numFmtId="0" fontId="3" fillId="0" borderId="0" xfId="0" applyFont="1" applyAlignment="1">
      <alignment horizontal="left" vertical="center"/>
    </xf>
    <xf numFmtId="0" fontId="3" fillId="0" borderId="0" xfId="0" applyFont="1" applyAlignment="1">
      <alignment horizontal="left" vertical="center" indent="1"/>
    </xf>
    <xf numFmtId="0" fontId="4" fillId="0" borderId="5" xfId="0" applyFont="1" applyBorder="1" applyAlignment="1">
      <alignment horizontal="left" vertical="center"/>
    </xf>
    <xf numFmtId="0" fontId="10" fillId="0" borderId="0" xfId="0" applyFont="1" applyAlignment="1">
      <alignment horizontal="right" vertical="center"/>
    </xf>
    <xf numFmtId="0" fontId="6" fillId="0" borderId="0" xfId="0" applyFont="1" applyAlignment="1">
      <alignment horizontal="center" vertical="center"/>
    </xf>
    <xf numFmtId="0" fontId="0" fillId="0" borderId="0" xfId="0" applyAlignment="1"/>
    <xf numFmtId="0" fontId="21" fillId="0" borderId="5" xfId="0" applyFont="1" applyBorder="1" applyAlignment="1">
      <alignment horizontal="justify" vertical="center" wrapText="1"/>
    </xf>
    <xf numFmtId="0" fontId="6" fillId="0" borderId="5" xfId="0" applyFont="1" applyBorder="1" applyAlignment="1">
      <alignment horizontal="left" vertical="center"/>
    </xf>
    <xf numFmtId="0" fontId="0" fillId="0" borderId="0" xfId="0" applyAlignment="1">
      <alignment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9" fillId="0" borderId="5" xfId="0" applyFont="1" applyBorder="1" applyAlignment="1">
      <alignment horizontal="center" vertical="center"/>
    </xf>
    <xf numFmtId="0" fontId="24" fillId="0" borderId="0" xfId="0" applyFont="1" applyAlignment="1">
      <alignment horizontal="right" vertical="center"/>
    </xf>
    <xf numFmtId="0" fontId="24" fillId="0" borderId="0" xfId="0" applyFont="1" applyAlignment="1">
      <alignment horizontal="center" vertical="center"/>
    </xf>
    <xf numFmtId="0" fontId="10" fillId="0" borderId="14" xfId="0" applyFont="1" applyBorder="1" applyAlignment="1">
      <alignment horizontal="center" vertical="center"/>
    </xf>
    <xf numFmtId="0" fontId="6" fillId="0" borderId="0" xfId="0" applyFont="1" applyAlignment="1">
      <alignment horizontal="justify" vertical="center"/>
    </xf>
    <xf numFmtId="0" fontId="4" fillId="0" borderId="14" xfId="0" applyFont="1" applyBorder="1" applyAlignment="1">
      <alignment horizontal="center" vertical="center" wrapText="1"/>
    </xf>
    <xf numFmtId="0" fontId="4" fillId="0" borderId="5" xfId="0" applyFont="1" applyBorder="1" applyAlignment="1">
      <alignment horizontal="right" vertical="center"/>
    </xf>
    <xf numFmtId="0" fontId="6" fillId="0" borderId="0" xfId="0" applyFont="1" applyAlignment="1">
      <alignment horizontal="left" vertical="center" indent="3"/>
    </xf>
    <xf numFmtId="0" fontId="7" fillId="0" borderId="5" xfId="0" applyFont="1" applyBorder="1" applyAlignment="1">
      <alignment horizontal="left" vertical="center" indent="1"/>
    </xf>
    <xf numFmtId="0" fontId="29" fillId="0" borderId="0" xfId="0" applyFont="1" applyAlignment="1">
      <alignment vertical="center"/>
    </xf>
    <xf numFmtId="0" fontId="25" fillId="0" borderId="0" xfId="0" applyFont="1" applyBorder="1" applyAlignment="1">
      <alignment vertical="center"/>
    </xf>
    <xf numFmtId="0" fontId="9" fillId="0" borderId="25" xfId="0" applyFont="1" applyBorder="1" applyAlignment="1">
      <alignment horizontal="center" vertical="center"/>
    </xf>
    <xf numFmtId="166" fontId="3" fillId="0" borderId="0" xfId="2" applyNumberFormat="1" applyFont="1" applyAlignment="1">
      <alignment horizontal="right" vertical="center"/>
    </xf>
    <xf numFmtId="166" fontId="3" fillId="0" borderId="0" xfId="2" applyNumberFormat="1" applyFont="1" applyAlignment="1">
      <alignment horizontal="right" vertical="center" wrapText="1"/>
    </xf>
    <xf numFmtId="166" fontId="4" fillId="0" borderId="0" xfId="2" applyNumberFormat="1" applyFont="1" applyAlignment="1">
      <alignment horizontal="right" vertical="center"/>
    </xf>
    <xf numFmtId="166" fontId="4" fillId="0" borderId="0" xfId="2" applyNumberFormat="1" applyFont="1" applyAlignment="1">
      <alignment horizontal="right" vertical="center" wrapText="1"/>
    </xf>
    <xf numFmtId="166" fontId="4" fillId="0" borderId="5" xfId="2" applyNumberFormat="1" applyFont="1" applyBorder="1" applyAlignment="1">
      <alignment horizontal="right" vertical="center"/>
    </xf>
    <xf numFmtId="0" fontId="4" fillId="0" borderId="0" xfId="0" applyFont="1" applyAlignment="1">
      <alignment horizontal="left" vertical="center"/>
    </xf>
    <xf numFmtId="0" fontId="4" fillId="0" borderId="25" xfId="0" applyFont="1" applyBorder="1" applyAlignment="1">
      <alignment horizontal="right" vertical="center"/>
    </xf>
    <xf numFmtId="0" fontId="7" fillId="0" borderId="25" xfId="0" applyFont="1" applyBorder="1" applyAlignment="1">
      <alignment horizontal="center" vertical="center" wrapText="1"/>
    </xf>
    <xf numFmtId="0" fontId="34" fillId="0" borderId="0" xfId="0" applyFont="1"/>
    <xf numFmtId="0" fontId="39" fillId="0" borderId="0" xfId="0" applyFont="1"/>
    <xf numFmtId="166" fontId="36" fillId="0" borderId="0" xfId="53" applyNumberFormat="1" applyFont="1" applyFill="1"/>
    <xf numFmtId="166" fontId="38" fillId="0" borderId="0" xfId="53" applyNumberFormat="1" applyFont="1" applyFill="1"/>
    <xf numFmtId="0" fontId="67" fillId="0" borderId="0" xfId="0" applyFont="1" applyAlignment="1">
      <alignment horizontal="right" vertical="center"/>
    </xf>
    <xf numFmtId="0" fontId="68" fillId="0" borderId="0" xfId="0" applyFont="1" applyBorder="1" applyAlignment="1">
      <alignment vertical="center"/>
    </xf>
    <xf numFmtId="166" fontId="0" fillId="0" borderId="0" xfId="0" applyNumberFormat="1"/>
    <xf numFmtId="0" fontId="39" fillId="0" borderId="0" xfId="0" applyFont="1" applyAlignment="1"/>
    <xf numFmtId="165" fontId="14" fillId="0" borderId="0" xfId="2" applyNumberFormat="1" applyFont="1" applyAlignment="1">
      <alignment horizontal="right" vertical="center" wrapText="1"/>
    </xf>
    <xf numFmtId="0" fontId="9" fillId="0" borderId="3" xfId="0" applyFont="1" applyFill="1" applyBorder="1" applyAlignment="1">
      <alignment horizontal="right" vertical="center"/>
    </xf>
    <xf numFmtId="166" fontId="6" fillId="0" borderId="0" xfId="2" applyNumberFormat="1" applyFont="1" applyAlignment="1">
      <alignment horizontal="right" vertical="center"/>
    </xf>
    <xf numFmtId="166" fontId="72" fillId="0" borderId="0" xfId="2" applyNumberFormat="1" applyFont="1" applyAlignment="1">
      <alignment horizontal="right" vertical="center"/>
    </xf>
    <xf numFmtId="0" fontId="74" fillId="0" borderId="0" xfId="66" applyFont="1" applyFill="1" applyAlignment="1" applyProtection="1">
      <alignment vertical="top"/>
    </xf>
    <xf numFmtId="0" fontId="75" fillId="0" borderId="0" xfId="82" applyFont="1" applyFill="1" applyAlignment="1">
      <alignment vertical="top"/>
    </xf>
    <xf numFmtId="0" fontId="14" fillId="0" borderId="0" xfId="0" applyFont="1" applyAlignment="1">
      <alignment horizontal="left" vertical="top" wrapText="1"/>
    </xf>
    <xf numFmtId="0" fontId="75" fillId="0" borderId="0" xfId="82" applyFont="1" applyAlignment="1">
      <alignment horizontal="left" wrapText="1"/>
    </xf>
    <xf numFmtId="0" fontId="73" fillId="0" borderId="0" xfId="0" applyFont="1" applyAlignment="1">
      <alignment horizontal="left" vertical="center"/>
    </xf>
    <xf numFmtId="0" fontId="17" fillId="0" borderId="0" xfId="0" applyFont="1" applyAlignment="1">
      <alignment horizontal="center" vertical="center"/>
    </xf>
    <xf numFmtId="0" fontId="75" fillId="0" borderId="0" xfId="0" applyFont="1"/>
    <xf numFmtId="0" fontId="39" fillId="0" borderId="0" xfId="0" applyFont="1" applyAlignment="1">
      <alignment wrapText="1"/>
    </xf>
    <xf numFmtId="0" fontId="23" fillId="0" borderId="0" xfId="0" applyFont="1" applyBorder="1" applyAlignment="1">
      <alignment horizontal="right" vertical="center"/>
    </xf>
    <xf numFmtId="164" fontId="71" fillId="0" borderId="0" xfId="0" applyNumberFormat="1" applyFont="1" applyBorder="1" applyAlignment="1">
      <alignment horizontal="center" vertical="center"/>
    </xf>
    <xf numFmtId="0" fontId="71" fillId="0" borderId="0" xfId="0" applyFont="1" applyBorder="1" applyAlignment="1">
      <alignment horizontal="center" vertical="center"/>
    </xf>
    <xf numFmtId="0" fontId="25" fillId="0" borderId="0" xfId="0" applyFont="1" applyBorder="1" applyAlignment="1">
      <alignment horizontal="right" vertical="center"/>
    </xf>
    <xf numFmtId="0" fontId="23" fillId="0" borderId="0" xfId="0" applyFont="1" applyBorder="1" applyAlignment="1">
      <alignment vertical="center"/>
    </xf>
    <xf numFmtId="0" fontId="77" fillId="0" borderId="0" xfId="0" applyFont="1" applyAlignment="1">
      <alignment vertical="center"/>
    </xf>
    <xf numFmtId="0" fontId="20" fillId="0" borderId="40" xfId="0" applyFont="1" applyBorder="1" applyAlignment="1">
      <alignment horizontal="center" vertical="center"/>
    </xf>
    <xf numFmtId="0" fontId="11" fillId="0" borderId="0" xfId="0" applyFont="1" applyBorder="1" applyAlignment="1">
      <alignment horizontal="left" vertical="center"/>
    </xf>
    <xf numFmtId="0" fontId="11" fillId="0" borderId="0" xfId="0" applyFont="1" applyBorder="1" applyAlignment="1">
      <alignment horizontal="right" vertical="center"/>
    </xf>
    <xf numFmtId="0" fontId="0" fillId="0" borderId="0" xfId="0" applyBorder="1"/>
    <xf numFmtId="0" fontId="10" fillId="0" borderId="0" xfId="0" applyFont="1" applyBorder="1" applyAlignment="1">
      <alignment horizontal="right" vertical="center"/>
    </xf>
    <xf numFmtId="166" fontId="3" fillId="0" borderId="5" xfId="2" applyNumberFormat="1" applyFont="1" applyBorder="1" applyAlignment="1">
      <alignment horizontal="right" vertical="center"/>
    </xf>
    <xf numFmtId="166" fontId="7" fillId="0" borderId="0" xfId="2" applyNumberFormat="1" applyFont="1" applyAlignment="1">
      <alignment horizontal="right" vertical="center"/>
    </xf>
    <xf numFmtId="166" fontId="4" fillId="0" borderId="0" xfId="2" applyNumberFormat="1" applyFont="1" applyFill="1" applyAlignment="1">
      <alignment horizontal="right" vertical="center"/>
    </xf>
    <xf numFmtId="166" fontId="7" fillId="0" borderId="0" xfId="2" applyNumberFormat="1" applyFont="1" applyFill="1" applyAlignment="1">
      <alignment horizontal="right" vertical="center"/>
    </xf>
    <xf numFmtId="166" fontId="3" fillId="0" borderId="0" xfId="2" applyNumberFormat="1" applyFont="1" applyFill="1" applyAlignment="1">
      <alignment horizontal="right" vertical="center"/>
    </xf>
    <xf numFmtId="166" fontId="3" fillId="0" borderId="5" xfId="2" applyNumberFormat="1" applyFont="1" applyBorder="1" applyAlignment="1">
      <alignment horizontal="right" vertical="center" wrapText="1"/>
    </xf>
    <xf numFmtId="166" fontId="6" fillId="0" borderId="5" xfId="2" applyNumberFormat="1" applyFont="1" applyBorder="1" applyAlignment="1">
      <alignment horizontal="right" vertical="center"/>
    </xf>
    <xf numFmtId="166" fontId="7" fillId="0" borderId="0" xfId="2" applyNumberFormat="1" applyFont="1" applyAlignment="1">
      <alignment horizontal="right" vertical="center" wrapText="1"/>
    </xf>
    <xf numFmtId="166" fontId="78" fillId="0" borderId="5" xfId="2" applyNumberFormat="1" applyFont="1" applyBorder="1" applyAlignment="1">
      <alignment horizontal="right" vertical="center" wrapText="1"/>
    </xf>
    <xf numFmtId="0" fontId="7" fillId="0" borderId="16" xfId="0" applyFont="1" applyBorder="1" applyAlignment="1">
      <alignment horizontal="right" vertical="center" wrapText="1"/>
    </xf>
    <xf numFmtId="0" fontId="79" fillId="0" borderId="0" xfId="0" applyFont="1"/>
    <xf numFmtId="0" fontId="4" fillId="0" borderId="0" xfId="0" applyFont="1" applyAlignment="1">
      <alignment horizontal="left" vertical="center" indent="1"/>
    </xf>
    <xf numFmtId="0" fontId="4" fillId="0" borderId="0" xfId="0" applyFont="1" applyAlignment="1">
      <alignment horizontal="left" vertical="center" indent="2"/>
    </xf>
    <xf numFmtId="0" fontId="78" fillId="0" borderId="0" xfId="0" applyFont="1" applyAlignment="1">
      <alignment horizontal="left" vertical="center" indent="1"/>
    </xf>
    <xf numFmtId="166" fontId="79" fillId="0" borderId="0" xfId="0" applyNumberFormat="1" applyFont="1"/>
    <xf numFmtId="166" fontId="35" fillId="0" borderId="0" xfId="2" applyNumberFormat="1" applyFont="1" applyAlignment="1">
      <alignment horizontal="right" vertical="center"/>
    </xf>
    <xf numFmtId="0" fontId="79" fillId="0" borderId="0" xfId="0" applyFont="1" applyAlignment="1"/>
    <xf numFmtId="0" fontId="80" fillId="0" borderId="0" xfId="0" applyFont="1" applyAlignment="1">
      <alignment vertical="center"/>
    </xf>
    <xf numFmtId="0" fontId="4" fillId="0" borderId="0" xfId="0" applyFont="1" applyAlignment="1">
      <alignment horizontal="left" vertical="center" indent="4"/>
    </xf>
    <xf numFmtId="0" fontId="3" fillId="0" borderId="0" xfId="0" quotePrefix="1" applyFont="1" applyAlignment="1">
      <alignment horizontal="left" vertical="center" indent="4"/>
    </xf>
    <xf numFmtId="0" fontId="3" fillId="0" borderId="0" xfId="0" applyFont="1" applyAlignment="1">
      <alignment horizontal="left" vertical="center" indent="4"/>
    </xf>
    <xf numFmtId="0" fontId="3" fillId="0" borderId="0" xfId="0" applyFont="1" applyAlignment="1">
      <alignment horizontal="left" vertical="center" indent="5"/>
    </xf>
    <xf numFmtId="0" fontId="6" fillId="0" borderId="0" xfId="0" applyFont="1" applyAlignment="1">
      <alignment vertical="center"/>
    </xf>
    <xf numFmtId="0" fontId="7" fillId="0" borderId="0" xfId="0" applyFont="1" applyAlignment="1">
      <alignment horizontal="left" vertical="center" indent="4"/>
    </xf>
    <xf numFmtId="0" fontId="6" fillId="0" borderId="0" xfId="0" applyFont="1" applyAlignment="1">
      <alignment horizontal="left" vertical="center" indent="4"/>
    </xf>
    <xf numFmtId="0" fontId="6" fillId="0" borderId="0" xfId="0" applyFont="1" applyAlignment="1">
      <alignment horizontal="left" vertical="center" indent="5"/>
    </xf>
    <xf numFmtId="166" fontId="35" fillId="0" borderId="0" xfId="2" applyNumberFormat="1" applyFont="1" applyFill="1" applyAlignment="1">
      <alignment horizontal="right" vertical="center"/>
    </xf>
    <xf numFmtId="0" fontId="3" fillId="0" borderId="0" xfId="0" applyFont="1" applyAlignment="1">
      <alignment horizontal="right" vertical="center"/>
    </xf>
    <xf numFmtId="0" fontId="4" fillId="0" borderId="20" xfId="0" applyFont="1" applyBorder="1" applyAlignment="1">
      <alignment horizontal="left" vertical="center"/>
    </xf>
    <xf numFmtId="166" fontId="4" fillId="0" borderId="20" xfId="2" applyNumberFormat="1" applyFont="1" applyBorder="1" applyAlignment="1">
      <alignment horizontal="right" vertical="center"/>
    </xf>
    <xf numFmtId="0" fontId="4" fillId="0" borderId="13" xfId="0" applyFont="1" applyBorder="1" applyAlignment="1">
      <alignment horizontal="left" vertical="center"/>
    </xf>
    <xf numFmtId="166" fontId="4" fillId="0" borderId="13" xfId="2" applyNumberFormat="1" applyFont="1" applyBorder="1" applyAlignment="1">
      <alignment horizontal="right" vertical="center"/>
    </xf>
    <xf numFmtId="0" fontId="3" fillId="0" borderId="0" xfId="0" applyFont="1" applyAlignment="1">
      <alignment horizontal="right" vertical="center" wrapText="1"/>
    </xf>
    <xf numFmtId="0" fontId="82" fillId="0" borderId="4" xfId="0" applyFont="1" applyBorder="1"/>
    <xf numFmtId="166" fontId="26" fillId="0" borderId="0" xfId="2" applyNumberFormat="1" applyFont="1" applyAlignment="1">
      <alignment horizontal="right" vertical="center" wrapText="1"/>
    </xf>
    <xf numFmtId="0" fontId="6" fillId="0" borderId="0" xfId="0" applyFont="1" applyBorder="1" applyAlignment="1">
      <alignment horizontal="left" vertical="center"/>
    </xf>
    <xf numFmtId="166" fontId="3" fillId="0" borderId="0" xfId="2" applyNumberFormat="1" applyFont="1" applyBorder="1" applyAlignment="1">
      <alignment horizontal="right" vertical="center" wrapText="1"/>
    </xf>
    <xf numFmtId="166" fontId="4" fillId="0" borderId="38" xfId="2" applyNumberFormat="1" applyFont="1" applyBorder="1" applyAlignment="1">
      <alignment horizontal="right" vertical="center" wrapText="1"/>
    </xf>
    <xf numFmtId="166" fontId="4" fillId="0" borderId="37" xfId="2" applyNumberFormat="1" applyFont="1" applyBorder="1" applyAlignment="1">
      <alignment horizontal="right" vertical="center"/>
    </xf>
    <xf numFmtId="166" fontId="79" fillId="0" borderId="0" xfId="0" applyNumberFormat="1" applyFont="1" applyAlignment="1"/>
    <xf numFmtId="0" fontId="17" fillId="0" borderId="0" xfId="0" applyFont="1" applyAlignment="1">
      <alignment horizontal="center" vertical="center"/>
    </xf>
    <xf numFmtId="0" fontId="0" fillId="0" borderId="0" xfId="0" applyFill="1" applyAlignment="1"/>
    <xf numFmtId="166" fontId="86" fillId="0" borderId="0" xfId="2" applyNumberFormat="1" applyFont="1" applyFill="1"/>
    <xf numFmtId="166" fontId="7" fillId="0" borderId="5" xfId="2" applyNumberFormat="1" applyFont="1" applyBorder="1" applyAlignment="1">
      <alignment horizontal="right" vertical="center"/>
    </xf>
    <xf numFmtId="165" fontId="69" fillId="0" borderId="0" xfId="2" applyNumberFormat="1" applyFont="1" applyBorder="1" applyAlignment="1">
      <alignment horizontal="right" vertical="center" wrapText="1"/>
    </xf>
    <xf numFmtId="165" fontId="69" fillId="0" borderId="5" xfId="2" applyNumberFormat="1" applyFont="1" applyBorder="1" applyAlignment="1">
      <alignment horizontal="right" vertical="center" wrapText="1"/>
    </xf>
    <xf numFmtId="165" fontId="70" fillId="0" borderId="37" xfId="2" applyNumberFormat="1" applyFont="1" applyBorder="1" applyAlignment="1">
      <alignment horizontal="right" vertical="center" wrapText="1"/>
    </xf>
    <xf numFmtId="15" fontId="7" fillId="0" borderId="21" xfId="0" quotePrefix="1" applyNumberFormat="1" applyFont="1" applyFill="1" applyBorder="1" applyAlignment="1">
      <alignment horizontal="right" vertical="center"/>
    </xf>
    <xf numFmtId="166" fontId="6" fillId="0" borderId="0" xfId="2" applyNumberFormat="1" applyFont="1" applyFill="1" applyAlignment="1">
      <alignment horizontal="right" vertical="center"/>
    </xf>
    <xf numFmtId="166" fontId="3" fillId="0" borderId="0" xfId="2" applyNumberFormat="1" applyFont="1" applyFill="1" applyAlignment="1">
      <alignment vertical="center"/>
    </xf>
    <xf numFmtId="166" fontId="4" fillId="0" borderId="5" xfId="2" applyNumberFormat="1" applyFont="1" applyFill="1" applyBorder="1" applyAlignment="1">
      <alignment horizontal="right" vertical="center"/>
    </xf>
    <xf numFmtId="166" fontId="3" fillId="0" borderId="0" xfId="2" applyNumberFormat="1" applyFont="1" applyBorder="1" applyAlignment="1">
      <alignment horizontal="right" vertical="center"/>
    </xf>
    <xf numFmtId="166" fontId="4" fillId="0" borderId="0" xfId="2" applyNumberFormat="1" applyFont="1" applyBorder="1" applyAlignment="1">
      <alignment horizontal="right" vertical="center"/>
    </xf>
    <xf numFmtId="166" fontId="78" fillId="0" borderId="0" xfId="2" applyNumberFormat="1" applyFont="1" applyFill="1" applyAlignment="1">
      <alignment horizontal="right" vertical="center"/>
    </xf>
    <xf numFmtId="166" fontId="12" fillId="0" borderId="0" xfId="2" applyNumberFormat="1" applyFont="1" applyFill="1" applyAlignment="1">
      <alignment horizontal="right" vertical="center"/>
    </xf>
    <xf numFmtId="0" fontId="26" fillId="0" borderId="0" xfId="0" applyFont="1" applyFill="1" applyAlignment="1">
      <alignment horizontal="right" vertical="center"/>
    </xf>
    <xf numFmtId="0" fontId="7" fillId="0" borderId="38" xfId="0" applyFont="1" applyBorder="1" applyAlignment="1">
      <alignment horizontal="left" vertical="center"/>
    </xf>
    <xf numFmtId="166" fontId="6" fillId="0" borderId="0" xfId="2" applyNumberFormat="1" applyFont="1" applyAlignment="1">
      <alignment horizontal="right" vertical="center" wrapText="1"/>
    </xf>
    <xf numFmtId="166" fontId="7" fillId="0" borderId="5" xfId="2" applyNumberFormat="1" applyFont="1" applyBorder="1" applyAlignment="1">
      <alignment horizontal="right" vertical="center" wrapText="1"/>
    </xf>
    <xf numFmtId="0" fontId="88" fillId="0" borderId="0" xfId="66" applyFont="1" applyAlignment="1" applyProtection="1">
      <alignment horizontal="left" vertical="top" wrapText="1"/>
    </xf>
    <xf numFmtId="0" fontId="88" fillId="0" borderId="0" xfId="66" applyFont="1" applyAlignment="1" applyProtection="1">
      <alignment horizontal="left" wrapText="1"/>
    </xf>
    <xf numFmtId="166" fontId="6" fillId="0" borderId="5" xfId="2" applyNumberFormat="1" applyFont="1" applyBorder="1" applyAlignment="1">
      <alignment horizontal="right" vertical="center" wrapText="1"/>
    </xf>
    <xf numFmtId="166" fontId="90" fillId="0" borderId="0" xfId="2" applyNumberFormat="1" applyFont="1" applyFill="1"/>
    <xf numFmtId="3" fontId="6" fillId="0" borderId="0" xfId="0" applyNumberFormat="1" applyFont="1" applyFill="1" applyAlignment="1">
      <alignment horizontal="right" wrapText="1"/>
    </xf>
    <xf numFmtId="176" fontId="0" fillId="0" borderId="0" xfId="0" applyNumberFormat="1" applyAlignment="1">
      <alignment wrapText="1"/>
    </xf>
    <xf numFmtId="0" fontId="79" fillId="0" borderId="0" xfId="0" applyFont="1" applyFill="1"/>
    <xf numFmtId="166" fontId="3" fillId="0" borderId="0" xfId="2" applyNumberFormat="1" applyFont="1" applyFill="1" applyAlignment="1">
      <alignment horizontal="right" vertical="center" wrapText="1"/>
    </xf>
    <xf numFmtId="166" fontId="4" fillId="0" borderId="0" xfId="2" applyNumberFormat="1" applyFont="1" applyFill="1" applyAlignment="1">
      <alignment horizontal="right" vertical="center" wrapText="1"/>
    </xf>
    <xf numFmtId="166" fontId="3" fillId="0" borderId="0" xfId="2" applyNumberFormat="1" applyFont="1" applyFill="1" applyBorder="1" applyAlignment="1">
      <alignment horizontal="right" vertical="center" wrapText="1"/>
    </xf>
    <xf numFmtId="166" fontId="4" fillId="0" borderId="38" xfId="2" applyNumberFormat="1" applyFont="1" applyFill="1" applyBorder="1" applyAlignment="1">
      <alignment horizontal="right" vertical="center" wrapText="1"/>
    </xf>
    <xf numFmtId="166" fontId="0" fillId="0" borderId="0" xfId="0" applyNumberFormat="1" applyFill="1"/>
    <xf numFmtId="0" fontId="34" fillId="0" borderId="0" xfId="0" applyFont="1" applyFill="1"/>
    <xf numFmtId="3" fontId="3" fillId="0" borderId="0" xfId="0" applyNumberFormat="1" applyFont="1" applyFill="1" applyAlignment="1">
      <alignment horizontal="right" vertical="center" wrapText="1"/>
    </xf>
    <xf numFmtId="3" fontId="4" fillId="0" borderId="0" xfId="0" applyNumberFormat="1" applyFont="1" applyFill="1" applyAlignment="1">
      <alignment horizontal="right" vertical="center" wrapText="1"/>
    </xf>
    <xf numFmtId="166" fontId="3" fillId="0" borderId="5" xfId="2" applyNumberFormat="1" applyFont="1" applyFill="1" applyBorder="1" applyAlignment="1">
      <alignment horizontal="right" vertical="center"/>
    </xf>
    <xf numFmtId="0" fontId="9" fillId="0" borderId="5" xfId="0" applyFont="1" applyFill="1" applyBorder="1" applyAlignment="1">
      <alignment horizontal="right" vertical="center" wrapText="1"/>
    </xf>
    <xf numFmtId="0" fontId="10" fillId="0" borderId="19" xfId="0" applyFont="1" applyBorder="1" applyAlignment="1">
      <alignment horizontal="right" vertical="center"/>
    </xf>
    <xf numFmtId="0" fontId="10" fillId="0" borderId="13" xfId="0" applyFont="1" applyBorder="1" applyAlignment="1">
      <alignment horizontal="right" vertical="center"/>
    </xf>
    <xf numFmtId="0" fontId="10" fillId="0" borderId="39" xfId="0" applyFont="1" applyBorder="1" applyAlignment="1">
      <alignment horizontal="right" vertical="center"/>
    </xf>
    <xf numFmtId="0" fontId="4" fillId="0" borderId="14" xfId="0" applyFont="1" applyBorder="1" applyAlignment="1">
      <alignment horizontal="center" vertical="center"/>
    </xf>
    <xf numFmtId="0" fontId="4" fillId="0" borderId="13" xfId="0" applyFont="1" applyBorder="1" applyAlignment="1">
      <alignment horizontal="center" vertical="center" wrapText="1"/>
    </xf>
    <xf numFmtId="0" fontId="26" fillId="0" borderId="40" xfId="0" applyFont="1" applyBorder="1" applyAlignment="1">
      <alignment horizontal="center" vertical="center" wrapText="1"/>
    </xf>
    <xf numFmtId="0" fontId="7" fillId="0" borderId="5" xfId="0" applyFont="1" applyFill="1" applyBorder="1" applyAlignment="1">
      <alignment horizontal="right" vertical="center" wrapText="1"/>
    </xf>
    <xf numFmtId="0" fontId="4" fillId="0" borderId="0" xfId="0" applyFont="1" applyFill="1" applyAlignment="1">
      <alignment horizontal="left" vertical="center"/>
    </xf>
    <xf numFmtId="0" fontId="3" fillId="0" borderId="0" xfId="0" applyFont="1" applyFill="1" applyAlignment="1">
      <alignment horizontal="left" vertical="center"/>
    </xf>
    <xf numFmtId="0" fontId="11" fillId="0" borderId="0" xfId="0" applyFont="1" applyFill="1" applyAlignment="1">
      <alignment horizontal="left" vertical="center"/>
    </xf>
    <xf numFmtId="0" fontId="79" fillId="0" borderId="0" xfId="0" applyFont="1" applyFill="1" applyAlignment="1"/>
    <xf numFmtId="0" fontId="39" fillId="0" borderId="0" xfId="0" applyFont="1" applyFill="1" applyAlignment="1"/>
    <xf numFmtId="3" fontId="6" fillId="0" borderId="0" xfId="0" applyNumberFormat="1" applyFont="1" applyFill="1" applyAlignment="1">
      <alignment horizontal="right" vertical="center" wrapText="1"/>
    </xf>
    <xf numFmtId="3" fontId="7" fillId="0" borderId="0" xfId="0" applyNumberFormat="1" applyFont="1" applyFill="1" applyAlignment="1">
      <alignment horizontal="right" vertical="center" wrapText="1"/>
    </xf>
    <xf numFmtId="166" fontId="6" fillId="0" borderId="5" xfId="2" applyNumberFormat="1" applyFont="1" applyFill="1" applyBorder="1" applyAlignment="1">
      <alignment horizontal="right" vertical="center"/>
    </xf>
    <xf numFmtId="0" fontId="3" fillId="0" borderId="0" xfId="0" applyFont="1" applyFill="1" applyAlignment="1">
      <alignment horizontal="left" vertical="center" wrapText="1"/>
    </xf>
    <xf numFmtId="0" fontId="6" fillId="0" borderId="0" xfId="0" applyFont="1" applyFill="1" applyAlignment="1">
      <alignment horizontal="left" vertical="center" wrapText="1"/>
    </xf>
    <xf numFmtId="0" fontId="6" fillId="0" borderId="5" xfId="0" applyFont="1" applyFill="1" applyBorder="1" applyAlignment="1">
      <alignment horizontal="left" vertical="center" wrapText="1"/>
    </xf>
    <xf numFmtId="0" fontId="6" fillId="0" borderId="0" xfId="0" applyFont="1" applyFill="1" applyAlignment="1">
      <alignment horizontal="justify" vertical="center"/>
    </xf>
    <xf numFmtId="0" fontId="7" fillId="0" borderId="17" xfId="0" applyFont="1" applyFill="1" applyBorder="1" applyAlignment="1">
      <alignment horizontal="right" vertical="center"/>
    </xf>
    <xf numFmtId="0" fontId="7" fillId="0" borderId="18" xfId="0" applyFont="1" applyFill="1" applyBorder="1" applyAlignment="1">
      <alignment horizontal="right" vertical="center"/>
    </xf>
    <xf numFmtId="166" fontId="12" fillId="0" borderId="0" xfId="2" applyNumberFormat="1" applyFont="1" applyAlignment="1">
      <alignment horizontal="right" vertical="center"/>
    </xf>
    <xf numFmtId="0" fontId="81" fillId="0" borderId="0" xfId="0" applyFont="1" applyAlignment="1">
      <alignment horizontal="right" vertical="center"/>
    </xf>
    <xf numFmtId="0" fontId="7" fillId="0" borderId="45" xfId="0" applyFont="1" applyFill="1" applyBorder="1" applyAlignment="1">
      <alignment horizontal="right" vertical="center"/>
    </xf>
    <xf numFmtId="0" fontId="7" fillId="0" borderId="14" xfId="0" applyFont="1" applyBorder="1" applyAlignment="1">
      <alignment horizontal="center" vertical="center" wrapText="1"/>
    </xf>
    <xf numFmtId="0" fontId="80" fillId="0" borderId="0" xfId="0" applyFont="1"/>
    <xf numFmtId="166" fontId="3" fillId="0" borderId="0" xfId="2" applyNumberFormat="1" applyFont="1" applyAlignment="1">
      <alignment vertical="center"/>
    </xf>
    <xf numFmtId="166" fontId="3" fillId="0" borderId="24" xfId="2" applyNumberFormat="1" applyFont="1" applyBorder="1" applyAlignment="1">
      <alignment horizontal="right" vertical="center"/>
    </xf>
    <xf numFmtId="0" fontId="7" fillId="0" borderId="38" xfId="0" applyFont="1" applyBorder="1" applyAlignment="1">
      <alignment horizontal="right" vertical="center" wrapText="1"/>
    </xf>
    <xf numFmtId="0" fontId="9" fillId="0" borderId="23" xfId="0" applyFont="1" applyFill="1" applyBorder="1" applyAlignment="1">
      <alignment horizontal="right" vertical="center"/>
    </xf>
    <xf numFmtId="0" fontId="9" fillId="0" borderId="11" xfId="0" applyFont="1" applyBorder="1" applyAlignment="1">
      <alignment horizontal="right" vertical="center"/>
    </xf>
    <xf numFmtId="0" fontId="7" fillId="0" borderId="23" xfId="0" applyFont="1" applyBorder="1" applyAlignment="1">
      <alignment vertical="center"/>
    </xf>
    <xf numFmtId="0" fontId="39" fillId="0" borderId="0" xfId="0" applyFont="1" applyBorder="1"/>
    <xf numFmtId="0" fontId="3" fillId="0" borderId="5" xfId="0" applyFont="1" applyBorder="1" applyAlignment="1">
      <alignment horizontal="left" vertical="center" indent="1"/>
    </xf>
    <xf numFmtId="0" fontId="13" fillId="0" borderId="1" xfId="0" applyFont="1" applyFill="1" applyBorder="1" applyAlignment="1">
      <alignment horizontal="left" vertical="center"/>
    </xf>
    <xf numFmtId="0" fontId="13" fillId="0" borderId="3" xfId="0" applyFont="1" applyFill="1" applyBorder="1" applyAlignment="1">
      <alignment horizontal="left" vertical="center"/>
    </xf>
    <xf numFmtId="0" fontId="9" fillId="0" borderId="9" xfId="0" applyFont="1" applyFill="1" applyBorder="1" applyAlignment="1">
      <alignment horizontal="right" vertical="center" wrapText="1"/>
    </xf>
    <xf numFmtId="0" fontId="9" fillId="0" borderId="5" xfId="0" applyFont="1" applyBorder="1" applyAlignment="1">
      <alignment horizontal="center" vertical="center"/>
    </xf>
    <xf numFmtId="0" fontId="3" fillId="0" borderId="0" xfId="0" applyFont="1" applyAlignment="1">
      <alignment vertical="center" wrapText="1"/>
    </xf>
    <xf numFmtId="0" fontId="6" fillId="0" borderId="5" xfId="0" applyFont="1" applyBorder="1" applyAlignment="1">
      <alignment horizontal="right"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5" xfId="0" applyFont="1" applyFill="1" applyBorder="1" applyAlignment="1">
      <alignment horizontal="center" vertical="center"/>
    </xf>
    <xf numFmtId="0" fontId="1" fillId="0" borderId="0" xfId="0" applyFont="1" applyAlignment="1">
      <alignment horizontal="left" vertical="center"/>
    </xf>
    <xf numFmtId="0" fontId="14" fillId="0" borderId="0" xfId="0" applyFont="1" applyBorder="1" applyAlignment="1">
      <alignment horizontal="left" vertical="center"/>
    </xf>
    <xf numFmtId="0" fontId="14" fillId="0" borderId="0" xfId="0" applyFont="1" applyBorder="1" applyAlignment="1">
      <alignment horizontal="right" vertical="center"/>
    </xf>
    <xf numFmtId="0" fontId="14" fillId="0" borderId="0" xfId="0" applyFont="1" applyAlignment="1">
      <alignment horizontal="left" vertical="center"/>
    </xf>
    <xf numFmtId="0" fontId="14" fillId="0" borderId="5" xfId="0" applyFont="1" applyBorder="1" applyAlignment="1">
      <alignment horizontal="right" vertical="center"/>
    </xf>
    <xf numFmtId="0" fontId="87" fillId="0" borderId="0" xfId="0" applyFont="1" applyFill="1" applyAlignment="1">
      <alignment horizontal="left" vertical="top" wrapText="1"/>
    </xf>
    <xf numFmtId="0" fontId="87" fillId="0" borderId="0" xfId="0" applyFont="1" applyFill="1" applyAlignment="1">
      <alignment horizontal="left" wrapText="1"/>
    </xf>
    <xf numFmtId="164" fontId="7" fillId="0" borderId="6" xfId="0" applyNumberFormat="1" applyFont="1" applyBorder="1" applyAlignment="1">
      <alignment horizontal="right" vertical="center"/>
    </xf>
    <xf numFmtId="164" fontId="7" fillId="0" borderId="5" xfId="0" applyNumberFormat="1" applyFont="1" applyBorder="1" applyAlignment="1">
      <alignment horizontal="right" vertical="center"/>
    </xf>
    <xf numFmtId="164" fontId="7" fillId="0" borderId="3" xfId="0" applyNumberFormat="1" applyFont="1" applyBorder="1" applyAlignment="1">
      <alignment horizontal="right" vertical="center" wrapText="1"/>
    </xf>
    <xf numFmtId="0" fontId="14" fillId="29" borderId="0" xfId="0" applyFont="1" applyFill="1" applyAlignment="1">
      <alignment horizontal="left" vertical="center"/>
    </xf>
    <xf numFmtId="177" fontId="79" fillId="0" borderId="0" xfId="2" applyNumberFormat="1" applyFont="1" applyAlignment="1"/>
    <xf numFmtId="0" fontId="7" fillId="0" borderId="14" xfId="0" applyNumberFormat="1" applyFont="1" applyBorder="1" applyAlignment="1">
      <alignment horizontal="center" vertical="center" wrapText="1"/>
    </xf>
    <xf numFmtId="0" fontId="1" fillId="0" borderId="0" xfId="0" applyFont="1" applyAlignment="1">
      <alignment vertical="center" wrapText="1"/>
    </xf>
    <xf numFmtId="0" fontId="7" fillId="0" borderId="39" xfId="0" applyFont="1" applyBorder="1" applyAlignment="1">
      <alignment vertical="center" wrapText="1"/>
    </xf>
    <xf numFmtId="0" fontId="3" fillId="0" borderId="0" xfId="0" applyFont="1" applyBorder="1" applyAlignment="1">
      <alignment horizontal="right" vertical="center"/>
    </xf>
    <xf numFmtId="0" fontId="92" fillId="0" borderId="0" xfId="0" applyFont="1" applyFill="1" applyAlignment="1">
      <alignment horizontal="left"/>
    </xf>
    <xf numFmtId="0" fontId="14" fillId="29" borderId="0" xfId="0" applyFont="1" applyFill="1" applyAlignment="1">
      <alignment vertical="center"/>
    </xf>
    <xf numFmtId="43" fontId="0" fillId="0" borderId="0" xfId="0" applyNumberFormat="1" applyAlignment="1"/>
    <xf numFmtId="3" fontId="93" fillId="0" borderId="0" xfId="0" applyNumberFormat="1" applyFont="1" applyBorder="1"/>
    <xf numFmtId="15" fontId="7" fillId="0" borderId="5" xfId="0" quotePrefix="1" applyNumberFormat="1" applyFont="1" applyFill="1" applyBorder="1" applyAlignment="1">
      <alignment horizontal="center" vertical="center"/>
    </xf>
    <xf numFmtId="0" fontId="21" fillId="0" borderId="2" xfId="0" applyFont="1" applyFill="1" applyBorder="1" applyAlignment="1">
      <alignment horizontal="center" vertical="center"/>
    </xf>
    <xf numFmtId="0" fontId="7" fillId="0" borderId="0" xfId="0" applyFont="1" applyFill="1" applyAlignment="1">
      <alignment horizontal="center" vertical="center"/>
    </xf>
    <xf numFmtId="0" fontId="21" fillId="0" borderId="11" xfId="0" applyFont="1" applyFill="1" applyBorder="1" applyAlignment="1">
      <alignment horizontal="center" vertical="center"/>
    </xf>
    <xf numFmtId="0" fontId="21" fillId="0" borderId="1" xfId="0" applyFont="1" applyFill="1" applyBorder="1" applyAlignment="1">
      <alignment horizontal="center" vertical="center"/>
    </xf>
    <xf numFmtId="178" fontId="39" fillId="0" borderId="0" xfId="0" applyNumberFormat="1" applyFont="1" applyAlignment="1">
      <alignment wrapText="1"/>
    </xf>
    <xf numFmtId="165" fontId="39" fillId="0" borderId="0" xfId="0" applyNumberFormat="1" applyFont="1" applyAlignment="1">
      <alignment wrapText="1"/>
    </xf>
    <xf numFmtId="179" fontId="0" fillId="0" borderId="0" xfId="0" applyNumberFormat="1" applyAlignment="1">
      <alignment wrapText="1"/>
    </xf>
    <xf numFmtId="0" fontId="7" fillId="0" borderId="11" xfId="0" applyFont="1" applyFill="1" applyBorder="1" applyAlignment="1">
      <alignment horizontal="right" vertical="center"/>
    </xf>
    <xf numFmtId="0" fontId="7" fillId="0" borderId="41" xfId="0" applyFont="1" applyFill="1" applyBorder="1" applyAlignment="1">
      <alignment horizontal="right" vertical="center" wrapText="1"/>
    </xf>
    <xf numFmtId="0" fontId="21" fillId="28" borderId="0" xfId="0" applyFont="1" applyFill="1" applyAlignment="1">
      <alignment horizontal="left" vertical="center"/>
    </xf>
    <xf numFmtId="0" fontId="22" fillId="28" borderId="0" xfId="0" applyFont="1" applyFill="1" applyAlignment="1">
      <alignment horizontal="left" indent="2"/>
    </xf>
    <xf numFmtId="0" fontId="22" fillId="28" borderId="0" xfId="0" applyFont="1" applyFill="1" applyAlignment="1">
      <alignment horizontal="left" indent="4"/>
    </xf>
    <xf numFmtId="166" fontId="14" fillId="28" borderId="0" xfId="2" applyNumberFormat="1" applyFont="1" applyFill="1" applyAlignment="1">
      <alignment horizontal="right" vertical="center"/>
    </xf>
    <xf numFmtId="166" fontId="6" fillId="28" borderId="0" xfId="2" applyNumberFormat="1" applyFont="1" applyFill="1" applyAlignment="1">
      <alignment horizontal="right" vertical="center" wrapText="1"/>
    </xf>
    <xf numFmtId="166" fontId="9" fillId="28" borderId="0" xfId="2" applyNumberFormat="1" applyFont="1" applyFill="1" applyAlignment="1">
      <alignment horizontal="right" vertical="center"/>
    </xf>
    <xf numFmtId="166" fontId="21" fillId="28" borderId="0" xfId="2" applyNumberFormat="1" applyFont="1" applyFill="1" applyAlignment="1">
      <alignment horizontal="right" vertical="center" wrapText="1"/>
    </xf>
    <xf numFmtId="0" fontId="21" fillId="28" borderId="46" xfId="0" applyFont="1" applyFill="1" applyBorder="1" applyAlignment="1">
      <alignment horizontal="left" vertical="center"/>
    </xf>
    <xf numFmtId="166" fontId="94" fillId="28" borderId="46" xfId="2" applyNumberFormat="1" applyFont="1" applyFill="1" applyBorder="1" applyAlignment="1">
      <alignment horizontal="right" vertical="center" wrapText="1"/>
    </xf>
    <xf numFmtId="0" fontId="14" fillId="28" borderId="0" xfId="0" applyFont="1" applyFill="1" applyAlignment="1">
      <alignment vertical="center"/>
    </xf>
    <xf numFmtId="0" fontId="14" fillId="28" borderId="0" xfId="0" applyFont="1" applyFill="1" applyAlignment="1">
      <alignment horizontal="left" vertical="center"/>
    </xf>
    <xf numFmtId="0" fontId="39" fillId="28" borderId="0" xfId="0" applyFont="1" applyFill="1" applyAlignment="1"/>
    <xf numFmtId="3" fontId="95" fillId="28" borderId="0" xfId="0" applyNumberFormat="1" applyFont="1" applyFill="1" applyBorder="1"/>
    <xf numFmtId="43" fontId="39" fillId="28" borderId="0" xfId="0" applyNumberFormat="1" applyFont="1" applyFill="1" applyAlignment="1"/>
    <xf numFmtId="0" fontId="96" fillId="28" borderId="0" xfId="0" applyFont="1" applyFill="1" applyAlignment="1">
      <alignment horizontal="left" vertical="top" wrapText="1"/>
    </xf>
    <xf numFmtId="0" fontId="76" fillId="28" borderId="0" xfId="0" applyFont="1" applyFill="1" applyAlignment="1">
      <alignment horizontal="left"/>
    </xf>
    <xf numFmtId="0" fontId="96" fillId="28" borderId="0" xfId="0" applyFont="1" applyFill="1" applyAlignment="1">
      <alignment horizontal="left" wrapText="1"/>
    </xf>
    <xf numFmtId="43" fontId="22" fillId="28" borderId="0" xfId="2" applyNumberFormat="1" applyFont="1" applyFill="1" applyAlignment="1">
      <alignment horizontal="right" vertical="center" wrapText="1"/>
    </xf>
    <xf numFmtId="43" fontId="22" fillId="28" borderId="47" xfId="2" applyNumberFormat="1" applyFont="1" applyFill="1" applyBorder="1" applyAlignment="1">
      <alignment horizontal="right" vertical="center" wrapText="1"/>
    </xf>
    <xf numFmtId="0" fontId="7" fillId="0" borderId="48" xfId="0" applyFont="1" applyBorder="1" applyAlignment="1">
      <alignment horizontal="center" vertical="center" wrapText="1"/>
    </xf>
    <xf numFmtId="0" fontId="7" fillId="0" borderId="49" xfId="0" applyFont="1" applyFill="1" applyBorder="1" applyAlignment="1">
      <alignment horizontal="right" vertical="center" wrapText="1"/>
    </xf>
    <xf numFmtId="166" fontId="11" fillId="0" borderId="0" xfId="2" applyNumberFormat="1" applyFont="1" applyAlignment="1">
      <alignment horizontal="right" vertical="center"/>
    </xf>
    <xf numFmtId="166" fontId="10" fillId="0" borderId="0" xfId="2" applyNumberFormat="1" applyFont="1" applyAlignment="1">
      <alignment horizontal="right" vertical="center"/>
    </xf>
    <xf numFmtId="166" fontId="11" fillId="0" borderId="5" xfId="2" applyNumberFormat="1" applyFont="1" applyBorder="1" applyAlignment="1">
      <alignment horizontal="right" vertical="center"/>
    </xf>
    <xf numFmtId="0" fontId="9" fillId="0" borderId="53" xfId="0" applyFont="1" applyFill="1" applyBorder="1" applyAlignment="1">
      <alignment horizontal="right" vertical="center"/>
    </xf>
    <xf numFmtId="0" fontId="7" fillId="0" borderId="52" xfId="0" applyFont="1" applyFill="1" applyBorder="1" applyAlignment="1">
      <alignment vertical="center"/>
    </xf>
    <xf numFmtId="0" fontId="7" fillId="0" borderId="51" xfId="0" applyFont="1" applyFill="1" applyBorder="1" applyAlignment="1">
      <alignment vertical="center"/>
    </xf>
    <xf numFmtId="0" fontId="7" fillId="0" borderId="14" xfId="0" applyFont="1" applyBorder="1" applyAlignment="1">
      <alignment horizontal="center" vertical="center"/>
    </xf>
    <xf numFmtId="0" fontId="9" fillId="0" borderId="25" xfId="0" applyFont="1" applyFill="1" applyBorder="1" applyAlignment="1">
      <alignment horizontal="right" vertical="center" wrapText="1"/>
    </xf>
    <xf numFmtId="0" fontId="9" fillId="0" borderId="50" xfId="0" applyFont="1" applyFill="1" applyBorder="1" applyAlignment="1">
      <alignment horizontal="right" vertical="center" wrapText="1"/>
    </xf>
    <xf numFmtId="0" fontId="9" fillId="0" borderId="37" xfId="0" applyFont="1" applyFill="1" applyBorder="1" applyAlignment="1">
      <alignment horizontal="right" vertical="center" wrapText="1"/>
    </xf>
    <xf numFmtId="0" fontId="9" fillId="0" borderId="6" xfId="0" applyFont="1" applyFill="1" applyBorder="1" applyAlignment="1">
      <alignment horizontal="right" vertical="center" wrapText="1"/>
    </xf>
    <xf numFmtId="0" fontId="7" fillId="0" borderId="57" xfId="0" applyFont="1" applyBorder="1" applyAlignment="1">
      <alignment horizontal="center" vertical="center"/>
    </xf>
    <xf numFmtId="0" fontId="7" fillId="0" borderId="21" xfId="0" applyFont="1" applyBorder="1" applyAlignment="1">
      <alignment horizontal="center" vertical="center"/>
    </xf>
    <xf numFmtId="0" fontId="7" fillId="0" borderId="56" xfId="0" applyFont="1" applyBorder="1" applyAlignment="1">
      <alignment horizontal="center" vertical="center"/>
    </xf>
    <xf numFmtId="0" fontId="9" fillId="0" borderId="53" xfId="0" applyFont="1" applyFill="1" applyBorder="1" applyAlignment="1">
      <alignment horizontal="right" vertical="center" wrapText="1"/>
    </xf>
    <xf numFmtId="0" fontId="9" fillId="0" borderId="57" xfId="0" applyFont="1" applyFill="1" applyBorder="1" applyAlignment="1">
      <alignment horizontal="right" vertical="center" wrapText="1"/>
    </xf>
    <xf numFmtId="166" fontId="4" fillId="0" borderId="4" xfId="2" applyNumberFormat="1" applyFont="1" applyBorder="1" applyAlignment="1">
      <alignment horizontal="right" vertical="center"/>
    </xf>
    <xf numFmtId="0" fontId="0" fillId="0" borderId="0" xfId="0" applyFill="1"/>
    <xf numFmtId="0" fontId="14" fillId="0" borderId="0" xfId="0" applyFont="1" applyFill="1" applyAlignment="1">
      <alignment horizontal="left" vertical="center"/>
    </xf>
    <xf numFmtId="0" fontId="32" fillId="0" borderId="0" xfId="1" applyFont="1" applyFill="1" applyAlignment="1">
      <alignment horizontal="left" vertical="center"/>
    </xf>
    <xf numFmtId="0" fontId="84" fillId="0" borderId="0" xfId="0" applyFont="1" applyFill="1"/>
    <xf numFmtId="0" fontId="75" fillId="0" borderId="0" xfId="0" applyFont="1" applyFill="1"/>
    <xf numFmtId="0" fontId="39" fillId="0" borderId="0" xfId="0" applyFont="1" applyFill="1"/>
    <xf numFmtId="0" fontId="32" fillId="0" borderId="0" xfId="1" applyFont="1" applyFill="1"/>
    <xf numFmtId="0" fontId="7" fillId="0" borderId="62" xfId="0" applyFont="1" applyFill="1" applyBorder="1" applyAlignment="1">
      <alignment horizontal="right" vertical="center"/>
    </xf>
    <xf numFmtId="0" fontId="32" fillId="0" borderId="0" xfId="1" applyFont="1" applyFill="1" applyAlignment="1">
      <alignment horizontal="left" vertical="center" wrapText="1"/>
    </xf>
    <xf numFmtId="0" fontId="84" fillId="0" borderId="0" xfId="0" applyFont="1" applyFill="1" applyAlignment="1"/>
    <xf numFmtId="0" fontId="75" fillId="0" borderId="0" xfId="0" applyFont="1" applyFill="1" applyAlignment="1"/>
    <xf numFmtId="0" fontId="32" fillId="0" borderId="0" xfId="1" applyFont="1" applyFill="1" applyAlignment="1"/>
    <xf numFmtId="0" fontId="2" fillId="0" borderId="38" xfId="0" applyFont="1" applyBorder="1" applyAlignment="1">
      <alignment vertical="center"/>
    </xf>
    <xf numFmtId="0" fontId="3" fillId="0" borderId="24"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4" fillId="0" borderId="13" xfId="0" applyFont="1" applyBorder="1" applyAlignment="1">
      <alignment vertical="center"/>
    </xf>
    <xf numFmtId="0" fontId="0" fillId="0" borderId="0" xfId="0" applyFill="1" applyBorder="1" applyAlignment="1"/>
    <xf numFmtId="166" fontId="6" fillId="28" borderId="0" xfId="2" applyNumberFormat="1" applyFont="1" applyFill="1" applyAlignment="1">
      <alignment horizontal="right" vertical="center" wrapText="1" indent="1"/>
    </xf>
    <xf numFmtId="43" fontId="21" fillId="28" borderId="0" xfId="2" applyNumberFormat="1" applyFont="1" applyFill="1" applyAlignment="1">
      <alignment horizontal="right" vertical="center" wrapText="1"/>
    </xf>
    <xf numFmtId="0" fontId="5" fillId="0" borderId="0" xfId="0" applyFont="1" applyAlignment="1">
      <alignment horizontal="center" vertical="center"/>
    </xf>
    <xf numFmtId="0" fontId="7" fillId="0" borderId="18"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Fill="1" applyBorder="1" applyAlignment="1">
      <alignment horizontal="right" vertical="center" wrapText="1"/>
    </xf>
    <xf numFmtId="0" fontId="7" fillId="0" borderId="3" xfId="0" applyFont="1" applyFill="1" applyBorder="1" applyAlignment="1">
      <alignment horizontal="right" vertical="center" wrapText="1"/>
    </xf>
    <xf numFmtId="0" fontId="7" fillId="0" borderId="44" xfId="0" applyFont="1" applyBorder="1" applyAlignment="1">
      <alignment horizontal="center" vertical="center" wrapText="1"/>
    </xf>
    <xf numFmtId="0" fontId="7" fillId="0" borderId="0" xfId="0" applyFont="1" applyBorder="1" applyAlignment="1">
      <alignment horizontal="center" vertical="center" wrapText="1"/>
    </xf>
    <xf numFmtId="0" fontId="6" fillId="0" borderId="5" xfId="0" applyFont="1" applyBorder="1" applyAlignment="1">
      <alignment horizontal="right" vertical="center"/>
    </xf>
    <xf numFmtId="0" fontId="33" fillId="0" borderId="4" xfId="0" applyFont="1" applyBorder="1" applyAlignment="1">
      <alignment horizontal="right"/>
    </xf>
    <xf numFmtId="0" fontId="73" fillId="0" borderId="0" xfId="0" applyFont="1" applyAlignment="1">
      <alignment horizontal="left" vertical="center"/>
    </xf>
    <xf numFmtId="0" fontId="32" fillId="0" borderId="0" xfId="1" applyFont="1" applyAlignment="1">
      <alignment horizontal="left" vertical="center"/>
    </xf>
    <xf numFmtId="0" fontId="9" fillId="0" borderId="0" xfId="0" applyFont="1" applyAlignment="1">
      <alignment horizontal="left" vertical="center"/>
    </xf>
    <xf numFmtId="0" fontId="15" fillId="0" borderId="0" xfId="0" applyFont="1" applyAlignment="1">
      <alignment horizontal="left"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83" fillId="0" borderId="1" xfId="0" applyFont="1" applyFill="1" applyBorder="1" applyAlignment="1">
      <alignment horizontal="right" vertical="center" wrapText="1"/>
    </xf>
    <xf numFmtId="0" fontId="83" fillId="0" borderId="3" xfId="0" applyFont="1" applyFill="1" applyBorder="1" applyAlignment="1">
      <alignment horizontal="right" vertical="center" wrapText="1"/>
    </xf>
    <xf numFmtId="0" fontId="7" fillId="0" borderId="60" xfId="0" applyFont="1" applyBorder="1" applyAlignment="1">
      <alignment horizontal="center" vertical="center"/>
    </xf>
    <xf numFmtId="0" fontId="7" fillId="0" borderId="41" xfId="0" applyFont="1" applyBorder="1" applyAlignment="1">
      <alignment horizontal="center" vertical="center"/>
    </xf>
    <xf numFmtId="0" fontId="7" fillId="0" borderId="60" xfId="0" applyFont="1" applyBorder="1" applyAlignment="1">
      <alignment horizontal="right" vertical="center" wrapText="1"/>
    </xf>
    <xf numFmtId="0" fontId="7" fillId="0" borderId="41" xfId="0" applyFont="1" applyBorder="1" applyAlignment="1">
      <alignment horizontal="right" vertical="center" wrapText="1"/>
    </xf>
    <xf numFmtId="0" fontId="7" fillId="0" borderId="4" xfId="0" applyFont="1" applyBorder="1" applyAlignment="1">
      <alignment horizontal="right" vertical="center" wrapText="1"/>
    </xf>
    <xf numFmtId="0" fontId="7" fillId="0" borderId="3" xfId="0" applyFont="1" applyBorder="1" applyAlignment="1">
      <alignment horizontal="right" vertical="center" wrapText="1"/>
    </xf>
    <xf numFmtId="0" fontId="6" fillId="0" borderId="0" xfId="0" applyFont="1" applyBorder="1" applyAlignment="1">
      <alignment horizontal="right" vertical="center" wrapText="1"/>
    </xf>
    <xf numFmtId="0" fontId="7" fillId="0" borderId="50" xfId="0" applyFont="1" applyBorder="1" applyAlignment="1">
      <alignment horizontal="center" vertical="center" wrapText="1"/>
    </xf>
    <xf numFmtId="0" fontId="7" fillId="0" borderId="37" xfId="0" applyFont="1" applyBorder="1" applyAlignment="1">
      <alignment horizontal="center" vertical="center" wrapText="1"/>
    </xf>
    <xf numFmtId="0" fontId="14" fillId="0" borderId="0" xfId="0" applyFont="1" applyAlignment="1">
      <alignment horizontal="justify" vertical="center"/>
    </xf>
    <xf numFmtId="0" fontId="89" fillId="0" borderId="0" xfId="1" applyFont="1" applyAlignment="1">
      <alignment horizontal="left"/>
    </xf>
    <xf numFmtId="0" fontId="75" fillId="0" borderId="0" xfId="0" applyFont="1" applyAlignment="1">
      <alignment horizontal="left"/>
    </xf>
    <xf numFmtId="0" fontId="14" fillId="0" borderId="0" xfId="0" applyFont="1" applyBorder="1" applyAlignment="1">
      <alignment horizontal="right" vertical="center"/>
    </xf>
    <xf numFmtId="0" fontId="7" fillId="0" borderId="5" xfId="0" applyFont="1" applyBorder="1" applyAlignment="1">
      <alignment horizontal="center" vertical="center" wrapText="1"/>
    </xf>
    <xf numFmtId="0" fontId="7" fillId="0" borderId="61" xfId="0" applyFont="1" applyBorder="1" applyAlignment="1">
      <alignment horizontal="center" vertical="center"/>
    </xf>
    <xf numFmtId="0" fontId="7" fillId="0" borderId="0" xfId="0" applyFont="1" applyBorder="1" applyAlignment="1">
      <alignment horizontal="right" vertical="center" wrapText="1"/>
    </xf>
    <xf numFmtId="0" fontId="7" fillId="0" borderId="5" xfId="0" applyFont="1" applyBorder="1" applyAlignment="1">
      <alignment horizontal="right" vertical="center" wrapText="1"/>
    </xf>
    <xf numFmtId="0" fontId="7" fillId="0" borderId="59" xfId="0" applyFont="1" applyBorder="1" applyAlignment="1">
      <alignment horizontal="right" vertical="center" wrapText="1"/>
    </xf>
    <xf numFmtId="0" fontId="7" fillId="0" borderId="55" xfId="0" applyFont="1" applyBorder="1" applyAlignment="1">
      <alignment horizontal="right" vertical="center" wrapText="1"/>
    </xf>
    <xf numFmtId="0" fontId="6" fillId="0" borderId="5" xfId="0" applyFont="1" applyBorder="1" applyAlignment="1">
      <alignment horizontal="right" vertical="center" wrapText="1"/>
    </xf>
    <xf numFmtId="0" fontId="11" fillId="0" borderId="5" xfId="0" applyFont="1" applyBorder="1" applyAlignment="1">
      <alignment horizontal="right" vertical="center"/>
    </xf>
    <xf numFmtId="0" fontId="7" fillId="0" borderId="18" xfId="0" applyFont="1" applyBorder="1" applyAlignment="1">
      <alignment horizontal="right" vertical="center" wrapText="1"/>
    </xf>
    <xf numFmtId="0" fontId="7" fillId="0" borderId="9" xfId="0" applyFont="1" applyBorder="1" applyAlignment="1">
      <alignment horizontal="right" vertical="center" wrapText="1"/>
    </xf>
    <xf numFmtId="0" fontId="17" fillId="0" borderId="0" xfId="0" applyFont="1" applyAlignment="1">
      <alignment horizontal="center" vertical="center"/>
    </xf>
    <xf numFmtId="0" fontId="11" fillId="0" borderId="0" xfId="0" applyFont="1" applyBorder="1" applyAlignment="1">
      <alignment horizontal="left" vertical="center" wrapText="1"/>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7" fillId="0" borderId="58" xfId="0" applyFont="1" applyBorder="1" applyAlignment="1">
      <alignment horizontal="center" vertical="center" wrapText="1"/>
    </xf>
    <xf numFmtId="0" fontId="11" fillId="0" borderId="4" xfId="0" applyFont="1" applyBorder="1" applyAlignment="1">
      <alignment horizontal="right" vertical="center" wrapText="1"/>
    </xf>
    <xf numFmtId="0" fontId="85" fillId="0" borderId="0" xfId="1" applyFont="1" applyAlignment="1">
      <alignment horizontal="left"/>
    </xf>
    <xf numFmtId="0" fontId="79" fillId="0" borderId="0" xfId="0" applyFont="1" applyAlignment="1">
      <alignment horizontal="left"/>
    </xf>
    <xf numFmtId="0" fontId="11" fillId="0" borderId="0" xfId="0" applyFont="1" applyAlignment="1">
      <alignment horizontal="left" vertical="center" wrapText="1"/>
    </xf>
    <xf numFmtId="0" fontId="32" fillId="0" borderId="0" xfId="1" applyFont="1" applyAlignment="1">
      <alignment horizontal="left" vertical="center" wrapText="1"/>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1" fillId="0" borderId="0" xfId="0" applyFont="1" applyAlignment="1">
      <alignment horizontal="left" vertical="center"/>
    </xf>
    <xf numFmtId="0" fontId="11" fillId="0" borderId="0" xfId="0" applyFont="1" applyFill="1" applyAlignment="1">
      <alignment horizontal="left" vertical="center"/>
    </xf>
    <xf numFmtId="0" fontId="11" fillId="0" borderId="0" xfId="0" applyFont="1" applyFill="1" applyBorder="1" applyAlignment="1">
      <alignment horizontal="left" vertical="center"/>
    </xf>
    <xf numFmtId="0" fontId="14" fillId="0" borderId="0" xfId="0" applyFont="1" applyFill="1" applyAlignment="1">
      <alignment horizontal="left" vertical="center"/>
    </xf>
    <xf numFmtId="0" fontId="83" fillId="0" borderId="39" xfId="0" applyFont="1" applyBorder="1" applyAlignment="1">
      <alignment horizontal="center" vertical="center"/>
    </xf>
    <xf numFmtId="0" fontId="83" fillId="0" borderId="38" xfId="0" applyFont="1" applyBorder="1" applyAlignment="1">
      <alignment horizontal="center" vertical="center"/>
    </xf>
    <xf numFmtId="0" fontId="17" fillId="0" borderId="0" xfId="0" applyFont="1" applyBorder="1" applyAlignment="1">
      <alignment horizontal="center" vertical="center"/>
    </xf>
    <xf numFmtId="0" fontId="7" fillId="0" borderId="39" xfId="0" applyFont="1" applyBorder="1" applyAlignment="1">
      <alignment horizontal="center" vertical="center"/>
    </xf>
    <xf numFmtId="0" fontId="7" fillId="0" borderId="38" xfId="0" applyFont="1" applyBorder="1" applyAlignment="1">
      <alignment horizontal="center" vertical="center"/>
    </xf>
    <xf numFmtId="0" fontId="7" fillId="0" borderId="40" xfId="0" applyFont="1" applyBorder="1" applyAlignment="1">
      <alignment horizontal="center" vertical="center"/>
    </xf>
    <xf numFmtId="0" fontId="11" fillId="0" borderId="4" xfId="0" applyFont="1" applyBorder="1" applyAlignment="1">
      <alignment horizontal="right" vertical="center"/>
    </xf>
    <xf numFmtId="0" fontId="7" fillId="0" borderId="17"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9" xfId="0" applyFont="1" applyFill="1" applyBorder="1" applyAlignment="1">
      <alignment horizontal="center"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96" fillId="28" borderId="0" xfId="0" applyFont="1" applyFill="1" applyAlignment="1">
      <alignment wrapText="1"/>
    </xf>
    <xf numFmtId="0" fontId="14" fillId="0" borderId="5" xfId="0" applyFont="1" applyBorder="1" applyAlignment="1">
      <alignment horizontal="right" vertical="center"/>
    </xf>
    <xf numFmtId="0" fontId="14" fillId="28" borderId="46" xfId="0" applyFont="1" applyFill="1" applyBorder="1" applyAlignment="1">
      <alignment horizontal="right" vertical="center" wrapText="1" indent="1"/>
    </xf>
    <xf numFmtId="0" fontId="96" fillId="28" borderId="0" xfId="0" applyFont="1" applyFill="1" applyAlignment="1">
      <alignment vertical="top" wrapText="1"/>
    </xf>
    <xf numFmtId="0" fontId="14" fillId="28" borderId="0" xfId="0" applyFont="1" applyFill="1" applyAlignment="1">
      <alignment vertical="center" wrapText="1"/>
    </xf>
    <xf numFmtId="0" fontId="89" fillId="28" borderId="0" xfId="1" applyFont="1" applyFill="1" applyAlignment="1">
      <alignment vertical="center" wrapText="1"/>
    </xf>
    <xf numFmtId="0" fontId="97" fillId="28" borderId="0" xfId="1" applyFont="1" applyFill="1" applyAlignment="1" applyProtection="1">
      <alignment wrapText="1"/>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15" xfId="0" applyFont="1" applyFill="1" applyBorder="1" applyAlignment="1">
      <alignment horizontal="center" vertical="center"/>
    </xf>
    <xf numFmtId="0" fontId="11" fillId="0" borderId="0" xfId="0" applyFont="1" applyAlignment="1">
      <alignment horizontal="right" vertical="center" wrapText="1"/>
    </xf>
    <xf numFmtId="0" fontId="5" fillId="0" borderId="0" xfId="0" applyFont="1" applyBorder="1" applyAlignment="1">
      <alignment horizontal="center" vertical="center" wrapText="1"/>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21"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15" fontId="7" fillId="0" borderId="17" xfId="0" applyNumberFormat="1" applyFont="1" applyBorder="1" applyAlignment="1">
      <alignment horizontal="right" vertical="center"/>
    </xf>
    <xf numFmtId="0" fontId="7" fillId="0" borderId="18" xfId="0" applyFont="1" applyBorder="1" applyAlignment="1">
      <alignment horizontal="right" vertical="center"/>
    </xf>
    <xf numFmtId="0" fontId="7" fillId="0" borderId="21" xfId="0" applyFont="1" applyBorder="1" applyAlignment="1">
      <alignment horizontal="right"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164" fontId="9" fillId="0" borderId="7" xfId="0" applyNumberFormat="1" applyFont="1" applyFill="1" applyBorder="1" applyAlignment="1">
      <alignment horizontal="center" vertical="center"/>
    </xf>
    <xf numFmtId="164" fontId="9" fillId="0" borderId="8" xfId="0" applyNumberFormat="1" applyFont="1" applyFill="1" applyBorder="1" applyAlignment="1">
      <alignment horizontal="center" vertical="center"/>
    </xf>
    <xf numFmtId="164" fontId="9" fillId="0" borderId="15" xfId="0" applyNumberFormat="1" applyFont="1" applyFill="1" applyBorder="1" applyAlignment="1">
      <alignment horizontal="center" vertical="center"/>
    </xf>
    <xf numFmtId="0" fontId="25" fillId="0" borderId="4" xfId="0" applyFont="1" applyBorder="1" applyAlignment="1">
      <alignment horizontal="right" vertical="center"/>
    </xf>
    <xf numFmtId="0" fontId="23" fillId="0" borderId="5" xfId="0" applyFont="1" applyBorder="1" applyAlignment="1">
      <alignment horizontal="right" vertical="center"/>
    </xf>
    <xf numFmtId="0" fontId="9" fillId="0" borderId="3" xfId="0" applyFont="1" applyBorder="1" applyAlignment="1">
      <alignment horizontal="center" vertical="center"/>
    </xf>
    <xf numFmtId="164" fontId="9" fillId="28" borderId="7" xfId="0" applyNumberFormat="1" applyFont="1" applyFill="1" applyBorder="1" applyAlignment="1">
      <alignment horizontal="center" vertical="center"/>
    </xf>
    <xf numFmtId="164" fontId="9" fillId="28" borderId="8" xfId="0" applyNumberFormat="1" applyFont="1" applyFill="1" applyBorder="1" applyAlignment="1">
      <alignment horizontal="center" vertical="center"/>
    </xf>
    <xf numFmtId="0" fontId="6" fillId="0" borderId="24" xfId="0" applyFont="1" applyBorder="1" applyAlignment="1">
      <alignment horizontal="right" vertical="center"/>
    </xf>
    <xf numFmtId="0" fontId="11" fillId="0" borderId="13" xfId="0" applyFont="1" applyBorder="1" applyAlignment="1">
      <alignment horizontal="right" vertical="center"/>
    </xf>
    <xf numFmtId="0" fontId="6" fillId="0" borderId="4" xfId="0" applyFont="1" applyBorder="1" applyAlignment="1">
      <alignment horizontal="right" vertical="center"/>
    </xf>
    <xf numFmtId="0" fontId="27" fillId="0" borderId="0" xfId="0" applyFont="1" applyAlignment="1">
      <alignment horizontal="center" vertical="center" wrapText="1"/>
    </xf>
    <xf numFmtId="0" fontId="14" fillId="0" borderId="0" xfId="0" applyFont="1" applyBorder="1" applyAlignment="1">
      <alignment horizontal="left" vertical="center"/>
    </xf>
    <xf numFmtId="0" fontId="7" fillId="0" borderId="42" xfId="0" applyFont="1" applyFill="1" applyBorder="1" applyAlignment="1">
      <alignment horizontal="right" vertical="center" wrapText="1"/>
    </xf>
    <xf numFmtId="0" fontId="7" fillId="0" borderId="41" xfId="0" applyFont="1" applyFill="1" applyBorder="1" applyAlignment="1">
      <alignment horizontal="right" vertical="center" wrapText="1"/>
    </xf>
    <xf numFmtId="0" fontId="7" fillId="0" borderId="42"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4" fillId="0" borderId="5" xfId="0" applyFont="1" applyBorder="1" applyAlignment="1">
      <alignment horizontal="right" vertical="center" wrapText="1"/>
    </xf>
    <xf numFmtId="0" fontId="14" fillId="0" borderId="24" xfId="0" applyFont="1" applyBorder="1" applyAlignment="1">
      <alignment horizontal="right" vertical="center"/>
    </xf>
    <xf numFmtId="0" fontId="14" fillId="0" borderId="4" xfId="0" applyFont="1" applyFill="1" applyBorder="1" applyAlignment="1">
      <alignment horizontal="right" vertical="center"/>
    </xf>
    <xf numFmtId="0" fontId="7" fillId="0" borderId="50" xfId="0" applyFont="1" applyFill="1" applyBorder="1" applyAlignment="1">
      <alignment horizontal="center" vertical="center"/>
    </xf>
    <xf numFmtId="0" fontId="7" fillId="0" borderId="37" xfId="0" applyFont="1" applyFill="1" applyBorder="1" applyAlignment="1">
      <alignment horizontal="center" vertical="center"/>
    </xf>
    <xf numFmtId="0" fontId="17" fillId="0" borderId="0" xfId="0" applyFont="1" applyFill="1" applyAlignment="1">
      <alignment horizontal="center" vertical="center"/>
    </xf>
    <xf numFmtId="0" fontId="7" fillId="0" borderId="54" xfId="0" applyFont="1" applyFill="1" applyBorder="1" applyAlignment="1">
      <alignment horizontal="right" vertical="center"/>
    </xf>
    <xf numFmtId="0" fontId="7" fillId="0" borderId="6" xfId="0" applyFont="1" applyFill="1" applyBorder="1" applyAlignment="1">
      <alignment horizontal="right" vertical="center"/>
    </xf>
    <xf numFmtId="0" fontId="7" fillId="0" borderId="43" xfId="0" applyFont="1" applyFill="1" applyBorder="1" applyAlignment="1">
      <alignment horizontal="right" vertical="center"/>
    </xf>
    <xf numFmtId="0" fontId="7" fillId="0" borderId="55" xfId="0" applyFont="1" applyFill="1" applyBorder="1" applyAlignment="1">
      <alignment horizontal="right" vertical="center"/>
    </xf>
    <xf numFmtId="0" fontId="7" fillId="0" borderId="10" xfId="0" applyFont="1" applyFill="1" applyBorder="1" applyAlignment="1">
      <alignment horizontal="right" vertical="center"/>
    </xf>
    <xf numFmtId="0" fontId="7" fillId="0" borderId="9" xfId="0" applyFont="1" applyFill="1" applyBorder="1" applyAlignment="1">
      <alignment horizontal="right" vertical="center"/>
    </xf>
    <xf numFmtId="0" fontId="27" fillId="0" borderId="5" xfId="0" applyFont="1" applyFill="1" applyBorder="1" applyAlignment="1">
      <alignment horizontal="right" vertical="center"/>
    </xf>
    <xf numFmtId="164" fontId="7" fillId="0" borderId="7" xfId="0" applyNumberFormat="1" applyFont="1" applyBorder="1" applyAlignment="1">
      <alignment horizontal="center" vertical="center"/>
    </xf>
    <xf numFmtId="164" fontId="7" fillId="0" borderId="8" xfId="0" applyNumberFormat="1" applyFont="1" applyBorder="1" applyAlignment="1">
      <alignment horizontal="center" vertical="center"/>
    </xf>
    <xf numFmtId="0" fontId="29" fillId="0" borderId="0" xfId="0" applyFont="1" applyAlignment="1">
      <alignment horizontal="left" vertical="center"/>
    </xf>
    <xf numFmtId="16" fontId="7" fillId="0" borderId="7" xfId="0" quotePrefix="1" applyNumberFormat="1" applyFont="1" applyBorder="1" applyAlignment="1">
      <alignment horizontal="center" vertical="center" wrapText="1"/>
    </xf>
    <xf numFmtId="16" fontId="7" fillId="0" borderId="8" xfId="0" applyNumberFormat="1" applyFont="1" applyBorder="1" applyAlignment="1">
      <alignment horizontal="center" vertical="center" wrapText="1"/>
    </xf>
    <xf numFmtId="0" fontId="7" fillId="0" borderId="2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4" xfId="0" applyFont="1" applyBorder="1" applyAlignment="1">
      <alignment horizontal="center" vertical="center"/>
    </xf>
    <xf numFmtId="0" fontId="7" fillId="0" borderId="5" xfId="0" applyFont="1" applyBorder="1" applyAlignment="1">
      <alignment horizontal="center" vertical="center"/>
    </xf>
    <xf numFmtId="0" fontId="11" fillId="0" borderId="0" xfId="0" applyFont="1" applyAlignment="1">
      <alignment horizontal="right" vertical="center"/>
    </xf>
    <xf numFmtId="0" fontId="7" fillId="0" borderId="11" xfId="0" applyFont="1" applyBorder="1" applyAlignment="1">
      <alignment horizontal="center" vertical="center"/>
    </xf>
    <xf numFmtId="166" fontId="80" fillId="0" borderId="0" xfId="2" applyNumberFormat="1" applyFont="1" applyFill="1"/>
    <xf numFmtId="0" fontId="3" fillId="0" borderId="5" xfId="0" applyFont="1" applyBorder="1" applyAlignment="1">
      <alignment horizontal="left" vertical="center"/>
    </xf>
    <xf numFmtId="166" fontId="80" fillId="0" borderId="5" xfId="2" applyNumberFormat="1" applyFont="1" applyFill="1" applyBorder="1"/>
  </cellXfs>
  <cellStyles count="85">
    <cellStyle name="1 indent" xfId="7"/>
    <cellStyle name="2 indents" xfId="8"/>
    <cellStyle name="20% - Accent1 2" xfId="9"/>
    <cellStyle name="20% - Accent2 2" xfId="10"/>
    <cellStyle name="20% - Accent3 2" xfId="11"/>
    <cellStyle name="20% - Accent4 2" xfId="12"/>
    <cellStyle name="20% - Accent5 2" xfId="13"/>
    <cellStyle name="20% - Accent6 2" xfId="14"/>
    <cellStyle name="3 indents" xfId="15"/>
    <cellStyle name="4 indents" xfId="16"/>
    <cellStyle name="40% - Accent1 2" xfId="17"/>
    <cellStyle name="40% - Accent2 2" xfId="18"/>
    <cellStyle name="40% - Accent3 2" xfId="19"/>
    <cellStyle name="40% - Accent4 2" xfId="20"/>
    <cellStyle name="40% - Accent5 2" xfId="21"/>
    <cellStyle name="40% - Accent6 2" xfId="22"/>
    <cellStyle name="5 indents"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lsAltData" xfId="39"/>
    <cellStyle name="clsAltMRVData" xfId="40"/>
    <cellStyle name="clsBlank" xfId="41"/>
    <cellStyle name="clsColumnHeader" xfId="42"/>
    <cellStyle name="clsData" xfId="43"/>
    <cellStyle name="clsDefault" xfId="44"/>
    <cellStyle name="clsFooter" xfId="45"/>
    <cellStyle name="clsIndexTableTitle" xfId="46"/>
    <cellStyle name="clsMRVData" xfId="47"/>
    <cellStyle name="clsReportFooter" xfId="48"/>
    <cellStyle name="clsReportHeader" xfId="49"/>
    <cellStyle name="clsRowHeader" xfId="50"/>
    <cellStyle name="clsScale" xfId="51"/>
    <cellStyle name="clsSection" xfId="52"/>
    <cellStyle name="Comma" xfId="2" builtinId="3"/>
    <cellStyle name="Comma 2" xfId="5"/>
    <cellStyle name="Comma 2 2" xfId="54"/>
    <cellStyle name="Comma 3" xfId="53"/>
    <cellStyle name="Date" xfId="55"/>
    <cellStyle name="Euro" xfId="56"/>
    <cellStyle name="Explanatory Text 2" xfId="57"/>
    <cellStyle name="Fixed" xfId="58"/>
    <cellStyle name="Good 2" xfId="59"/>
    <cellStyle name="Heading 1 2" xfId="60"/>
    <cellStyle name="Heading 2 2" xfId="61"/>
    <cellStyle name="Heading 3 2" xfId="62"/>
    <cellStyle name="Heading 4 2" xfId="63"/>
    <cellStyle name="HEADING1" xfId="64"/>
    <cellStyle name="HEADING2" xfId="65"/>
    <cellStyle name="Hyperlink" xfId="1" builtinId="8"/>
    <cellStyle name="Hyperlink 2" xfId="66"/>
    <cellStyle name="imf-one decimal" xfId="67"/>
    <cellStyle name="imf-zero decimal" xfId="68"/>
    <cellStyle name="Input 2" xfId="69"/>
    <cellStyle name="Linked Cell 2" xfId="70"/>
    <cellStyle name="Neutral 2" xfId="71"/>
    <cellStyle name="Normal" xfId="0" builtinId="0"/>
    <cellStyle name="Normal - Style1" xfId="72"/>
    <cellStyle name="Normal 2" xfId="3"/>
    <cellStyle name="Normal 2 2" xfId="73"/>
    <cellStyle name="Normal 3" xfId="4"/>
    <cellStyle name="Normal 3 3" xfId="84"/>
    <cellStyle name="Normal 4" xfId="6"/>
    <cellStyle name="Normal 5" xfId="74"/>
    <cellStyle name="Normal 6" xfId="83"/>
    <cellStyle name="Normal_Copy of Revised  SBP Survey 14 April-06- " xfId="82"/>
    <cellStyle name="Note 2" xfId="75"/>
    <cellStyle name="Output 2" xfId="76"/>
    <cellStyle name="percentage difference one decimal" xfId="77"/>
    <cellStyle name="percentage difference zero decimal" xfId="78"/>
    <cellStyle name="Title 2" xfId="79"/>
    <cellStyle name="Total 2" xfId="80"/>
    <cellStyle name="Warning Text 2" xfId="81"/>
  </cellStyles>
  <dxfs count="0"/>
  <tableStyles count="0" defaultTableStyle="TableStyleMedium2" defaultPivotStyle="PivotStyleLight16"/>
  <colors>
    <mruColors>
      <color rgb="FFFF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CBArch.xls"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bp.org.pk/ecodata/ODC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ecodata/Revision_Monetary_Stats.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bp.org.pk/ecodata/DCs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s://www.sbp.org.pk/ecodata/ReserveMoney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bp.org.pk/departments/stats/Revisions-in-Reserve-Money-and-Broad-Money.pdf" TargetMode="External"/><Relationship Id="rId2" Type="http://schemas.openxmlformats.org/officeDocument/2006/relationships/hyperlink" Target="https://www.sbp.org.pk/ecodata/BroadMoney_M2_Arch.xls" TargetMode="External"/><Relationship Id="rId1" Type="http://schemas.openxmlformats.org/officeDocument/2006/relationships/hyperlink" Target="http://www.sbp.org.pk/ecodata/RSMS.pdf"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www.sbp.org.pk/departments/stats/Expalanatory-No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49"/>
  <sheetViews>
    <sheetView view="pageBreakPreview" zoomScale="115" zoomScaleNormal="100" zoomScaleSheetLayoutView="115" workbookViewId="0">
      <selection activeCell="E3" sqref="E3:J14"/>
    </sheetView>
  </sheetViews>
  <sheetFormatPr defaultRowHeight="14.25" x14ac:dyDescent="0.2"/>
  <cols>
    <col min="1" max="1" width="41.375" bestFit="1" customWidth="1"/>
    <col min="2" max="3" width="9.625" bestFit="1" customWidth="1"/>
    <col min="4" max="4" width="10.125" bestFit="1" customWidth="1"/>
    <col min="5" max="5" width="11.375" style="47" bestFit="1" customWidth="1"/>
    <col min="6" max="6" width="10.375" bestFit="1" customWidth="1"/>
    <col min="7" max="7" width="10.125" style="48" bestFit="1" customWidth="1"/>
    <col min="8" max="8" width="8.625" style="48" bestFit="1" customWidth="1"/>
  </cols>
  <sheetData>
    <row r="1" spans="1:11" ht="18.75" x14ac:dyDescent="0.2">
      <c r="A1" s="288" t="s">
        <v>0</v>
      </c>
      <c r="B1" s="288"/>
      <c r="C1" s="288"/>
      <c r="D1" s="288"/>
      <c r="E1" s="288"/>
      <c r="F1" s="288"/>
      <c r="G1" s="288"/>
      <c r="H1" s="288"/>
      <c r="I1" s="288"/>
    </row>
    <row r="2" spans="1:11" ht="15" thickBot="1" x14ac:dyDescent="0.25">
      <c r="A2" s="295" t="s">
        <v>1</v>
      </c>
      <c r="B2" s="295"/>
      <c r="C2" s="295"/>
      <c r="D2" s="295"/>
      <c r="E2" s="295"/>
      <c r="F2" s="295"/>
      <c r="G2" s="295"/>
      <c r="H2" s="295"/>
      <c r="I2" s="295"/>
      <c r="J2" s="295"/>
    </row>
    <row r="3" spans="1:11" ht="15.75" thickTop="1" thickBot="1" x14ac:dyDescent="0.25">
      <c r="A3" s="289" t="s">
        <v>2</v>
      </c>
      <c r="B3" s="291" t="s">
        <v>3</v>
      </c>
      <c r="C3" s="291" t="s">
        <v>4</v>
      </c>
      <c r="D3" s="291" t="s">
        <v>565</v>
      </c>
      <c r="E3" s="257">
        <v>2024</v>
      </c>
      <c r="F3" s="293">
        <v>2025</v>
      </c>
      <c r="G3" s="294"/>
      <c r="H3" s="294"/>
      <c r="I3" s="294"/>
      <c r="J3" s="294"/>
    </row>
    <row r="4" spans="1:11" ht="15.75" thickTop="1" thickBot="1" x14ac:dyDescent="0.25">
      <c r="A4" s="290"/>
      <c r="B4" s="292"/>
      <c r="C4" s="292"/>
      <c r="D4" s="292"/>
      <c r="E4" s="258" t="s">
        <v>611</v>
      </c>
      <c r="F4" s="259" t="s">
        <v>594</v>
      </c>
      <c r="G4" s="260" t="s">
        <v>597</v>
      </c>
      <c r="H4" s="260" t="s">
        <v>606</v>
      </c>
      <c r="I4" s="260" t="s">
        <v>609</v>
      </c>
      <c r="J4" s="260" t="s">
        <v>614</v>
      </c>
      <c r="K4" s="76"/>
    </row>
    <row r="5" spans="1:11" ht="20.25" customHeight="1" thickTop="1" x14ac:dyDescent="0.2">
      <c r="A5" s="2" t="s">
        <v>5</v>
      </c>
      <c r="B5" s="42">
        <v>209306</v>
      </c>
      <c r="C5" s="41">
        <v>-881053.32881489955</v>
      </c>
      <c r="D5" s="41">
        <v>-71159.734120000154</v>
      </c>
      <c r="E5" s="41">
        <v>-206947.51446700096</v>
      </c>
      <c r="F5" s="41">
        <v>647884.76201900002</v>
      </c>
      <c r="G5" s="41">
        <v>610890.18946822081</v>
      </c>
      <c r="H5" s="41">
        <v>590253.35453007929</v>
      </c>
      <c r="I5" s="41">
        <v>559459.27178518008</v>
      </c>
      <c r="J5" s="41">
        <v>590776.53391764872</v>
      </c>
    </row>
    <row r="6" spans="1:11" ht="20.25" customHeight="1" x14ac:dyDescent="0.2">
      <c r="A6" s="2" t="s">
        <v>6</v>
      </c>
      <c r="B6" s="42">
        <v>3598212</v>
      </c>
      <c r="C6" s="41">
        <v>3535587.6576720001</v>
      </c>
      <c r="D6" s="41">
        <v>5053535.1509999996</v>
      </c>
      <c r="E6" s="41">
        <v>4986079.557</v>
      </c>
      <c r="F6" s="41">
        <v>5905660.2970000003</v>
      </c>
      <c r="G6" s="41">
        <v>5894098.7260000007</v>
      </c>
      <c r="H6" s="41">
        <v>5906916.5335300788</v>
      </c>
      <c r="I6" s="41">
        <v>5958131.5067851795</v>
      </c>
      <c r="J6" s="41">
        <v>6312602.5879176492</v>
      </c>
    </row>
    <row r="7" spans="1:11" ht="20.25" customHeight="1" x14ac:dyDescent="0.2">
      <c r="A7" s="3" t="s">
        <v>7</v>
      </c>
      <c r="B7" s="40">
        <v>773637</v>
      </c>
      <c r="C7" s="39">
        <v>1136973.6229999999</v>
      </c>
      <c r="D7" s="39">
        <v>1349448.6170000001</v>
      </c>
      <c r="E7" s="39">
        <v>1359105.865</v>
      </c>
      <c r="F7" s="39">
        <v>1632947.409</v>
      </c>
      <c r="G7" s="39">
        <v>1650257.493</v>
      </c>
      <c r="H7" s="39">
        <v>1816807.1259999999</v>
      </c>
      <c r="I7" s="39">
        <v>1931550.2609999999</v>
      </c>
      <c r="J7" s="39">
        <v>1924367.152</v>
      </c>
    </row>
    <row r="8" spans="1:11" ht="20.25" customHeight="1" x14ac:dyDescent="0.2">
      <c r="A8" s="3" t="s">
        <v>8</v>
      </c>
      <c r="B8" s="40">
        <v>43863</v>
      </c>
      <c r="C8" s="39">
        <v>5423.77</v>
      </c>
      <c r="D8" s="39">
        <v>206221.23300000001</v>
      </c>
      <c r="E8" s="39">
        <v>271127.98499999999</v>
      </c>
      <c r="F8" s="39">
        <v>48238.737000000001</v>
      </c>
      <c r="G8" s="39">
        <v>15286.641</v>
      </c>
      <c r="H8" s="39">
        <v>15553.186</v>
      </c>
      <c r="I8" s="39">
        <v>38674.616999999998</v>
      </c>
      <c r="J8" s="39">
        <v>7228.4830000000002</v>
      </c>
    </row>
    <row r="9" spans="1:11" ht="20.25" customHeight="1" x14ac:dyDescent="0.2">
      <c r="A9" s="3" t="s">
        <v>9</v>
      </c>
      <c r="B9" s="40">
        <v>24049</v>
      </c>
      <c r="C9" s="39">
        <v>20233.545672</v>
      </c>
      <c r="D9" s="39">
        <v>20568.975999999999</v>
      </c>
      <c r="E9" s="39">
        <v>20485.53</v>
      </c>
      <c r="F9" s="39">
        <v>20918.099999999999</v>
      </c>
      <c r="G9" s="39">
        <v>21034.949000000001</v>
      </c>
      <c r="H9" s="39">
        <v>21160.690850079998</v>
      </c>
      <c r="I9" s="39">
        <v>20730.517850079999</v>
      </c>
      <c r="J9" s="39">
        <v>20792.903999999999</v>
      </c>
    </row>
    <row r="10" spans="1:11" ht="20.25" customHeight="1" x14ac:dyDescent="0.2">
      <c r="A10" s="3" t="s">
        <v>10</v>
      </c>
      <c r="B10" s="40">
        <v>2137625</v>
      </c>
      <c r="C10" s="39">
        <v>1587831.291</v>
      </c>
      <c r="D10" s="39">
        <v>2725337.5720000002</v>
      </c>
      <c r="E10" s="39">
        <v>2578728.2170000002</v>
      </c>
      <c r="F10" s="39">
        <v>2592787.929</v>
      </c>
      <c r="G10" s="39">
        <v>2573863.0720000002</v>
      </c>
      <c r="H10" s="39">
        <v>2428677.4509999999</v>
      </c>
      <c r="I10" s="39">
        <v>2274415.2599999998</v>
      </c>
      <c r="J10" s="39">
        <v>2672364.88</v>
      </c>
    </row>
    <row r="11" spans="1:11" ht="20.25" customHeight="1" x14ac:dyDescent="0.2">
      <c r="A11" s="3" t="s">
        <v>11</v>
      </c>
      <c r="B11" s="40">
        <v>67793</v>
      </c>
      <c r="C11" s="39">
        <v>8566.5519999999997</v>
      </c>
      <c r="D11" s="39">
        <v>8308.9410000000007</v>
      </c>
      <c r="E11" s="39">
        <v>8315.9509999999991</v>
      </c>
      <c r="F11" s="39">
        <v>871998.11499999999</v>
      </c>
      <c r="G11" s="39">
        <v>890099.32499999995</v>
      </c>
      <c r="H11" s="39">
        <v>870324.66899999999</v>
      </c>
      <c r="I11" s="39">
        <v>918451.875</v>
      </c>
      <c r="J11" s="39">
        <v>908172.62199999997</v>
      </c>
    </row>
    <row r="12" spans="1:11" ht="20.25" customHeight="1" x14ac:dyDescent="0.2">
      <c r="A12" s="3" t="s">
        <v>12</v>
      </c>
      <c r="B12" s="40" t="s">
        <v>13</v>
      </c>
      <c r="C12" s="39">
        <v>0</v>
      </c>
      <c r="D12" s="39">
        <v>0</v>
      </c>
      <c r="E12" s="39">
        <v>0</v>
      </c>
      <c r="F12" s="39">
        <v>0</v>
      </c>
      <c r="G12" s="39">
        <v>0</v>
      </c>
      <c r="H12" s="39">
        <v>0</v>
      </c>
      <c r="I12" s="39">
        <v>0</v>
      </c>
      <c r="J12" s="39">
        <v>0</v>
      </c>
    </row>
    <row r="13" spans="1:11" ht="20.25" customHeight="1" x14ac:dyDescent="0.2">
      <c r="A13" s="3" t="s">
        <v>14</v>
      </c>
      <c r="B13" s="40">
        <v>92</v>
      </c>
      <c r="C13" s="39">
        <v>0</v>
      </c>
      <c r="D13" s="39">
        <v>0</v>
      </c>
      <c r="E13" s="39">
        <v>0</v>
      </c>
      <c r="F13" s="39">
        <v>0</v>
      </c>
      <c r="G13" s="39">
        <v>0</v>
      </c>
      <c r="H13" s="39">
        <v>65.878679999999989</v>
      </c>
      <c r="I13" s="39">
        <v>430.96593510000002</v>
      </c>
      <c r="J13" s="39">
        <v>2630.4919176500002</v>
      </c>
    </row>
    <row r="14" spans="1:11" ht="20.25" customHeight="1" x14ac:dyDescent="0.2">
      <c r="A14" s="3" t="s">
        <v>15</v>
      </c>
      <c r="B14" s="40">
        <v>551153</v>
      </c>
      <c r="C14" s="39">
        <v>776558.87600000005</v>
      </c>
      <c r="D14" s="39">
        <v>743649.81200000003</v>
      </c>
      <c r="E14" s="39">
        <v>748316.00899999996</v>
      </c>
      <c r="F14" s="39">
        <v>738770.00699999998</v>
      </c>
      <c r="G14" s="39">
        <v>743557.24600000004</v>
      </c>
      <c r="H14" s="39">
        <v>754327.53200000001</v>
      </c>
      <c r="I14" s="39">
        <v>773878.01</v>
      </c>
      <c r="J14" s="39">
        <v>777046.05500000005</v>
      </c>
    </row>
    <row r="15" spans="1:11" ht="20.25" customHeight="1" x14ac:dyDescent="0.2">
      <c r="A15" s="4" t="s">
        <v>16</v>
      </c>
      <c r="B15" s="40">
        <v>551152</v>
      </c>
      <c r="C15" s="39">
        <v>776557.22400000005</v>
      </c>
      <c r="D15" s="39">
        <v>743648.23300000001</v>
      </c>
      <c r="E15" s="39">
        <v>748314.35800000001</v>
      </c>
      <c r="F15" s="39">
        <v>738768.42799999996</v>
      </c>
      <c r="G15" s="39">
        <v>743555.66700000002</v>
      </c>
      <c r="H15" s="39">
        <v>754325.95299999998</v>
      </c>
      <c r="I15" s="39">
        <v>773876.43099999998</v>
      </c>
      <c r="J15" s="39">
        <v>777044.47600000002</v>
      </c>
    </row>
    <row r="16" spans="1:11" ht="20.25" customHeight="1" x14ac:dyDescent="0.2">
      <c r="A16" s="2" t="s">
        <v>17</v>
      </c>
      <c r="B16" s="42">
        <v>3388906</v>
      </c>
      <c r="C16" s="41">
        <v>4416640.9864868997</v>
      </c>
      <c r="D16" s="41">
        <v>5124694.8851199998</v>
      </c>
      <c r="E16" s="41">
        <v>5193027.071467001</v>
      </c>
      <c r="F16" s="41">
        <v>5257775.5349810002</v>
      </c>
      <c r="G16" s="41">
        <v>5283208.5365317799</v>
      </c>
      <c r="H16" s="41">
        <v>5316663.1789999995</v>
      </c>
      <c r="I16" s="41">
        <v>5398672.2349999994</v>
      </c>
      <c r="J16" s="41">
        <v>5721826.0540000005</v>
      </c>
    </row>
    <row r="17" spans="1:10" ht="20.25" customHeight="1" x14ac:dyDescent="0.2">
      <c r="A17" s="3" t="s">
        <v>18</v>
      </c>
      <c r="B17" s="40">
        <v>559614</v>
      </c>
      <c r="C17" s="39">
        <v>782870.97617000004</v>
      </c>
      <c r="D17" s="39">
        <v>1057394.8910300001</v>
      </c>
      <c r="E17" s="39">
        <v>1053687.9410000001</v>
      </c>
      <c r="F17" s="39">
        <v>1037466.493</v>
      </c>
      <c r="G17" s="39">
        <v>1043587.76</v>
      </c>
      <c r="H17" s="39">
        <v>1050665.9589999998</v>
      </c>
      <c r="I17" s="39">
        <v>1059323.041</v>
      </c>
      <c r="J17" s="39">
        <v>1069074.6970000002</v>
      </c>
    </row>
    <row r="18" spans="1:10" ht="20.25" customHeight="1" x14ac:dyDescent="0.2">
      <c r="A18" s="3" t="s">
        <v>19</v>
      </c>
      <c r="B18" s="40">
        <v>1104972</v>
      </c>
      <c r="C18" s="39">
        <v>1279131.237</v>
      </c>
      <c r="D18" s="39">
        <v>1818649.264</v>
      </c>
      <c r="E18" s="39">
        <v>1875869.64</v>
      </c>
      <c r="F18" s="39">
        <v>1973400.8659999999</v>
      </c>
      <c r="G18" s="39">
        <v>1986188.5560000001</v>
      </c>
      <c r="H18" s="39">
        <v>1986889.4880000001</v>
      </c>
      <c r="I18" s="39">
        <v>2030570.642</v>
      </c>
      <c r="J18" s="39">
        <v>2329653.2280000001</v>
      </c>
    </row>
    <row r="19" spans="1:10" ht="20.25" customHeight="1" x14ac:dyDescent="0.2">
      <c r="A19" s="3" t="s">
        <v>20</v>
      </c>
      <c r="B19" s="40" t="s">
        <v>21</v>
      </c>
      <c r="C19" s="40" t="s">
        <v>21</v>
      </c>
      <c r="D19" s="40" t="s">
        <v>21</v>
      </c>
      <c r="E19" s="40">
        <v>7.0000000000000001E-3</v>
      </c>
      <c r="F19" s="40">
        <v>1E-3</v>
      </c>
      <c r="G19" s="40">
        <v>1E-3</v>
      </c>
      <c r="H19" s="40">
        <v>2E-3</v>
      </c>
      <c r="I19" s="40">
        <v>2E-3</v>
      </c>
      <c r="J19" s="40">
        <v>0</v>
      </c>
    </row>
    <row r="20" spans="1:10" ht="20.25" customHeight="1" x14ac:dyDescent="0.2">
      <c r="A20" s="3" t="s">
        <v>22</v>
      </c>
      <c r="B20" s="40">
        <v>926914</v>
      </c>
      <c r="C20" s="39">
        <v>1225196.6563168999</v>
      </c>
      <c r="D20" s="39">
        <v>1166640.2680899999</v>
      </c>
      <c r="E20" s="39">
        <v>1182114.5234670001</v>
      </c>
      <c r="F20" s="39">
        <v>1177981.6749809999</v>
      </c>
      <c r="G20" s="39">
        <v>1175243.1515317799</v>
      </c>
      <c r="H20" s="39">
        <v>1182897.2509999999</v>
      </c>
      <c r="I20" s="39">
        <v>1189448.149</v>
      </c>
      <c r="J20" s="39">
        <v>1201548.139</v>
      </c>
    </row>
    <row r="21" spans="1:10" ht="20.25" customHeight="1" x14ac:dyDescent="0.2">
      <c r="A21" s="3" t="s">
        <v>23</v>
      </c>
      <c r="B21" s="40">
        <v>797406</v>
      </c>
      <c r="C21" s="39">
        <v>1129442.1129999999</v>
      </c>
      <c r="D21" s="39">
        <v>1082010.456</v>
      </c>
      <c r="E21" s="39">
        <v>1081354.96</v>
      </c>
      <c r="F21" s="39">
        <v>1068926.5</v>
      </c>
      <c r="G21" s="39">
        <v>1078189.068</v>
      </c>
      <c r="H21" s="39">
        <v>1096210.4790000001</v>
      </c>
      <c r="I21" s="39">
        <v>1119330.4010000001</v>
      </c>
      <c r="J21" s="39">
        <v>1121549.99</v>
      </c>
    </row>
    <row r="22" spans="1:10" ht="20.25" customHeight="1" x14ac:dyDescent="0.2">
      <c r="A22" s="2" t="s">
        <v>24</v>
      </c>
      <c r="B22" s="42">
        <v>6165662</v>
      </c>
      <c r="C22" s="41">
        <v>9982372.8471999988</v>
      </c>
      <c r="D22" s="41">
        <v>13277982.695</v>
      </c>
      <c r="E22" s="41">
        <v>12751224.583999999</v>
      </c>
      <c r="F22" s="41">
        <v>12511893.045000002</v>
      </c>
      <c r="G22" s="41">
        <v>12926177.578</v>
      </c>
      <c r="H22" s="41">
        <v>13682529.053000001</v>
      </c>
      <c r="I22" s="41">
        <v>13794002.006000003</v>
      </c>
      <c r="J22" s="41">
        <v>14400534.758000001</v>
      </c>
    </row>
    <row r="23" spans="1:10" ht="20.25" customHeight="1" x14ac:dyDescent="0.2">
      <c r="A23" s="2" t="s">
        <v>25</v>
      </c>
      <c r="B23" s="42">
        <v>5154157</v>
      </c>
      <c r="C23" s="41">
        <v>5215055.71966724</v>
      </c>
      <c r="D23" s="41">
        <v>4492922.5269999998</v>
      </c>
      <c r="E23" s="41">
        <v>4125187.4646182405</v>
      </c>
      <c r="F23" s="41">
        <v>4033282.7374590002</v>
      </c>
      <c r="G23" s="41">
        <v>3909543.7010590001</v>
      </c>
      <c r="H23" s="41">
        <v>4200495.6310590003</v>
      </c>
      <c r="I23" s="41">
        <v>4467028.6280589988</v>
      </c>
      <c r="J23" s="41">
        <v>4107791.3789999988</v>
      </c>
    </row>
    <row r="24" spans="1:10" ht="20.25" customHeight="1" x14ac:dyDescent="0.2">
      <c r="A24" s="2" t="s">
        <v>26</v>
      </c>
      <c r="B24" s="42">
        <v>5745839</v>
      </c>
      <c r="C24" s="41">
        <v>5897338.7956672404</v>
      </c>
      <c r="D24" s="41">
        <v>5395564.9809999997</v>
      </c>
      <c r="E24" s="41">
        <v>5191361.5166182406</v>
      </c>
      <c r="F24" s="41">
        <v>5662184.7614590004</v>
      </c>
      <c r="G24" s="41">
        <v>5617889.1700590001</v>
      </c>
      <c r="H24" s="41">
        <v>5753881.7840590002</v>
      </c>
      <c r="I24" s="41">
        <v>5918779.3610589989</v>
      </c>
      <c r="J24" s="41">
        <v>5603422.902999999</v>
      </c>
    </row>
    <row r="25" spans="1:10" ht="20.25" customHeight="1" x14ac:dyDescent="0.2">
      <c r="A25" s="2" t="s">
        <v>27</v>
      </c>
      <c r="B25" s="42">
        <v>6769725</v>
      </c>
      <c r="C25" s="41">
        <v>6638085.9285550006</v>
      </c>
      <c r="D25" s="41">
        <v>6288825.7039999999</v>
      </c>
      <c r="E25" s="41">
        <v>6796115.4164000005</v>
      </c>
      <c r="F25" s="41">
        <v>6349992.2534000007</v>
      </c>
      <c r="G25" s="41">
        <v>6406385.8190000001</v>
      </c>
      <c r="H25" s="41">
        <v>6476395.352</v>
      </c>
      <c r="I25" s="41">
        <v>6552484.8079999993</v>
      </c>
      <c r="J25" s="41">
        <v>6615831.3719999995</v>
      </c>
    </row>
    <row r="26" spans="1:10" ht="20.25" customHeight="1" x14ac:dyDescent="0.2">
      <c r="A26" s="3" t="s">
        <v>28</v>
      </c>
      <c r="B26" s="40">
        <v>6237905</v>
      </c>
      <c r="C26" s="39">
        <v>5886300.6415550001</v>
      </c>
      <c r="D26" s="39">
        <v>5568455.017</v>
      </c>
      <c r="E26" s="39">
        <v>6066461.1684000008</v>
      </c>
      <c r="F26" s="39">
        <v>5632388.1834000004</v>
      </c>
      <c r="G26" s="39">
        <v>5686774.7340000002</v>
      </c>
      <c r="H26" s="39">
        <v>5746569.9479999999</v>
      </c>
      <c r="I26" s="39">
        <v>5801693.5599999996</v>
      </c>
      <c r="J26" s="39">
        <v>5861663.892</v>
      </c>
    </row>
    <row r="27" spans="1:10" ht="20.25" customHeight="1" x14ac:dyDescent="0.2">
      <c r="A27" s="3" t="s">
        <v>29</v>
      </c>
      <c r="B27" s="40">
        <v>531820</v>
      </c>
      <c r="C27" s="39">
        <v>751785.28700000001</v>
      </c>
      <c r="D27" s="39">
        <v>720370.68700000003</v>
      </c>
      <c r="E27" s="39">
        <v>729654.24800000002</v>
      </c>
      <c r="F27" s="39">
        <v>717604.07</v>
      </c>
      <c r="G27" s="39">
        <v>719611.08499999996</v>
      </c>
      <c r="H27" s="39">
        <v>729825.40399999998</v>
      </c>
      <c r="I27" s="39">
        <v>750791.24800000002</v>
      </c>
      <c r="J27" s="39">
        <v>754167.48</v>
      </c>
    </row>
    <row r="28" spans="1:10" ht="20.25" customHeight="1" x14ac:dyDescent="0.2">
      <c r="A28" s="2" t="s">
        <v>30</v>
      </c>
      <c r="B28" s="42">
        <v>1023886</v>
      </c>
      <c r="C28" s="80">
        <v>740747.13288775994</v>
      </c>
      <c r="D28" s="80">
        <v>893260.723</v>
      </c>
      <c r="E28" s="80">
        <v>1604753.8997817601</v>
      </c>
      <c r="F28" s="80">
        <v>687807.49194099987</v>
      </c>
      <c r="G28" s="80">
        <v>788496.64894099999</v>
      </c>
      <c r="H28" s="80">
        <v>722513.56794099999</v>
      </c>
      <c r="I28" s="80">
        <v>633705.44694099994</v>
      </c>
      <c r="J28" s="80">
        <v>1012408.469</v>
      </c>
    </row>
    <row r="29" spans="1:10" ht="20.25" customHeight="1" x14ac:dyDescent="0.2">
      <c r="A29" s="3" t="s">
        <v>18</v>
      </c>
      <c r="B29" s="40">
        <v>1023886</v>
      </c>
      <c r="C29" s="82">
        <v>740747.13288775994</v>
      </c>
      <c r="D29" s="82">
        <v>893260.723</v>
      </c>
      <c r="E29" s="82">
        <v>1604753.8997817601</v>
      </c>
      <c r="F29" s="82">
        <v>687807.49194099987</v>
      </c>
      <c r="G29" s="82">
        <v>788496.64894099999</v>
      </c>
      <c r="H29" s="82">
        <v>722513.56794099999</v>
      </c>
      <c r="I29" s="82">
        <v>633705.44694099994</v>
      </c>
      <c r="J29" s="82">
        <v>1012408.469</v>
      </c>
    </row>
    <row r="30" spans="1:10" ht="20.25" customHeight="1" x14ac:dyDescent="0.2">
      <c r="A30" s="3" t="s">
        <v>31</v>
      </c>
      <c r="B30" s="40" t="s">
        <v>13</v>
      </c>
      <c r="C30" s="82">
        <v>0</v>
      </c>
      <c r="D30" s="82">
        <v>0</v>
      </c>
      <c r="E30" s="82">
        <v>0</v>
      </c>
      <c r="F30" s="82">
        <v>0</v>
      </c>
      <c r="G30" s="82">
        <v>0</v>
      </c>
      <c r="H30" s="82">
        <v>0</v>
      </c>
      <c r="I30" s="82">
        <v>0</v>
      </c>
      <c r="J30" s="82">
        <v>0</v>
      </c>
    </row>
    <row r="31" spans="1:10" ht="20.25" customHeight="1" x14ac:dyDescent="0.2">
      <c r="A31" s="2" t="s">
        <v>32</v>
      </c>
      <c r="B31" s="42">
        <v>-591682</v>
      </c>
      <c r="C31" s="80">
        <v>-682283.076</v>
      </c>
      <c r="D31" s="80">
        <v>-902642.45399999991</v>
      </c>
      <c r="E31" s="80">
        <v>-1066174.0519999999</v>
      </c>
      <c r="F31" s="80">
        <v>-1628902.024</v>
      </c>
      <c r="G31" s="80">
        <v>-1708345.469</v>
      </c>
      <c r="H31" s="80">
        <v>-1553386.1529999999</v>
      </c>
      <c r="I31" s="80">
        <v>-1451750.733</v>
      </c>
      <c r="J31" s="80">
        <v>-1495631.524</v>
      </c>
    </row>
    <row r="32" spans="1:10" ht="20.25" customHeight="1" x14ac:dyDescent="0.2">
      <c r="A32" s="2" t="s">
        <v>33</v>
      </c>
      <c r="B32" s="42">
        <v>17130</v>
      </c>
      <c r="C32" s="80">
        <v>0</v>
      </c>
      <c r="D32" s="80">
        <v>0</v>
      </c>
      <c r="E32" s="80">
        <v>0</v>
      </c>
      <c r="F32" s="80">
        <v>0</v>
      </c>
      <c r="G32" s="80">
        <v>0</v>
      </c>
      <c r="H32" s="80">
        <v>0</v>
      </c>
      <c r="I32" s="80">
        <v>0</v>
      </c>
      <c r="J32" s="80">
        <v>0</v>
      </c>
    </row>
    <row r="33" spans="1:10" ht="20.25" customHeight="1" x14ac:dyDescent="0.2">
      <c r="A33" s="3" t="s">
        <v>28</v>
      </c>
      <c r="B33" s="40" t="s">
        <v>13</v>
      </c>
      <c r="C33" s="39">
        <v>0</v>
      </c>
      <c r="D33" s="39">
        <v>0</v>
      </c>
      <c r="E33" s="39">
        <v>0</v>
      </c>
      <c r="F33" s="39">
        <v>0</v>
      </c>
      <c r="G33" s="39">
        <v>0</v>
      </c>
      <c r="H33" s="39">
        <v>0</v>
      </c>
      <c r="I33" s="39">
        <v>0</v>
      </c>
      <c r="J33" s="39">
        <v>0</v>
      </c>
    </row>
    <row r="34" spans="1:10" ht="20.25" customHeight="1" x14ac:dyDescent="0.2">
      <c r="A34" s="3" t="s">
        <v>29</v>
      </c>
      <c r="B34" s="40">
        <v>17130</v>
      </c>
      <c r="C34" s="39">
        <v>0</v>
      </c>
      <c r="D34" s="39">
        <v>0</v>
      </c>
      <c r="E34" s="39">
        <v>0</v>
      </c>
      <c r="F34" s="39">
        <v>0</v>
      </c>
      <c r="G34" s="39">
        <v>0</v>
      </c>
      <c r="H34" s="39">
        <v>0</v>
      </c>
      <c r="I34" s="39">
        <v>0</v>
      </c>
      <c r="J34" s="39">
        <v>0</v>
      </c>
    </row>
    <row r="35" spans="1:10" ht="20.25" customHeight="1" x14ac:dyDescent="0.2">
      <c r="A35" s="2" t="s">
        <v>34</v>
      </c>
      <c r="B35" s="42">
        <v>608812</v>
      </c>
      <c r="C35" s="41">
        <v>682283.076</v>
      </c>
      <c r="D35" s="41">
        <v>902642.45399999991</v>
      </c>
      <c r="E35" s="41">
        <v>1066174.0519999999</v>
      </c>
      <c r="F35" s="41">
        <v>1628902.024</v>
      </c>
      <c r="G35" s="41">
        <v>1708345.469</v>
      </c>
      <c r="H35" s="41">
        <v>1553386.1529999999</v>
      </c>
      <c r="I35" s="41">
        <v>1451750.733</v>
      </c>
      <c r="J35" s="41">
        <v>1495631.524</v>
      </c>
    </row>
    <row r="36" spans="1:10" ht="20.25" customHeight="1" x14ac:dyDescent="0.2">
      <c r="A36" s="3" t="s">
        <v>18</v>
      </c>
      <c r="B36" s="40">
        <v>608812</v>
      </c>
      <c r="C36" s="39">
        <v>682283.076</v>
      </c>
      <c r="D36" s="39">
        <v>902642.45399999991</v>
      </c>
      <c r="E36" s="39">
        <v>1066174.0519999999</v>
      </c>
      <c r="F36" s="39">
        <v>1628902.024</v>
      </c>
      <c r="G36" s="39">
        <v>1708345.469</v>
      </c>
      <c r="H36" s="39">
        <v>1553386.1529999999</v>
      </c>
      <c r="I36" s="39">
        <v>1451750.733</v>
      </c>
      <c r="J36" s="39">
        <v>1495631.524</v>
      </c>
    </row>
    <row r="37" spans="1:10" ht="20.25" customHeight="1" x14ac:dyDescent="0.2">
      <c r="A37" s="3" t="s">
        <v>31</v>
      </c>
      <c r="B37" s="40" t="s">
        <v>13</v>
      </c>
      <c r="C37" s="39">
        <v>0</v>
      </c>
      <c r="D37" s="39">
        <v>0</v>
      </c>
      <c r="E37" s="39">
        <v>0</v>
      </c>
      <c r="F37" s="39">
        <v>0</v>
      </c>
      <c r="G37" s="39">
        <v>0</v>
      </c>
      <c r="H37" s="39">
        <v>0</v>
      </c>
      <c r="I37" s="39">
        <v>0</v>
      </c>
      <c r="J37" s="39">
        <v>0</v>
      </c>
    </row>
    <row r="38" spans="1:10" ht="20.25" customHeight="1" x14ac:dyDescent="0.2">
      <c r="A38" s="2" t="s">
        <v>35</v>
      </c>
      <c r="B38" s="42">
        <v>34306</v>
      </c>
      <c r="C38" s="41">
        <v>74950.384999999995</v>
      </c>
      <c r="D38" s="41">
        <v>84313.171000000002</v>
      </c>
      <c r="E38" s="41">
        <v>66969.441000000006</v>
      </c>
      <c r="F38" s="41">
        <v>83878.399999999994</v>
      </c>
      <c r="G38" s="41">
        <v>86419.466000000015</v>
      </c>
      <c r="H38" s="41">
        <v>75988.481</v>
      </c>
      <c r="I38" s="41">
        <v>72263.214999999997</v>
      </c>
      <c r="J38" s="41">
        <v>81222.319000000018</v>
      </c>
    </row>
    <row r="39" spans="1:10" ht="20.25" customHeight="1" x14ac:dyDescent="0.2">
      <c r="A39" s="3" t="s">
        <v>36</v>
      </c>
      <c r="B39" s="40">
        <v>7941</v>
      </c>
      <c r="C39" s="39">
        <v>42080.75</v>
      </c>
      <c r="D39" s="39">
        <v>40777.097000000002</v>
      </c>
      <c r="E39" s="39">
        <v>23658.27</v>
      </c>
      <c r="F39" s="39">
        <v>39413.451000000001</v>
      </c>
      <c r="G39" s="39">
        <v>41766.246000000006</v>
      </c>
      <c r="H39" s="39">
        <v>30874.964</v>
      </c>
      <c r="I39" s="39">
        <v>27258.091</v>
      </c>
      <c r="J39" s="39">
        <v>35799.833000000006</v>
      </c>
    </row>
    <row r="40" spans="1:10" ht="20.25" customHeight="1" x14ac:dyDescent="0.2">
      <c r="A40" s="3" t="s">
        <v>37</v>
      </c>
      <c r="B40" s="40">
        <v>31</v>
      </c>
      <c r="C40" s="39">
        <v>14.593999999999999</v>
      </c>
      <c r="D40" s="39">
        <v>100.73</v>
      </c>
      <c r="E40" s="39">
        <v>67.915000000000006</v>
      </c>
      <c r="F40" s="39">
        <v>167.54400000000001</v>
      </c>
      <c r="G40" s="39">
        <v>178.40299999999999</v>
      </c>
      <c r="H40" s="39">
        <v>188.58</v>
      </c>
      <c r="I40" s="39">
        <v>196.91800000000001</v>
      </c>
      <c r="J40" s="39">
        <v>206.81299999999999</v>
      </c>
    </row>
    <row r="41" spans="1:10" ht="20.25" customHeight="1" x14ac:dyDescent="0.2">
      <c r="A41" s="3" t="s">
        <v>38</v>
      </c>
      <c r="B41" s="40" t="s">
        <v>13</v>
      </c>
      <c r="C41" s="39">
        <v>0</v>
      </c>
      <c r="D41" s="39">
        <v>0</v>
      </c>
      <c r="E41" s="39">
        <v>0</v>
      </c>
      <c r="F41" s="39">
        <v>0</v>
      </c>
      <c r="G41" s="39">
        <v>0</v>
      </c>
      <c r="H41" s="39">
        <v>0</v>
      </c>
      <c r="I41" s="39">
        <v>0</v>
      </c>
      <c r="J41" s="39">
        <v>0</v>
      </c>
    </row>
    <row r="42" spans="1:10" ht="20.25" customHeight="1" x14ac:dyDescent="0.2">
      <c r="A42" s="3" t="s">
        <v>39</v>
      </c>
      <c r="B42" s="40">
        <v>26334</v>
      </c>
      <c r="C42" s="39">
        <v>32855.040999999997</v>
      </c>
      <c r="D42" s="39">
        <v>43435.343999999997</v>
      </c>
      <c r="E42" s="39">
        <v>43243.256000000001</v>
      </c>
      <c r="F42" s="39">
        <v>44297.404999999999</v>
      </c>
      <c r="G42" s="39">
        <v>44474.817000000003</v>
      </c>
      <c r="H42" s="39">
        <v>44924.936999999998</v>
      </c>
      <c r="I42" s="39">
        <v>44808.205999999998</v>
      </c>
      <c r="J42" s="39">
        <v>45215.673000000003</v>
      </c>
    </row>
    <row r="43" spans="1:10" ht="20.25" customHeight="1" x14ac:dyDescent="0.2">
      <c r="A43" s="2" t="s">
        <v>40</v>
      </c>
      <c r="B43" s="42">
        <v>9257114</v>
      </c>
      <c r="C43" s="41">
        <v>11335758.588112241</v>
      </c>
      <c r="D43" s="41">
        <v>11590150.988</v>
      </c>
      <c r="E43" s="41">
        <v>11242293.56621824</v>
      </c>
      <c r="F43" s="41">
        <v>11727240.528059</v>
      </c>
      <c r="G43" s="41">
        <v>12016490.757058999</v>
      </c>
      <c r="H43" s="41">
        <v>12643834.730059</v>
      </c>
      <c r="I43" s="41">
        <v>12856847.010059001</v>
      </c>
      <c r="J43" s="41">
        <v>12859112.434</v>
      </c>
    </row>
    <row r="44" spans="1:10" ht="20.25" customHeight="1" x14ac:dyDescent="0.2">
      <c r="A44" s="2" t="s">
        <v>41</v>
      </c>
      <c r="B44" s="42">
        <v>7992592</v>
      </c>
      <c r="C44" s="41">
        <v>9664290.159</v>
      </c>
      <c r="D44" s="41">
        <v>9698211.4309999999</v>
      </c>
      <c r="E44" s="41">
        <v>9276473.6329999994</v>
      </c>
      <c r="F44" s="41">
        <v>9759336.5040000007</v>
      </c>
      <c r="G44" s="41">
        <v>10027416.732999999</v>
      </c>
      <c r="H44" s="41">
        <v>10940270.318</v>
      </c>
      <c r="I44" s="41">
        <v>10593625.870999999</v>
      </c>
      <c r="J44" s="41">
        <v>10994768.036</v>
      </c>
    </row>
    <row r="45" spans="1:10" ht="20.25" customHeight="1" x14ac:dyDescent="0.2">
      <c r="A45" s="2" t="s">
        <v>42</v>
      </c>
      <c r="B45" s="42">
        <v>1250385</v>
      </c>
      <c r="C45" s="41">
        <v>1667872.2079999999</v>
      </c>
      <c r="D45" s="41">
        <v>1889186.3540000001</v>
      </c>
      <c r="E45" s="41">
        <v>1948394.5390000001</v>
      </c>
      <c r="F45" s="41">
        <v>1965153.5349999999</v>
      </c>
      <c r="G45" s="41">
        <v>1986213.1440000001</v>
      </c>
      <c r="H45" s="41">
        <v>1700721.2120000001</v>
      </c>
      <c r="I45" s="41">
        <v>2257434.4600000004</v>
      </c>
      <c r="J45" s="41">
        <v>1861053.0719999999</v>
      </c>
    </row>
    <row r="46" spans="1:10" ht="20.25" customHeight="1" x14ac:dyDescent="0.2">
      <c r="A46" s="3" t="s">
        <v>43</v>
      </c>
      <c r="B46" s="40">
        <v>1250385</v>
      </c>
      <c r="C46" s="39">
        <v>1667872.2079999999</v>
      </c>
      <c r="D46" s="39">
        <v>1889186.3540000001</v>
      </c>
      <c r="E46" s="39">
        <v>1948394.5390000001</v>
      </c>
      <c r="F46" s="39">
        <v>1965153.5349999999</v>
      </c>
      <c r="G46" s="39">
        <v>1986213.1440000001</v>
      </c>
      <c r="H46" s="39">
        <v>1700721.2120000001</v>
      </c>
      <c r="I46" s="39">
        <v>2257434.4600000004</v>
      </c>
      <c r="J46" s="39">
        <v>1861053.0719999999</v>
      </c>
    </row>
    <row r="47" spans="1:10" ht="20.25" customHeight="1" thickBot="1" x14ac:dyDescent="0.25">
      <c r="A47" s="5" t="s">
        <v>44</v>
      </c>
      <c r="B47" s="83" t="s">
        <v>13</v>
      </c>
      <c r="C47" s="78">
        <v>0</v>
      </c>
      <c r="D47" s="78">
        <v>0</v>
      </c>
      <c r="E47" s="78">
        <v>0</v>
      </c>
      <c r="F47" s="78">
        <v>0</v>
      </c>
      <c r="G47" s="78">
        <v>0</v>
      </c>
      <c r="H47" s="78">
        <v>0</v>
      </c>
      <c r="I47" s="78">
        <v>0</v>
      </c>
      <c r="J47" s="78">
        <v>0</v>
      </c>
    </row>
    <row r="48" spans="1:10" ht="15" thickTop="1" x14ac:dyDescent="0.2">
      <c r="I48" s="129"/>
    </row>
    <row r="49" spans="9:9" x14ac:dyDescent="0.2">
      <c r="I49" s="76"/>
    </row>
  </sheetData>
  <mergeCells count="7">
    <mergeCell ref="A1:I1"/>
    <mergeCell ref="A3:A4"/>
    <mergeCell ref="B3:B4"/>
    <mergeCell ref="C3:C4"/>
    <mergeCell ref="D3:D4"/>
    <mergeCell ref="F3:J3"/>
    <mergeCell ref="A2:J2"/>
  </mergeCells>
  <pageMargins left="0.7" right="0.7" top="0.75" bottom="0.75" header="0.3" footer="0.3"/>
  <pageSetup paperSize="9" scale="62" orientation="portrait" r:id="rId1"/>
  <headerFooter>
    <oddFooter>&amp;C&amp;A</oddFooter>
  </headerFooter>
  <rowBreaks count="1" manualBreakCount="1">
    <brk id="15" max="16383" man="1"/>
  </rowBreaks>
  <colBreaks count="1" manualBreakCount="1">
    <brk id="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I24"/>
  <sheetViews>
    <sheetView view="pageBreakPreview" zoomScaleNormal="100" zoomScaleSheetLayoutView="100" workbookViewId="0">
      <pane xSplit="1" ySplit="5" topLeftCell="B6" activePane="bottomRight" state="frozen"/>
      <selection activeCell="I18" sqref="I18"/>
      <selection pane="topRight" activeCell="I18" sqref="I18"/>
      <selection pane="bottomLeft" activeCell="I18" sqref="I18"/>
      <selection pane="bottomRight" activeCell="I7" sqref="I7"/>
    </sheetView>
  </sheetViews>
  <sheetFormatPr defaultColWidth="9.25" defaultRowHeight="14.25" x14ac:dyDescent="0.2"/>
  <cols>
    <col min="1" max="1" width="59" style="24" customWidth="1"/>
    <col min="2" max="3" width="15.5" style="24" customWidth="1"/>
    <col min="4" max="5" width="15.5" style="66" customWidth="1"/>
    <col min="6" max="16384" width="9.25" style="24"/>
  </cols>
  <sheetData>
    <row r="1" spans="1:9" ht="40.5" customHeight="1" thickBot="1" x14ac:dyDescent="0.25">
      <c r="A1" s="370" t="s">
        <v>225</v>
      </c>
      <c r="B1" s="370"/>
      <c r="C1" s="370"/>
      <c r="D1" s="370"/>
      <c r="E1" s="370"/>
    </row>
    <row r="2" spans="1:9" ht="15" thickBot="1" x14ac:dyDescent="0.25">
      <c r="A2" s="371" t="s">
        <v>204</v>
      </c>
      <c r="B2" s="374" t="s">
        <v>205</v>
      </c>
      <c r="C2" s="375"/>
      <c r="D2" s="374" t="s">
        <v>206</v>
      </c>
      <c r="E2" s="375"/>
    </row>
    <row r="3" spans="1:9" x14ac:dyDescent="0.2">
      <c r="A3" s="372"/>
      <c r="B3" s="376">
        <v>45107</v>
      </c>
      <c r="C3" s="376">
        <v>45473</v>
      </c>
      <c r="D3" s="173" t="s">
        <v>559</v>
      </c>
      <c r="E3" s="228" t="s">
        <v>560</v>
      </c>
    </row>
    <row r="4" spans="1:9" x14ac:dyDescent="0.2">
      <c r="A4" s="372"/>
      <c r="B4" s="377"/>
      <c r="C4" s="377"/>
      <c r="D4" s="174" t="s">
        <v>207</v>
      </c>
      <c r="E4" s="228" t="s">
        <v>207</v>
      </c>
    </row>
    <row r="5" spans="1:9" ht="15" thickBot="1" x14ac:dyDescent="0.25">
      <c r="A5" s="373"/>
      <c r="B5" s="378"/>
      <c r="C5" s="378"/>
      <c r="D5" s="125">
        <f>' 11'!E6</f>
        <v>45443</v>
      </c>
      <c r="E5" s="125">
        <f>' 11'!F6</f>
        <v>45807</v>
      </c>
    </row>
    <row r="6" spans="1:9" ht="27" customHeight="1" x14ac:dyDescent="0.2">
      <c r="A6" s="25" t="s">
        <v>226</v>
      </c>
      <c r="B6" s="122">
        <v>133.63620399999999</v>
      </c>
      <c r="C6" s="122">
        <v>0</v>
      </c>
      <c r="D6" s="122">
        <v>-133.63620399999999</v>
      </c>
      <c r="E6" s="122">
        <v>192.59961100000001</v>
      </c>
      <c r="F6" s="219"/>
      <c r="G6" s="219"/>
      <c r="H6" s="142"/>
      <c r="I6" s="142"/>
    </row>
    <row r="7" spans="1:9" ht="27" customHeight="1" x14ac:dyDescent="0.2">
      <c r="A7" s="25" t="s">
        <v>227</v>
      </c>
      <c r="B7" s="122">
        <v>1310697.338063</v>
      </c>
      <c r="C7" s="122">
        <v>1133456.1405249999</v>
      </c>
      <c r="D7" s="122">
        <v>-207394.19969299994</v>
      </c>
      <c r="E7" s="122">
        <v>-333267.5239899999</v>
      </c>
      <c r="F7" s="219"/>
      <c r="G7" s="219"/>
      <c r="H7" s="142"/>
      <c r="I7" s="142"/>
    </row>
    <row r="8" spans="1:9" ht="27" customHeight="1" x14ac:dyDescent="0.2">
      <c r="A8" s="25" t="s">
        <v>228</v>
      </c>
      <c r="B8" s="122">
        <v>107241.83065600001</v>
      </c>
      <c r="C8" s="122">
        <v>107772.395344</v>
      </c>
      <c r="D8" s="122">
        <v>4561.8151589999907</v>
      </c>
      <c r="E8" s="122">
        <v>41669.633122999992</v>
      </c>
      <c r="F8" s="219"/>
      <c r="G8" s="219"/>
      <c r="H8" s="142"/>
      <c r="I8" s="142"/>
    </row>
    <row r="9" spans="1:9" ht="27" customHeight="1" x14ac:dyDescent="0.2">
      <c r="A9" s="25" t="s">
        <v>229</v>
      </c>
      <c r="B9" s="122">
        <v>64264.397328999999</v>
      </c>
      <c r="C9" s="122">
        <v>134664.29567699999</v>
      </c>
      <c r="D9" s="122">
        <v>70406.791701000009</v>
      </c>
      <c r="E9" s="122">
        <v>-10885.321095999985</v>
      </c>
      <c r="F9" s="219"/>
      <c r="G9" s="219"/>
      <c r="H9" s="142"/>
      <c r="I9" s="142"/>
    </row>
    <row r="10" spans="1:9" ht="27" customHeight="1" x14ac:dyDescent="0.2">
      <c r="A10" s="25" t="s">
        <v>230</v>
      </c>
      <c r="B10" s="122">
        <v>1748</v>
      </c>
      <c r="C10" s="122">
        <v>2427.6489999999999</v>
      </c>
      <c r="D10" s="122">
        <v>-1000</v>
      </c>
      <c r="E10" s="122">
        <v>-2142.5409999999997</v>
      </c>
      <c r="F10" s="219"/>
      <c r="G10" s="219"/>
      <c r="H10" s="142"/>
      <c r="I10" s="142"/>
    </row>
    <row r="11" spans="1:9" ht="27" customHeight="1" x14ac:dyDescent="0.2">
      <c r="A11" s="25" t="s">
        <v>231</v>
      </c>
      <c r="B11" s="122"/>
      <c r="C11" s="122"/>
      <c r="D11" s="122">
        <v>0</v>
      </c>
      <c r="E11" s="122">
        <v>0</v>
      </c>
      <c r="F11" s="142"/>
      <c r="G11" s="142"/>
      <c r="H11" s="142"/>
      <c r="I11" s="142"/>
    </row>
    <row r="12" spans="1:9" ht="27" customHeight="1" x14ac:dyDescent="0.2">
      <c r="A12" s="25" t="s">
        <v>232</v>
      </c>
      <c r="B12" s="55"/>
      <c r="C12" s="122"/>
      <c r="D12" s="122">
        <v>0</v>
      </c>
      <c r="E12" s="122">
        <v>0</v>
      </c>
      <c r="F12" s="142"/>
      <c r="G12" s="142"/>
      <c r="H12" s="142"/>
      <c r="I12" s="142"/>
    </row>
    <row r="13" spans="1:9" ht="27" customHeight="1" x14ac:dyDescent="0.2">
      <c r="A13" s="25" t="s">
        <v>233</v>
      </c>
      <c r="B13" s="55"/>
      <c r="C13" s="122"/>
      <c r="D13" s="122">
        <v>0</v>
      </c>
      <c r="E13" s="122">
        <v>0</v>
      </c>
      <c r="F13" s="142"/>
      <c r="G13" s="142"/>
      <c r="H13" s="142"/>
      <c r="I13" s="142"/>
    </row>
    <row r="14" spans="1:9" ht="27" customHeight="1" x14ac:dyDescent="0.2">
      <c r="A14" s="25" t="s">
        <v>234</v>
      </c>
      <c r="B14" s="55"/>
      <c r="C14" s="122"/>
      <c r="D14" s="122">
        <v>0</v>
      </c>
      <c r="E14" s="122">
        <v>0</v>
      </c>
      <c r="F14" s="142"/>
      <c r="G14" s="142"/>
      <c r="H14" s="142"/>
      <c r="I14" s="142"/>
    </row>
    <row r="15" spans="1:9" ht="27" customHeight="1" x14ac:dyDescent="0.2">
      <c r="A15" s="25" t="s">
        <v>235</v>
      </c>
      <c r="B15" s="55"/>
      <c r="C15" s="122"/>
      <c r="D15" s="122">
        <v>0</v>
      </c>
      <c r="E15" s="122">
        <v>0</v>
      </c>
      <c r="F15" s="142"/>
      <c r="G15" s="142"/>
      <c r="H15" s="142"/>
      <c r="I15" s="142"/>
    </row>
    <row r="16" spans="1:9" ht="27" customHeight="1" x14ac:dyDescent="0.2">
      <c r="A16" s="25" t="s">
        <v>236</v>
      </c>
      <c r="B16" s="55"/>
      <c r="C16" s="122"/>
      <c r="D16" s="122">
        <v>0</v>
      </c>
      <c r="E16" s="122">
        <v>0</v>
      </c>
      <c r="F16" s="142"/>
      <c r="G16" s="142"/>
      <c r="H16" s="142"/>
      <c r="I16" s="142"/>
    </row>
    <row r="17" spans="1:9" ht="27" customHeight="1" x14ac:dyDescent="0.2">
      <c r="A17" s="25" t="s">
        <v>237</v>
      </c>
      <c r="B17" s="55"/>
      <c r="C17" s="122"/>
      <c r="D17" s="122">
        <v>0</v>
      </c>
      <c r="E17" s="122">
        <v>0</v>
      </c>
      <c r="F17" s="142"/>
      <c r="G17" s="142"/>
      <c r="H17" s="142"/>
      <c r="I17" s="142"/>
    </row>
    <row r="18" spans="1:9" ht="27" customHeight="1" x14ac:dyDescent="0.2">
      <c r="A18" s="25" t="s">
        <v>238</v>
      </c>
      <c r="B18" s="55"/>
      <c r="C18" s="122"/>
      <c r="D18" s="122">
        <v>0</v>
      </c>
      <c r="E18" s="122">
        <v>0</v>
      </c>
      <c r="F18" s="142"/>
      <c r="G18" s="142"/>
      <c r="H18" s="142"/>
      <c r="I18" s="142"/>
    </row>
    <row r="19" spans="1:9" ht="27" customHeight="1" x14ac:dyDescent="0.2">
      <c r="A19" s="25" t="s">
        <v>239</v>
      </c>
      <c r="B19" s="55"/>
      <c r="C19" s="122"/>
      <c r="D19" s="122">
        <v>0</v>
      </c>
      <c r="E19" s="122">
        <v>0</v>
      </c>
      <c r="F19" s="142"/>
      <c r="G19" s="142"/>
      <c r="H19" s="142"/>
      <c r="I19" s="142"/>
    </row>
    <row r="20" spans="1:9" ht="27" customHeight="1" thickBot="1" x14ac:dyDescent="0.25">
      <c r="A20" s="26" t="s">
        <v>240</v>
      </c>
      <c r="B20" s="123">
        <v>1823.8085799999999</v>
      </c>
      <c r="C20" s="123">
        <v>0</v>
      </c>
      <c r="D20" s="122">
        <v>-1823.8085799999999</v>
      </c>
      <c r="E20" s="122">
        <v>2629.8287009999999</v>
      </c>
      <c r="F20" s="219"/>
      <c r="G20" s="219"/>
      <c r="H20" s="142"/>
      <c r="I20" s="142"/>
    </row>
    <row r="21" spans="1:9" ht="27" customHeight="1" thickTop="1" thickBot="1" x14ac:dyDescent="0.25">
      <c r="A21" s="22" t="s">
        <v>241</v>
      </c>
      <c r="B21" s="124">
        <v>1485909.0108320001</v>
      </c>
      <c r="C21" s="124">
        <v>1378320.4805459999</v>
      </c>
      <c r="D21" s="124">
        <v>-135383.03761700005</v>
      </c>
      <c r="E21" s="124">
        <v>-301803.32465100009</v>
      </c>
      <c r="F21" s="219"/>
      <c r="G21" s="219"/>
      <c r="H21" s="142"/>
      <c r="I21" s="142"/>
    </row>
    <row r="22" spans="1:9" ht="15" thickTop="1" x14ac:dyDescent="0.2">
      <c r="A22" s="369" t="s">
        <v>567</v>
      </c>
      <c r="B22" s="369"/>
      <c r="C22" s="369"/>
      <c r="D22" s="369"/>
      <c r="E22" s="369"/>
    </row>
    <row r="23" spans="1:9" x14ac:dyDescent="0.2">
      <c r="A23" s="25"/>
    </row>
    <row r="24" spans="1:9" x14ac:dyDescent="0.2">
      <c r="A24" s="25"/>
      <c r="B24" s="227">
        <f>B21-' 10'!C35</f>
        <v>0</v>
      </c>
      <c r="C24" s="227">
        <f>C21-' 10'!D35</f>
        <v>0</v>
      </c>
      <c r="D24" s="226">
        <f>' 10'!E35-' 10'!C35-' 12'!D21</f>
        <v>4.6566128730773926E-10</v>
      </c>
      <c r="E24" s="225">
        <f>' 10'!J35-' 10'!D35-' 12'!E21</f>
        <v>0</v>
      </c>
    </row>
  </sheetData>
  <mergeCells count="7">
    <mergeCell ref="A22:E22"/>
    <mergeCell ref="A1:E1"/>
    <mergeCell ref="A2:A5"/>
    <mergeCell ref="B2:C2"/>
    <mergeCell ref="D2:E2"/>
    <mergeCell ref="B3:B5"/>
    <mergeCell ref="C3:C5"/>
  </mergeCells>
  <pageMargins left="0.7" right="0.7" top="0.75" bottom="0.75" header="0.3" footer="0.3"/>
  <pageSetup paperSize="9" scale="61"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87"/>
  <sheetViews>
    <sheetView view="pageBreakPreview" topLeftCell="A67" zoomScale="115" zoomScaleNormal="100" zoomScaleSheetLayoutView="115" workbookViewId="0">
      <selection activeCell="B3" sqref="B3:J16"/>
    </sheetView>
  </sheetViews>
  <sheetFormatPr defaultRowHeight="14.25" x14ac:dyDescent="0.2"/>
  <cols>
    <col min="1" max="1" width="51" customWidth="1"/>
    <col min="2" max="10" width="9.5" customWidth="1"/>
  </cols>
  <sheetData>
    <row r="1" spans="1:11" ht="18.75" x14ac:dyDescent="0.2">
      <c r="A1" s="328" t="s">
        <v>584</v>
      </c>
      <c r="B1" s="328"/>
      <c r="C1" s="328"/>
      <c r="D1" s="328"/>
      <c r="E1" s="328"/>
      <c r="F1" s="328"/>
      <c r="G1" s="328"/>
      <c r="H1" s="328"/>
      <c r="I1" s="328"/>
      <c r="J1" s="328"/>
    </row>
    <row r="2" spans="1:11" ht="15" thickBot="1" x14ac:dyDescent="0.25">
      <c r="A2" s="360" t="s">
        <v>1</v>
      </c>
      <c r="B2" s="360"/>
      <c r="C2" s="360"/>
      <c r="D2" s="360"/>
      <c r="E2" s="360"/>
      <c r="F2" s="360"/>
      <c r="G2" s="360"/>
      <c r="H2" s="360"/>
      <c r="I2" s="360"/>
      <c r="J2" s="360"/>
    </row>
    <row r="3" spans="1:11" ht="15.75" thickTop="1" thickBot="1" x14ac:dyDescent="0.25">
      <c r="A3" s="379" t="s">
        <v>242</v>
      </c>
      <c r="B3" s="381">
        <v>45654</v>
      </c>
      <c r="C3" s="382"/>
      <c r="D3" s="383"/>
      <c r="E3" s="381">
        <v>45688</v>
      </c>
      <c r="F3" s="382"/>
      <c r="G3" s="382"/>
      <c r="H3" s="381">
        <v>45716</v>
      </c>
      <c r="I3" s="382"/>
      <c r="J3" s="382"/>
      <c r="K3" s="76"/>
    </row>
    <row r="4" spans="1:11" ht="15" thickBot="1" x14ac:dyDescent="0.25">
      <c r="A4" s="380"/>
      <c r="B4" s="38" t="s">
        <v>243</v>
      </c>
      <c r="C4" s="191" t="s">
        <v>244</v>
      </c>
      <c r="D4" s="191" t="s">
        <v>241</v>
      </c>
      <c r="E4" s="38" t="s">
        <v>243</v>
      </c>
      <c r="F4" s="191" t="s">
        <v>244</v>
      </c>
      <c r="G4" s="191" t="s">
        <v>241</v>
      </c>
      <c r="H4" s="38" t="s">
        <v>243</v>
      </c>
      <c r="I4" s="191" t="s">
        <v>244</v>
      </c>
      <c r="J4" s="191" t="s">
        <v>241</v>
      </c>
    </row>
    <row r="5" spans="1:11" ht="15" thickTop="1" x14ac:dyDescent="0.2">
      <c r="A5" s="13"/>
      <c r="B5" s="28"/>
      <c r="C5" s="29"/>
      <c r="D5" s="28"/>
      <c r="E5" s="28"/>
      <c r="F5" s="29"/>
      <c r="G5" s="28"/>
      <c r="H5" s="28"/>
      <c r="I5" s="29"/>
      <c r="J5" s="28"/>
    </row>
    <row r="6" spans="1:11" s="88" customFormat="1" ht="14.25" customHeight="1" x14ac:dyDescent="0.2">
      <c r="A6" s="2" t="s">
        <v>245</v>
      </c>
      <c r="B6" s="79">
        <v>9745279.6838509999</v>
      </c>
      <c r="C6" s="79">
        <v>14500944.636754112</v>
      </c>
      <c r="D6" s="79">
        <v>24246224.620605111</v>
      </c>
      <c r="E6" s="79">
        <v>9759457.7190509997</v>
      </c>
      <c r="F6" s="79">
        <v>14601281.591765037</v>
      </c>
      <c r="G6" s="79">
        <v>24360739.710816037</v>
      </c>
      <c r="H6" s="79">
        <v>10027574.579250999</v>
      </c>
      <c r="I6" s="79">
        <v>14794367.553176329</v>
      </c>
      <c r="J6" s="79">
        <v>24821942.532427326</v>
      </c>
    </row>
    <row r="7" spans="1:11" s="88" customFormat="1" ht="14.25" customHeight="1" x14ac:dyDescent="0.2">
      <c r="A7" s="95"/>
      <c r="B7" s="79"/>
      <c r="C7" s="57"/>
      <c r="D7" s="57"/>
      <c r="E7" s="79"/>
      <c r="F7" s="57"/>
      <c r="G7" s="57"/>
      <c r="H7" s="79"/>
      <c r="I7" s="57"/>
      <c r="J7" s="57"/>
    </row>
    <row r="8" spans="1:11" s="88" customFormat="1" ht="14.25" customHeight="1" x14ac:dyDescent="0.2">
      <c r="A8" s="44" t="s">
        <v>246</v>
      </c>
      <c r="B8" s="79">
        <v>1561095</v>
      </c>
      <c r="C8" s="79">
        <v>3581104.6207402698</v>
      </c>
      <c r="D8" s="79">
        <v>5142199.6207402702</v>
      </c>
      <c r="E8" s="79">
        <v>1660466</v>
      </c>
      <c r="F8" s="79">
        <v>3506231.6801775801</v>
      </c>
      <c r="G8" s="79">
        <v>5166697.6801775796</v>
      </c>
      <c r="H8" s="79">
        <v>1678224</v>
      </c>
      <c r="I8" s="79">
        <v>3472126.5283536501</v>
      </c>
      <c r="J8" s="79">
        <v>5150350.5283536501</v>
      </c>
    </row>
    <row r="9" spans="1:11" s="88" customFormat="1" ht="14.25" customHeight="1" x14ac:dyDescent="0.2">
      <c r="A9" s="17" t="s">
        <v>247</v>
      </c>
      <c r="B9" s="57">
        <v>1534252</v>
      </c>
      <c r="C9" s="57">
        <v>0</v>
      </c>
      <c r="D9" s="57">
        <v>1534252</v>
      </c>
      <c r="E9" s="57">
        <v>1632947</v>
      </c>
      <c r="F9" s="57">
        <v>0</v>
      </c>
      <c r="G9" s="57">
        <v>1632947</v>
      </c>
      <c r="H9" s="57">
        <v>1650257</v>
      </c>
      <c r="I9" s="57">
        <v>0</v>
      </c>
      <c r="J9" s="57">
        <v>1650257</v>
      </c>
    </row>
    <row r="10" spans="1:11" s="88" customFormat="1" ht="14.25" customHeight="1" x14ac:dyDescent="0.2">
      <c r="A10" s="17" t="s">
        <v>248</v>
      </c>
      <c r="B10" s="57">
        <v>26843</v>
      </c>
      <c r="C10" s="57">
        <v>3530981</v>
      </c>
      <c r="D10" s="57">
        <v>3557824</v>
      </c>
      <c r="E10" s="57">
        <v>27519</v>
      </c>
      <c r="F10" s="57">
        <v>3430597</v>
      </c>
      <c r="G10" s="57">
        <v>3458116</v>
      </c>
      <c r="H10" s="57">
        <v>27967</v>
      </c>
      <c r="I10" s="57">
        <v>3424082</v>
      </c>
      <c r="J10" s="57">
        <v>3452049</v>
      </c>
    </row>
    <row r="11" spans="1:11" s="88" customFormat="1" ht="14.25" customHeight="1" x14ac:dyDescent="0.2">
      <c r="A11" s="17" t="s">
        <v>249</v>
      </c>
      <c r="B11" s="57"/>
      <c r="C11" s="57"/>
      <c r="D11" s="57"/>
      <c r="E11" s="57"/>
      <c r="F11" s="57"/>
      <c r="G11" s="57"/>
      <c r="H11" s="57"/>
      <c r="I11" s="57"/>
      <c r="J11" s="57"/>
    </row>
    <row r="12" spans="1:11" s="88" customFormat="1" ht="14.25" customHeight="1" x14ac:dyDescent="0.2">
      <c r="A12" s="15" t="s">
        <v>250</v>
      </c>
      <c r="B12" s="57">
        <v>0</v>
      </c>
      <c r="C12" s="57">
        <v>15052</v>
      </c>
      <c r="D12" s="57">
        <v>15052</v>
      </c>
      <c r="E12" s="57">
        <v>0</v>
      </c>
      <c r="F12" s="57">
        <v>48239</v>
      </c>
      <c r="G12" s="57">
        <v>48239</v>
      </c>
      <c r="H12" s="57">
        <v>0</v>
      </c>
      <c r="I12" s="57">
        <v>15287</v>
      </c>
      <c r="J12" s="57">
        <v>15287</v>
      </c>
    </row>
    <row r="13" spans="1:11" s="88" customFormat="1" ht="14.25" customHeight="1" x14ac:dyDescent="0.2">
      <c r="A13" s="15" t="s">
        <v>251</v>
      </c>
      <c r="B13" s="57">
        <v>0</v>
      </c>
      <c r="C13" s="57">
        <v>43</v>
      </c>
      <c r="D13" s="57">
        <v>43</v>
      </c>
      <c r="E13" s="57">
        <v>0</v>
      </c>
      <c r="F13" s="57">
        <v>43</v>
      </c>
      <c r="G13" s="57">
        <v>43</v>
      </c>
      <c r="H13" s="57">
        <v>0</v>
      </c>
      <c r="I13" s="57">
        <v>44</v>
      </c>
      <c r="J13" s="57">
        <v>44</v>
      </c>
    </row>
    <row r="14" spans="1:11" s="88" customFormat="1" ht="14.25" customHeight="1" x14ac:dyDescent="0.2">
      <c r="A14" s="17" t="s">
        <v>252</v>
      </c>
      <c r="B14" s="57">
        <v>0</v>
      </c>
      <c r="C14" s="57">
        <v>35028.620740270002</v>
      </c>
      <c r="D14" s="57">
        <v>35028.620740270002</v>
      </c>
      <c r="E14" s="57">
        <v>0</v>
      </c>
      <c r="F14" s="57">
        <v>27352.680177580001</v>
      </c>
      <c r="G14" s="57">
        <v>27352.680177580001</v>
      </c>
      <c r="H14" s="57">
        <v>0</v>
      </c>
      <c r="I14" s="57">
        <v>32713.528353650003</v>
      </c>
      <c r="J14" s="57">
        <v>32713.528353650003</v>
      </c>
    </row>
    <row r="15" spans="1:11" s="88" customFormat="1" ht="14.25" customHeight="1" x14ac:dyDescent="0.2">
      <c r="A15" s="44" t="s">
        <v>253</v>
      </c>
      <c r="B15" s="79">
        <v>3000000</v>
      </c>
      <c r="C15" s="79">
        <v>9295167.6001079995</v>
      </c>
      <c r="D15" s="79">
        <v>12295167.600108</v>
      </c>
      <c r="E15" s="79">
        <v>3000000</v>
      </c>
      <c r="F15" s="79">
        <v>9319100.4949709997</v>
      </c>
      <c r="G15" s="79">
        <v>12319100.494971</v>
      </c>
      <c r="H15" s="79">
        <v>3000000</v>
      </c>
      <c r="I15" s="79">
        <v>9735693.3944669999</v>
      </c>
      <c r="J15" s="79">
        <v>12735693.394467</v>
      </c>
    </row>
    <row r="16" spans="1:11" s="88" customFormat="1" ht="14.25" customHeight="1" x14ac:dyDescent="0.2">
      <c r="A16" s="89" t="s">
        <v>254</v>
      </c>
      <c r="B16" s="79">
        <v>3000000</v>
      </c>
      <c r="C16" s="79">
        <v>8074895.5433900002</v>
      </c>
      <c r="D16" s="79">
        <v>11074895.54339</v>
      </c>
      <c r="E16" s="79">
        <v>3000000</v>
      </c>
      <c r="F16" s="79">
        <v>8175596.1382529996</v>
      </c>
      <c r="G16" s="79">
        <v>11175596.138253</v>
      </c>
      <c r="H16" s="79">
        <v>3000000</v>
      </c>
      <c r="I16" s="79">
        <v>8557797.5377489999</v>
      </c>
      <c r="J16" s="79">
        <v>11557797.537749</v>
      </c>
    </row>
    <row r="17" spans="1:10" s="88" customFormat="1" ht="14.25" customHeight="1" x14ac:dyDescent="0.2">
      <c r="A17" s="17" t="s">
        <v>255</v>
      </c>
      <c r="B17" s="57">
        <v>3000000</v>
      </c>
      <c r="C17" s="57">
        <v>7557316.5433900002</v>
      </c>
      <c r="D17" s="57">
        <v>10557316.54339</v>
      </c>
      <c r="E17" s="57">
        <v>3000000</v>
      </c>
      <c r="F17" s="57">
        <v>7268342.1382529996</v>
      </c>
      <c r="G17" s="57">
        <v>10268342.138253</v>
      </c>
      <c r="H17" s="57">
        <v>3000000</v>
      </c>
      <c r="I17" s="57">
        <v>7733705.5377489999</v>
      </c>
      <c r="J17" s="57">
        <v>10733705.537749</v>
      </c>
    </row>
    <row r="18" spans="1:10" s="88" customFormat="1" ht="14.25" customHeight="1" x14ac:dyDescent="0.2">
      <c r="A18" s="17" t="s">
        <v>256</v>
      </c>
      <c r="B18" s="57">
        <v>0</v>
      </c>
      <c r="C18" s="57">
        <v>517579</v>
      </c>
      <c r="D18" s="57">
        <v>517579</v>
      </c>
      <c r="E18" s="57">
        <v>0</v>
      </c>
      <c r="F18" s="57">
        <v>907254</v>
      </c>
      <c r="G18" s="57">
        <v>907254</v>
      </c>
      <c r="H18" s="57">
        <v>0</v>
      </c>
      <c r="I18" s="57">
        <v>824092</v>
      </c>
      <c r="J18" s="57">
        <v>824092</v>
      </c>
    </row>
    <row r="19" spans="1:10" s="88" customFormat="1" ht="14.25" customHeight="1" x14ac:dyDescent="0.2">
      <c r="A19" s="17" t="s">
        <v>257</v>
      </c>
      <c r="B19" s="57"/>
      <c r="C19" s="57"/>
      <c r="D19" s="57"/>
      <c r="E19" s="57"/>
      <c r="F19" s="57"/>
      <c r="G19" s="57"/>
      <c r="H19" s="57"/>
      <c r="I19" s="57"/>
      <c r="J19" s="57"/>
    </row>
    <row r="20" spans="1:10" s="88" customFormat="1" ht="14.25" customHeight="1" x14ac:dyDescent="0.2">
      <c r="A20" s="14" t="s">
        <v>258</v>
      </c>
      <c r="B20" s="57">
        <v>0</v>
      </c>
      <c r="C20" s="57">
        <v>0</v>
      </c>
      <c r="D20" s="57">
        <v>0</v>
      </c>
      <c r="E20" s="57">
        <v>0</v>
      </c>
      <c r="F20" s="57">
        <v>0</v>
      </c>
      <c r="G20" s="57">
        <v>0</v>
      </c>
      <c r="H20" s="57">
        <v>0</v>
      </c>
      <c r="I20" s="57">
        <v>0</v>
      </c>
      <c r="J20" s="57">
        <v>0</v>
      </c>
    </row>
    <row r="21" spans="1:10" s="88" customFormat="1" ht="14.25" customHeight="1" x14ac:dyDescent="0.2">
      <c r="A21" s="14" t="s">
        <v>259</v>
      </c>
      <c r="B21" s="57">
        <v>0</v>
      </c>
      <c r="C21" s="57">
        <v>0</v>
      </c>
      <c r="D21" s="57">
        <v>0</v>
      </c>
      <c r="E21" s="57">
        <v>0</v>
      </c>
      <c r="F21" s="57">
        <v>0</v>
      </c>
      <c r="G21" s="57">
        <v>0</v>
      </c>
      <c r="H21" s="57">
        <v>0</v>
      </c>
      <c r="I21" s="57">
        <v>0</v>
      </c>
      <c r="J21" s="57">
        <v>0</v>
      </c>
    </row>
    <row r="22" spans="1:10" s="88" customFormat="1" ht="14.25" customHeight="1" x14ac:dyDescent="0.2">
      <c r="A22" s="89" t="s">
        <v>260</v>
      </c>
      <c r="B22" s="57"/>
      <c r="C22" s="57"/>
      <c r="D22" s="57"/>
      <c r="E22" s="57"/>
      <c r="F22" s="57"/>
      <c r="G22" s="57"/>
      <c r="H22" s="57"/>
      <c r="I22" s="57"/>
      <c r="J22" s="57"/>
    </row>
    <row r="23" spans="1:10" s="88" customFormat="1" ht="14.25" customHeight="1" x14ac:dyDescent="0.2">
      <c r="A23" s="96" t="s">
        <v>261</v>
      </c>
      <c r="B23" s="79">
        <v>0</v>
      </c>
      <c r="C23" s="79">
        <v>857188.02782700001</v>
      </c>
      <c r="D23" s="79">
        <v>857188.02782700001</v>
      </c>
      <c r="E23" s="79">
        <v>0</v>
      </c>
      <c r="F23" s="79">
        <v>805873.32782700006</v>
      </c>
      <c r="G23" s="79">
        <v>805873.32782700006</v>
      </c>
      <c r="H23" s="79">
        <v>0</v>
      </c>
      <c r="I23" s="79">
        <v>828338.82782700006</v>
      </c>
      <c r="J23" s="79">
        <v>828338.82782700006</v>
      </c>
    </row>
    <row r="24" spans="1:10" s="88" customFormat="1" ht="14.25" customHeight="1" x14ac:dyDescent="0.2">
      <c r="A24" s="97" t="s">
        <v>268</v>
      </c>
      <c r="B24" s="57">
        <v>0</v>
      </c>
      <c r="C24" s="57">
        <v>3848.0056880000002</v>
      </c>
      <c r="D24" s="57">
        <v>3848.0056880000002</v>
      </c>
      <c r="E24" s="57">
        <v>0</v>
      </c>
      <c r="F24" s="57">
        <v>3693.0056880000002</v>
      </c>
      <c r="G24" s="57">
        <v>3693.0056880000002</v>
      </c>
      <c r="H24" s="57">
        <v>0</v>
      </c>
      <c r="I24" s="57">
        <v>3700.205688</v>
      </c>
      <c r="J24" s="57">
        <v>3700.205688</v>
      </c>
    </row>
    <row r="25" spans="1:10" s="88" customFormat="1" ht="14.25" customHeight="1" x14ac:dyDescent="0.2">
      <c r="A25" s="98" t="s">
        <v>262</v>
      </c>
      <c r="B25" s="57">
        <v>0</v>
      </c>
      <c r="C25" s="57">
        <v>400559.61075300002</v>
      </c>
      <c r="D25" s="57">
        <v>400559.61075300002</v>
      </c>
      <c r="E25" s="57">
        <v>0</v>
      </c>
      <c r="F25" s="57">
        <v>389465.31075300003</v>
      </c>
      <c r="G25" s="57">
        <v>389465.31075300003</v>
      </c>
      <c r="H25" s="57">
        <v>0</v>
      </c>
      <c r="I25" s="57">
        <v>384475.61075300002</v>
      </c>
      <c r="J25" s="57">
        <v>384475.61075300002</v>
      </c>
    </row>
    <row r="26" spans="1:10" s="88" customFormat="1" ht="14.25" customHeight="1" x14ac:dyDescent="0.2">
      <c r="A26" s="98" t="s">
        <v>263</v>
      </c>
      <c r="B26" s="57">
        <v>0</v>
      </c>
      <c r="C26" s="57">
        <v>387253.56673800002</v>
      </c>
      <c r="D26" s="57">
        <v>387253.56673800002</v>
      </c>
      <c r="E26" s="57">
        <v>0</v>
      </c>
      <c r="F26" s="57">
        <v>350790.56673800002</v>
      </c>
      <c r="G26" s="57">
        <v>350790.56673800002</v>
      </c>
      <c r="H26" s="57">
        <v>0</v>
      </c>
      <c r="I26" s="57">
        <v>377968.56673800002</v>
      </c>
      <c r="J26" s="57">
        <v>377968.56673800002</v>
      </c>
    </row>
    <row r="27" spans="1:10" s="88" customFormat="1" ht="14.25" customHeight="1" x14ac:dyDescent="0.2">
      <c r="A27" s="98" t="s">
        <v>264</v>
      </c>
      <c r="B27" s="57">
        <v>0</v>
      </c>
      <c r="C27" s="57">
        <v>3</v>
      </c>
      <c r="D27" s="57">
        <v>3</v>
      </c>
      <c r="E27" s="57">
        <v>0</v>
      </c>
      <c r="F27" s="57">
        <v>3</v>
      </c>
      <c r="G27" s="57">
        <v>3</v>
      </c>
      <c r="H27" s="57">
        <v>0</v>
      </c>
      <c r="I27" s="57">
        <v>3</v>
      </c>
      <c r="J27" s="57">
        <v>3</v>
      </c>
    </row>
    <row r="28" spans="1:10" s="88" customFormat="1" ht="14.25" customHeight="1" x14ac:dyDescent="0.2">
      <c r="A28" s="98" t="s">
        <v>265</v>
      </c>
      <c r="B28" s="57">
        <v>0</v>
      </c>
      <c r="C28" s="57">
        <v>65524.144647999994</v>
      </c>
      <c r="D28" s="57">
        <v>65524.144647999994</v>
      </c>
      <c r="E28" s="57">
        <v>0</v>
      </c>
      <c r="F28" s="57">
        <v>61921.444647999997</v>
      </c>
      <c r="G28" s="57">
        <v>61921.444647999997</v>
      </c>
      <c r="H28" s="57">
        <v>0</v>
      </c>
      <c r="I28" s="57">
        <v>62191.444647999997</v>
      </c>
      <c r="J28" s="57">
        <v>62191.444647999997</v>
      </c>
    </row>
    <row r="29" spans="1:10" s="88" customFormat="1" ht="14.25" customHeight="1" x14ac:dyDescent="0.2">
      <c r="A29" s="89" t="s">
        <v>266</v>
      </c>
      <c r="B29" s="57"/>
      <c r="C29" s="57"/>
      <c r="D29" s="57"/>
      <c r="E29" s="57"/>
      <c r="F29" s="57"/>
      <c r="G29" s="57"/>
      <c r="H29" s="57"/>
      <c r="I29" s="57"/>
      <c r="J29" s="57"/>
    </row>
    <row r="30" spans="1:10" s="88" customFormat="1" ht="14.25" customHeight="1" x14ac:dyDescent="0.2">
      <c r="A30" s="96" t="s">
        <v>267</v>
      </c>
      <c r="B30" s="79">
        <v>0</v>
      </c>
      <c r="C30" s="79">
        <v>363084.02889100002</v>
      </c>
      <c r="D30" s="79">
        <v>363084.02889100002</v>
      </c>
      <c r="E30" s="79">
        <v>0</v>
      </c>
      <c r="F30" s="79">
        <v>337631.02889100002</v>
      </c>
      <c r="G30" s="79">
        <v>337631.02889100002</v>
      </c>
      <c r="H30" s="79">
        <v>0</v>
      </c>
      <c r="I30" s="79">
        <v>349557.02889100002</v>
      </c>
      <c r="J30" s="79">
        <v>349557.02889100002</v>
      </c>
    </row>
    <row r="31" spans="1:10" s="88" customFormat="1" ht="14.25" customHeight="1" x14ac:dyDescent="0.2">
      <c r="A31" s="98" t="s">
        <v>268</v>
      </c>
      <c r="B31" s="57">
        <v>0</v>
      </c>
      <c r="C31" s="57">
        <v>3282</v>
      </c>
      <c r="D31" s="57">
        <v>3282</v>
      </c>
      <c r="E31" s="57">
        <v>0</v>
      </c>
      <c r="F31" s="57">
        <v>3313</v>
      </c>
      <c r="G31" s="57">
        <v>3313</v>
      </c>
      <c r="H31" s="57">
        <v>0</v>
      </c>
      <c r="I31" s="57">
        <v>3391</v>
      </c>
      <c r="J31" s="57">
        <v>3391</v>
      </c>
    </row>
    <row r="32" spans="1:10" s="88" customFormat="1" ht="14.25" customHeight="1" x14ac:dyDescent="0.2">
      <c r="A32" s="98" t="s">
        <v>262</v>
      </c>
      <c r="B32" s="57">
        <v>0</v>
      </c>
      <c r="C32" s="57">
        <v>158212.138362</v>
      </c>
      <c r="D32" s="57">
        <v>158212.138362</v>
      </c>
      <c r="E32" s="57">
        <v>0</v>
      </c>
      <c r="F32" s="57">
        <v>154263.138362</v>
      </c>
      <c r="G32" s="57">
        <v>154263.138362</v>
      </c>
      <c r="H32" s="57">
        <v>0</v>
      </c>
      <c r="I32" s="57">
        <v>152317.138362</v>
      </c>
      <c r="J32" s="57">
        <v>152317.138362</v>
      </c>
    </row>
    <row r="33" spans="1:10" s="88" customFormat="1" ht="14.25" customHeight="1" x14ac:dyDescent="0.2">
      <c r="A33" s="98" t="s">
        <v>263</v>
      </c>
      <c r="B33" s="57">
        <v>0</v>
      </c>
      <c r="C33" s="57">
        <v>186573.962348</v>
      </c>
      <c r="D33" s="57">
        <v>186573.962348</v>
      </c>
      <c r="E33" s="57">
        <v>0</v>
      </c>
      <c r="F33" s="57">
        <v>164895.962348</v>
      </c>
      <c r="G33" s="57">
        <v>164895.962348</v>
      </c>
      <c r="H33" s="57">
        <v>0</v>
      </c>
      <c r="I33" s="57">
        <v>178781.962348</v>
      </c>
      <c r="J33" s="57">
        <v>178781.962348</v>
      </c>
    </row>
    <row r="34" spans="1:10" s="88" customFormat="1" ht="14.25" customHeight="1" x14ac:dyDescent="0.2">
      <c r="A34" s="98" t="s">
        <v>264</v>
      </c>
      <c r="B34" s="57">
        <v>0</v>
      </c>
      <c r="C34" s="57">
        <v>0</v>
      </c>
      <c r="D34" s="57">
        <v>0</v>
      </c>
      <c r="E34" s="57">
        <v>0</v>
      </c>
      <c r="F34" s="57">
        <v>0</v>
      </c>
      <c r="G34" s="57">
        <v>0</v>
      </c>
      <c r="H34" s="57">
        <v>0</v>
      </c>
      <c r="I34" s="57">
        <v>0</v>
      </c>
      <c r="J34" s="57">
        <v>0</v>
      </c>
    </row>
    <row r="35" spans="1:10" s="88" customFormat="1" ht="14.25" customHeight="1" x14ac:dyDescent="0.2">
      <c r="A35" s="98" t="s">
        <v>265</v>
      </c>
      <c r="B35" s="57">
        <v>0</v>
      </c>
      <c r="C35" s="57">
        <v>15015.928180999999</v>
      </c>
      <c r="D35" s="57">
        <v>15015.928180999999</v>
      </c>
      <c r="E35" s="57">
        <v>0</v>
      </c>
      <c r="F35" s="57">
        <v>15158.928180999999</v>
      </c>
      <c r="G35" s="57">
        <v>15158.928180999999</v>
      </c>
      <c r="H35" s="57">
        <v>0</v>
      </c>
      <c r="I35" s="57">
        <v>15066.928180999999</v>
      </c>
      <c r="J35" s="57">
        <v>15066.928180999999</v>
      </c>
    </row>
    <row r="36" spans="1:10" s="88" customFormat="1" ht="14.25" customHeight="1" x14ac:dyDescent="0.2">
      <c r="A36" s="44" t="s">
        <v>269</v>
      </c>
      <c r="B36" s="79">
        <v>5155928.9838509997</v>
      </c>
      <c r="C36" s="79">
        <v>1043164.0179930001</v>
      </c>
      <c r="D36" s="79">
        <v>6199093.0018439991</v>
      </c>
      <c r="E36" s="79">
        <v>5069190.4190509999</v>
      </c>
      <c r="F36" s="79">
        <v>1190135.575368</v>
      </c>
      <c r="G36" s="79">
        <v>6259325.9944190001</v>
      </c>
      <c r="H36" s="79">
        <v>5319283.5792509997</v>
      </c>
      <c r="I36" s="79">
        <v>995089.26681300008</v>
      </c>
      <c r="J36" s="79">
        <v>6314372.8460639995</v>
      </c>
    </row>
    <row r="37" spans="1:10" s="88" customFormat="1" ht="14.25" customHeight="1" x14ac:dyDescent="0.2">
      <c r="A37" s="89" t="s">
        <v>270</v>
      </c>
      <c r="B37" s="79">
        <v>5155928.9838509997</v>
      </c>
      <c r="C37" s="79">
        <v>1043164.0179930001</v>
      </c>
      <c r="D37" s="79">
        <v>6199093.0018439991</v>
      </c>
      <c r="E37" s="79">
        <v>5069190.4190509999</v>
      </c>
      <c r="F37" s="79">
        <v>1190135.575368</v>
      </c>
      <c r="G37" s="79">
        <v>6259325.9944190001</v>
      </c>
      <c r="H37" s="79">
        <v>5319283.5792509997</v>
      </c>
      <c r="I37" s="79">
        <v>995089.26681300008</v>
      </c>
      <c r="J37" s="79">
        <v>6314372.8460639995</v>
      </c>
    </row>
    <row r="38" spans="1:10" s="88" customFormat="1" ht="14.25" customHeight="1" x14ac:dyDescent="0.2">
      <c r="A38" s="15" t="s">
        <v>271</v>
      </c>
      <c r="B38" s="57">
        <v>0</v>
      </c>
      <c r="C38" s="57">
        <v>719882.61456400005</v>
      </c>
      <c r="D38" s="57">
        <v>719882.61456400005</v>
      </c>
      <c r="E38" s="57">
        <v>0</v>
      </c>
      <c r="F38" s="57">
        <v>717604.06987999997</v>
      </c>
      <c r="G38" s="57">
        <v>717604.06987999997</v>
      </c>
      <c r="H38" s="57">
        <v>0</v>
      </c>
      <c r="I38" s="57">
        <v>719611.08563900006</v>
      </c>
      <c r="J38" s="57">
        <v>719611.08563900006</v>
      </c>
    </row>
    <row r="39" spans="1:10" s="88" customFormat="1" ht="14.25" customHeight="1" x14ac:dyDescent="0.2">
      <c r="A39" s="15" t="s">
        <v>272</v>
      </c>
      <c r="B39" s="57"/>
      <c r="C39" s="57"/>
      <c r="D39" s="57"/>
      <c r="E39" s="57"/>
      <c r="F39" s="57"/>
      <c r="G39" s="57"/>
      <c r="H39" s="57"/>
      <c r="I39" s="57"/>
      <c r="J39" s="57"/>
    </row>
    <row r="40" spans="1:10" s="88" customFormat="1" ht="14.25" customHeight="1" x14ac:dyDescent="0.2">
      <c r="A40" s="99" t="s">
        <v>273</v>
      </c>
      <c r="B40" s="57">
        <v>0</v>
      </c>
      <c r="C40" s="57">
        <v>0</v>
      </c>
      <c r="D40" s="57">
        <v>0</v>
      </c>
      <c r="E40" s="57">
        <v>0</v>
      </c>
      <c r="F40" s="57">
        <v>0</v>
      </c>
      <c r="G40" s="57">
        <v>0</v>
      </c>
      <c r="H40" s="57">
        <v>0</v>
      </c>
      <c r="I40" s="57">
        <v>0</v>
      </c>
      <c r="J40" s="57">
        <v>0</v>
      </c>
    </row>
    <row r="41" spans="1:10" s="88" customFormat="1" ht="14.25" customHeight="1" x14ac:dyDescent="0.2">
      <c r="A41" s="99" t="s">
        <v>274</v>
      </c>
      <c r="B41" s="57">
        <v>5155928.9838509997</v>
      </c>
      <c r="C41" s="57">
        <v>323281.403429</v>
      </c>
      <c r="D41" s="57">
        <v>5479210.3872799994</v>
      </c>
      <c r="E41" s="57">
        <v>5069190.4190509999</v>
      </c>
      <c r="F41" s="57">
        <v>472531.505488</v>
      </c>
      <c r="G41" s="57">
        <v>5541721.9245389998</v>
      </c>
      <c r="H41" s="57">
        <v>5319283.5792509997</v>
      </c>
      <c r="I41" s="57">
        <v>275478.18117400003</v>
      </c>
      <c r="J41" s="57">
        <v>5594761.7604249995</v>
      </c>
    </row>
    <row r="42" spans="1:10" s="88" customFormat="1" ht="14.25" customHeight="1" x14ac:dyDescent="0.2">
      <c r="A42" s="99" t="s">
        <v>275</v>
      </c>
      <c r="B42" s="57">
        <v>0</v>
      </c>
      <c r="C42" s="57">
        <v>0</v>
      </c>
      <c r="D42" s="57">
        <v>0</v>
      </c>
      <c r="E42" s="57">
        <v>0</v>
      </c>
      <c r="F42" s="57">
        <v>0</v>
      </c>
      <c r="G42" s="57">
        <v>0</v>
      </c>
      <c r="H42" s="57">
        <v>0</v>
      </c>
      <c r="I42" s="57">
        <v>0</v>
      </c>
      <c r="J42" s="57">
        <v>0</v>
      </c>
    </row>
    <row r="43" spans="1:10" s="88" customFormat="1" ht="14.25" customHeight="1" x14ac:dyDescent="0.2">
      <c r="A43" s="99" t="s">
        <v>276</v>
      </c>
      <c r="B43" s="57">
        <v>0</v>
      </c>
      <c r="C43" s="57">
        <v>0</v>
      </c>
      <c r="D43" s="57">
        <v>0</v>
      </c>
      <c r="E43" s="57">
        <v>0</v>
      </c>
      <c r="F43" s="57">
        <v>0</v>
      </c>
      <c r="G43" s="57">
        <v>0</v>
      </c>
      <c r="H43" s="57">
        <v>0</v>
      </c>
      <c r="I43" s="57">
        <v>0</v>
      </c>
      <c r="J43" s="57">
        <v>0</v>
      </c>
    </row>
    <row r="44" spans="1:10" s="88" customFormat="1" ht="14.25" customHeight="1" x14ac:dyDescent="0.2">
      <c r="A44" s="89" t="s">
        <v>277</v>
      </c>
      <c r="B44" s="79">
        <v>0</v>
      </c>
      <c r="C44" s="79">
        <v>0</v>
      </c>
      <c r="D44" s="79">
        <v>0</v>
      </c>
      <c r="E44" s="79">
        <v>0</v>
      </c>
      <c r="F44" s="79">
        <v>0</v>
      </c>
      <c r="G44" s="79">
        <v>0</v>
      </c>
      <c r="H44" s="79">
        <v>0</v>
      </c>
      <c r="I44" s="79">
        <v>0</v>
      </c>
      <c r="J44" s="79">
        <v>0</v>
      </c>
    </row>
    <row r="45" spans="1:10" s="88" customFormat="1" ht="14.25" customHeight="1" x14ac:dyDescent="0.2">
      <c r="A45" s="15" t="s">
        <v>278</v>
      </c>
      <c r="B45" s="57">
        <v>0</v>
      </c>
      <c r="C45" s="57">
        <v>0</v>
      </c>
      <c r="D45" s="57">
        <v>0</v>
      </c>
      <c r="E45" s="57">
        <v>0</v>
      </c>
      <c r="F45" s="57">
        <v>0</v>
      </c>
      <c r="G45" s="57">
        <v>0</v>
      </c>
      <c r="H45" s="57">
        <v>0</v>
      </c>
      <c r="I45" s="57">
        <v>0</v>
      </c>
      <c r="J45" s="57">
        <v>0</v>
      </c>
    </row>
    <row r="46" spans="1:10" s="88" customFormat="1" ht="14.25" customHeight="1" x14ac:dyDescent="0.2">
      <c r="A46" s="15" t="s">
        <v>279</v>
      </c>
      <c r="B46" s="57">
        <v>0</v>
      </c>
      <c r="C46" s="57">
        <v>0</v>
      </c>
      <c r="D46" s="57">
        <v>0</v>
      </c>
      <c r="E46" s="57">
        <v>0</v>
      </c>
      <c r="F46" s="57">
        <v>0</v>
      </c>
      <c r="G46" s="57">
        <v>0</v>
      </c>
      <c r="H46" s="57">
        <v>0</v>
      </c>
      <c r="I46" s="57">
        <v>0</v>
      </c>
      <c r="J46" s="57">
        <v>0</v>
      </c>
    </row>
    <row r="47" spans="1:10" s="88" customFormat="1" ht="14.25" customHeight="1" x14ac:dyDescent="0.2">
      <c r="A47" s="15" t="s">
        <v>276</v>
      </c>
      <c r="B47" s="57">
        <v>0</v>
      </c>
      <c r="C47" s="57">
        <v>0</v>
      </c>
      <c r="D47" s="57">
        <v>0</v>
      </c>
      <c r="E47" s="57">
        <v>0</v>
      </c>
      <c r="F47" s="57">
        <v>0</v>
      </c>
      <c r="G47" s="57">
        <v>0</v>
      </c>
      <c r="H47" s="57">
        <v>0</v>
      </c>
      <c r="I47" s="57">
        <v>0</v>
      </c>
      <c r="J47" s="57">
        <v>0</v>
      </c>
    </row>
    <row r="48" spans="1:10" s="88" customFormat="1" ht="14.25" customHeight="1" x14ac:dyDescent="0.2">
      <c r="A48" s="44" t="s">
        <v>280</v>
      </c>
      <c r="B48" s="79">
        <v>0</v>
      </c>
      <c r="C48" s="79">
        <v>207482.982923</v>
      </c>
      <c r="D48" s="79">
        <v>207482.982923</v>
      </c>
      <c r="E48" s="79">
        <v>0</v>
      </c>
      <c r="F48" s="79">
        <v>219619.91535999998</v>
      </c>
      <c r="G48" s="79">
        <v>219619.91535999998</v>
      </c>
      <c r="H48" s="79">
        <v>0</v>
      </c>
      <c r="I48" s="79">
        <v>219619.91535999998</v>
      </c>
      <c r="J48" s="79">
        <v>219619.91535999998</v>
      </c>
    </row>
    <row r="49" spans="1:10" s="88" customFormat="1" ht="14.25" customHeight="1" x14ac:dyDescent="0.2">
      <c r="A49" s="14" t="s">
        <v>281</v>
      </c>
      <c r="B49" s="57">
        <v>0</v>
      </c>
      <c r="C49" s="57" t="s">
        <v>608</v>
      </c>
      <c r="D49" s="57">
        <v>0.39999999999417923</v>
      </c>
      <c r="E49" s="57">
        <v>0</v>
      </c>
      <c r="F49" s="57">
        <v>0.39999999999417923</v>
      </c>
      <c r="G49" s="57">
        <v>0.39999999999417923</v>
      </c>
      <c r="H49" s="57">
        <v>0</v>
      </c>
      <c r="I49" s="57">
        <v>0.39999999999417923</v>
      </c>
      <c r="J49" s="57">
        <v>0.39999999999417923</v>
      </c>
    </row>
    <row r="50" spans="1:10" s="88" customFormat="1" ht="14.25" customHeight="1" x14ac:dyDescent="0.2">
      <c r="A50" s="14" t="s">
        <v>282</v>
      </c>
      <c r="B50" s="57">
        <v>0</v>
      </c>
      <c r="C50" s="57">
        <v>110993.588372</v>
      </c>
      <c r="D50" s="57">
        <v>110993.588372</v>
      </c>
      <c r="E50" s="57">
        <v>0</v>
      </c>
      <c r="F50" s="57">
        <v>122064.52080899999</v>
      </c>
      <c r="G50" s="57">
        <v>122064.52080899999</v>
      </c>
      <c r="H50" s="57">
        <v>0</v>
      </c>
      <c r="I50" s="57">
        <v>122064.52080899999</v>
      </c>
      <c r="J50" s="57">
        <v>122064.52080899999</v>
      </c>
    </row>
    <row r="51" spans="1:10" s="88" customFormat="1" ht="14.25" customHeight="1" x14ac:dyDescent="0.2">
      <c r="A51" s="14" t="s">
        <v>283</v>
      </c>
      <c r="B51" s="57">
        <v>0</v>
      </c>
      <c r="C51" s="57">
        <v>42282.994551000003</v>
      </c>
      <c r="D51" s="57">
        <v>42282.994551000003</v>
      </c>
      <c r="E51" s="57">
        <v>0</v>
      </c>
      <c r="F51" s="57">
        <v>42282.994551000003</v>
      </c>
      <c r="G51" s="57">
        <v>42282.994551000003</v>
      </c>
      <c r="H51" s="57">
        <v>0</v>
      </c>
      <c r="I51" s="57">
        <v>42282.994551000003</v>
      </c>
      <c r="J51" s="57">
        <v>42282.994551000003</v>
      </c>
    </row>
    <row r="52" spans="1:10" s="88" customFormat="1" ht="14.25" customHeight="1" x14ac:dyDescent="0.2">
      <c r="A52" s="14" t="s">
        <v>284</v>
      </c>
      <c r="B52" s="57">
        <v>0</v>
      </c>
      <c r="C52" s="57">
        <v>54206</v>
      </c>
      <c r="D52" s="57">
        <v>54206</v>
      </c>
      <c r="E52" s="57">
        <v>0</v>
      </c>
      <c r="F52" s="57">
        <v>55272</v>
      </c>
      <c r="G52" s="57">
        <v>55272</v>
      </c>
      <c r="H52" s="57">
        <v>0</v>
      </c>
      <c r="I52" s="57">
        <v>55272</v>
      </c>
      <c r="J52" s="57">
        <v>55272</v>
      </c>
    </row>
    <row r="53" spans="1:10" s="88" customFormat="1" ht="14.25" customHeight="1" x14ac:dyDescent="0.2">
      <c r="A53" s="16" t="s">
        <v>285</v>
      </c>
      <c r="B53" s="57">
        <v>0</v>
      </c>
      <c r="C53" s="57">
        <v>161669.17280279749</v>
      </c>
      <c r="D53" s="57">
        <v>161669.17280279749</v>
      </c>
      <c r="E53" s="57">
        <v>0</v>
      </c>
      <c r="F53" s="57">
        <v>161973.76961200501</v>
      </c>
      <c r="G53" s="57">
        <v>161973.76961200501</v>
      </c>
      <c r="H53" s="57">
        <v>0</v>
      </c>
      <c r="I53" s="57">
        <v>161812.43761200499</v>
      </c>
      <c r="J53" s="57">
        <v>161812.43761200499</v>
      </c>
    </row>
    <row r="54" spans="1:10" s="88" customFormat="1" ht="14.25" customHeight="1" x14ac:dyDescent="0.2">
      <c r="A54" s="16" t="s">
        <v>286</v>
      </c>
      <c r="B54" s="57">
        <v>416</v>
      </c>
      <c r="C54" s="57">
        <v>0</v>
      </c>
      <c r="D54" s="57">
        <v>416</v>
      </c>
      <c r="E54" s="57">
        <v>372.8</v>
      </c>
      <c r="F54" s="57">
        <v>0</v>
      </c>
      <c r="G54" s="57">
        <v>372.8</v>
      </c>
      <c r="H54" s="57">
        <v>359</v>
      </c>
      <c r="I54" s="57">
        <v>0</v>
      </c>
      <c r="J54" s="57">
        <v>359</v>
      </c>
    </row>
    <row r="55" spans="1:10" s="88" customFormat="1" ht="14.25" customHeight="1" x14ac:dyDescent="0.2">
      <c r="A55" s="16" t="s">
        <v>287</v>
      </c>
      <c r="B55" s="57">
        <v>27840</v>
      </c>
      <c r="C55" s="57">
        <v>212356.24218704482</v>
      </c>
      <c r="D55" s="57">
        <v>240196.24218704482</v>
      </c>
      <c r="E55" s="57">
        <v>29428.5</v>
      </c>
      <c r="F55" s="57">
        <v>204220.15627645212</v>
      </c>
      <c r="G55" s="57">
        <v>233649.05627645212</v>
      </c>
      <c r="H55" s="57">
        <v>29708</v>
      </c>
      <c r="I55" s="57">
        <v>210026.01057067266</v>
      </c>
      <c r="J55" s="57">
        <v>239734.41057067266</v>
      </c>
    </row>
    <row r="56" spans="1:10" s="88" customFormat="1" ht="14.25" customHeight="1" x14ac:dyDescent="0.2">
      <c r="A56" s="16"/>
      <c r="B56" s="57"/>
      <c r="C56" s="57"/>
      <c r="D56" s="57"/>
      <c r="E56" s="57"/>
      <c r="F56" s="57"/>
      <c r="G56" s="57"/>
      <c r="H56" s="57"/>
      <c r="I56" s="57"/>
      <c r="J56" s="57"/>
    </row>
    <row r="57" spans="1:10" s="88" customFormat="1" ht="14.25" customHeight="1" x14ac:dyDescent="0.2">
      <c r="A57" s="2" t="s">
        <v>288</v>
      </c>
      <c r="B57" s="81">
        <v>9745280</v>
      </c>
      <c r="C57" s="81">
        <v>14500944.764917586</v>
      </c>
      <c r="D57" s="81">
        <v>24246224.964917585</v>
      </c>
      <c r="E57" s="81">
        <v>9759458.0999999996</v>
      </c>
      <c r="F57" s="81">
        <v>14601282.002900232</v>
      </c>
      <c r="G57" s="81">
        <v>24360740.102900229</v>
      </c>
      <c r="H57" s="81">
        <v>10027575</v>
      </c>
      <c r="I57" s="81">
        <v>14794367.664522588</v>
      </c>
      <c r="J57" s="81">
        <v>24821942.664522588</v>
      </c>
    </row>
    <row r="58" spans="1:10" s="88" customFormat="1" ht="14.25" customHeight="1" x14ac:dyDescent="0.2">
      <c r="A58" s="44" t="s">
        <v>289</v>
      </c>
      <c r="B58" s="79">
        <v>0</v>
      </c>
      <c r="C58" s="79">
        <v>4692427.694747827</v>
      </c>
      <c r="D58" s="79">
        <v>4692427.694747827</v>
      </c>
      <c r="E58" s="79">
        <v>0</v>
      </c>
      <c r="F58" s="79">
        <v>5014571.9165626997</v>
      </c>
      <c r="G58" s="79">
        <v>5014571.9165626997</v>
      </c>
      <c r="H58" s="79">
        <v>0</v>
      </c>
      <c r="I58" s="79">
        <v>5169849.3721807003</v>
      </c>
      <c r="J58" s="79">
        <v>5169849.3721807003</v>
      </c>
    </row>
    <row r="59" spans="1:10" s="88" customFormat="1" ht="14.25" customHeight="1" x14ac:dyDescent="0.2">
      <c r="A59" s="17" t="s">
        <v>290</v>
      </c>
      <c r="B59" s="57">
        <v>0</v>
      </c>
      <c r="C59" s="57">
        <v>100000.26083999999</v>
      </c>
      <c r="D59" s="57">
        <v>100000.26083999999</v>
      </c>
      <c r="E59" s="57">
        <v>0</v>
      </c>
      <c r="F59" s="57">
        <v>100000.26083999999</v>
      </c>
      <c r="G59" s="57">
        <v>100000.26083999999</v>
      </c>
      <c r="H59" s="57">
        <v>0</v>
      </c>
      <c r="I59" s="57">
        <v>100000.26083999999</v>
      </c>
      <c r="J59" s="57">
        <v>100000.26083999999</v>
      </c>
    </row>
    <row r="60" spans="1:10" s="88" customFormat="1" ht="14.25" customHeight="1" x14ac:dyDescent="0.2">
      <c r="A60" s="17" t="s">
        <v>291</v>
      </c>
      <c r="B60" s="57">
        <v>0</v>
      </c>
      <c r="C60" s="57">
        <v>1060876</v>
      </c>
      <c r="D60" s="57">
        <v>1060876</v>
      </c>
      <c r="E60" s="57">
        <v>0</v>
      </c>
      <c r="F60" s="57">
        <v>1060876</v>
      </c>
      <c r="G60" s="57">
        <v>1060876</v>
      </c>
      <c r="H60" s="57">
        <v>0</v>
      </c>
      <c r="I60" s="57">
        <v>1060876</v>
      </c>
      <c r="J60" s="57">
        <v>1060876</v>
      </c>
    </row>
    <row r="61" spans="1:10" s="88" customFormat="1" ht="14.25" customHeight="1" x14ac:dyDescent="0.2">
      <c r="A61" s="17" t="s">
        <v>292</v>
      </c>
      <c r="B61" s="57">
        <v>0</v>
      </c>
      <c r="C61" s="57">
        <v>4297.5397594750002</v>
      </c>
      <c r="D61" s="57">
        <v>4297.5397594750002</v>
      </c>
      <c r="E61" s="57">
        <v>0</v>
      </c>
      <c r="F61" s="57">
        <v>4297.5397594750002</v>
      </c>
      <c r="G61" s="57">
        <v>4297.5397594750002</v>
      </c>
      <c r="H61" s="57">
        <v>0</v>
      </c>
      <c r="I61" s="57">
        <v>4297.5397594750002</v>
      </c>
      <c r="J61" s="57">
        <v>4297.5397594750002</v>
      </c>
    </row>
    <row r="62" spans="1:10" s="88" customFormat="1" ht="14.25" customHeight="1" x14ac:dyDescent="0.2">
      <c r="A62" s="17" t="s">
        <v>293</v>
      </c>
      <c r="B62" s="57">
        <v>0</v>
      </c>
      <c r="C62" s="57">
        <v>1686685.843262</v>
      </c>
      <c r="D62" s="57">
        <v>1686685.843262</v>
      </c>
      <c r="E62" s="57">
        <v>0</v>
      </c>
      <c r="F62" s="57">
        <v>1796439.5593969999</v>
      </c>
      <c r="G62" s="57">
        <v>1796439.5593969999</v>
      </c>
      <c r="H62" s="57">
        <v>0</v>
      </c>
      <c r="I62" s="57">
        <v>1813503.603015</v>
      </c>
      <c r="J62" s="57">
        <v>1813503.603015</v>
      </c>
    </row>
    <row r="63" spans="1:10" s="88" customFormat="1" ht="14.25" customHeight="1" x14ac:dyDescent="0.2">
      <c r="A63" s="17" t="s">
        <v>294</v>
      </c>
      <c r="B63" s="57">
        <v>0</v>
      </c>
      <c r="C63" s="57">
        <v>1840568.0508863521</v>
      </c>
      <c r="D63" s="57">
        <v>1840568.0508863521</v>
      </c>
      <c r="E63" s="57">
        <v>0</v>
      </c>
      <c r="F63" s="57">
        <v>2052958.5565662249</v>
      </c>
      <c r="G63" s="57">
        <v>2052958.5565662249</v>
      </c>
      <c r="H63" s="57">
        <v>0</v>
      </c>
      <c r="I63" s="57">
        <v>2191171.9685662249</v>
      </c>
      <c r="J63" s="57">
        <v>2191171.9685662249</v>
      </c>
    </row>
    <row r="64" spans="1:10" s="88" customFormat="1" ht="14.25" customHeight="1" x14ac:dyDescent="0.2">
      <c r="A64" s="44" t="s">
        <v>295</v>
      </c>
      <c r="B64" s="79">
        <v>9745280</v>
      </c>
      <c r="C64" s="79">
        <v>-197</v>
      </c>
      <c r="D64" s="79">
        <v>9745083</v>
      </c>
      <c r="E64" s="79">
        <v>9759458.2999999989</v>
      </c>
      <c r="F64" s="79">
        <v>-122</v>
      </c>
      <c r="G64" s="79">
        <v>9759336.2999999989</v>
      </c>
      <c r="H64" s="79">
        <v>10027575</v>
      </c>
      <c r="I64" s="79">
        <v>-158</v>
      </c>
      <c r="J64" s="79">
        <v>10027417</v>
      </c>
    </row>
    <row r="65" spans="1:10" s="88" customFormat="1" ht="14.25" customHeight="1" x14ac:dyDescent="0.2">
      <c r="A65" s="17" t="s">
        <v>296</v>
      </c>
      <c r="B65" s="57">
        <v>9745083</v>
      </c>
      <c r="C65" s="57">
        <v>0</v>
      </c>
      <c r="D65" s="57">
        <v>9745083</v>
      </c>
      <c r="E65" s="57">
        <v>9759336.5999999996</v>
      </c>
      <c r="F65" s="57">
        <v>0</v>
      </c>
      <c r="G65" s="57">
        <v>9759336.5999999996</v>
      </c>
      <c r="H65" s="57">
        <v>10027417</v>
      </c>
      <c r="I65" s="57">
        <v>0</v>
      </c>
      <c r="J65" s="57">
        <v>10027417</v>
      </c>
    </row>
    <row r="66" spans="1:10" s="88" customFormat="1" ht="14.25" customHeight="1" x14ac:dyDescent="0.2">
      <c r="A66" s="17" t="s">
        <v>297</v>
      </c>
      <c r="B66" s="57">
        <v>197</v>
      </c>
      <c r="C66" s="57">
        <v>-197</v>
      </c>
      <c r="D66" s="57">
        <v>0</v>
      </c>
      <c r="E66" s="57">
        <v>121.7</v>
      </c>
      <c r="F66" s="57">
        <v>-122</v>
      </c>
      <c r="G66" s="57">
        <v>-0.29999999999999716</v>
      </c>
      <c r="H66" s="57">
        <v>158</v>
      </c>
      <c r="I66" s="57">
        <v>-158</v>
      </c>
      <c r="J66" s="57">
        <v>0</v>
      </c>
    </row>
    <row r="67" spans="1:10" s="88" customFormat="1" ht="14.25" customHeight="1" x14ac:dyDescent="0.2">
      <c r="A67" s="44" t="s">
        <v>298</v>
      </c>
      <c r="B67" s="79">
        <v>0</v>
      </c>
      <c r="C67" s="79">
        <v>457401</v>
      </c>
      <c r="D67" s="79">
        <v>457401</v>
      </c>
      <c r="E67" s="79">
        <v>0</v>
      </c>
      <c r="F67" s="79">
        <v>378479</v>
      </c>
      <c r="G67" s="79">
        <v>378479</v>
      </c>
      <c r="H67" s="79">
        <v>0</v>
      </c>
      <c r="I67" s="79">
        <v>180660</v>
      </c>
      <c r="J67" s="79">
        <v>180660</v>
      </c>
    </row>
    <row r="68" spans="1:10" s="88" customFormat="1" ht="14.25" customHeight="1" x14ac:dyDescent="0.2">
      <c r="A68" s="17" t="s">
        <v>299</v>
      </c>
      <c r="B68" s="57">
        <v>0</v>
      </c>
      <c r="C68" s="57">
        <v>457401</v>
      </c>
      <c r="D68" s="57">
        <v>457401</v>
      </c>
      <c r="E68" s="57">
        <v>0</v>
      </c>
      <c r="F68" s="57">
        <v>378479</v>
      </c>
      <c r="G68" s="57">
        <v>378479</v>
      </c>
      <c r="H68" s="57">
        <v>0</v>
      </c>
      <c r="I68" s="57">
        <v>180660</v>
      </c>
      <c r="J68" s="57">
        <v>180660</v>
      </c>
    </row>
    <row r="69" spans="1:10" s="88" customFormat="1" ht="14.25" customHeight="1" x14ac:dyDescent="0.2">
      <c r="A69" s="17" t="s">
        <v>300</v>
      </c>
      <c r="B69" s="57">
        <v>0</v>
      </c>
      <c r="C69" s="57">
        <v>0</v>
      </c>
      <c r="D69" s="57">
        <v>0</v>
      </c>
      <c r="E69" s="57">
        <v>0</v>
      </c>
      <c r="F69" s="57">
        <v>0</v>
      </c>
      <c r="G69" s="57">
        <v>0</v>
      </c>
      <c r="H69" s="57">
        <v>0</v>
      </c>
      <c r="I69" s="57">
        <v>0</v>
      </c>
      <c r="J69" s="57">
        <v>0</v>
      </c>
    </row>
    <row r="70" spans="1:10" s="88" customFormat="1" ht="14.25" customHeight="1" x14ac:dyDescent="0.2">
      <c r="A70" s="44" t="s">
        <v>301</v>
      </c>
      <c r="B70" s="57">
        <v>0</v>
      </c>
      <c r="C70" s="79">
        <v>4161101.1286707898</v>
      </c>
      <c r="D70" s="79">
        <v>4161101.1286707898</v>
      </c>
      <c r="E70" s="57">
        <v>0</v>
      </c>
      <c r="F70" s="79">
        <v>3989640.2510672496</v>
      </c>
      <c r="G70" s="79">
        <v>3989640.2510672496</v>
      </c>
      <c r="H70" s="57">
        <v>0</v>
      </c>
      <c r="I70" s="79">
        <v>4189803.1031233398</v>
      </c>
      <c r="J70" s="79">
        <v>4189803.1031233398</v>
      </c>
    </row>
    <row r="71" spans="1:10" s="88" customFormat="1" ht="14.25" customHeight="1" x14ac:dyDescent="0.2">
      <c r="A71" s="17" t="s">
        <v>270</v>
      </c>
      <c r="B71" s="57">
        <v>0</v>
      </c>
      <c r="C71" s="57">
        <v>1011881.4724291499</v>
      </c>
      <c r="D71" s="57">
        <v>1011881.4724291499</v>
      </c>
      <c r="E71" s="57">
        <v>0</v>
      </c>
      <c r="F71" s="57">
        <v>655286.14069523022</v>
      </c>
      <c r="G71" s="57">
        <v>655286.14069523022</v>
      </c>
      <c r="H71" s="57">
        <v>0</v>
      </c>
      <c r="I71" s="57">
        <v>755243.13787064992</v>
      </c>
      <c r="J71" s="57">
        <v>755243.13787064992</v>
      </c>
    </row>
    <row r="72" spans="1:10" s="88" customFormat="1" ht="14.25" customHeight="1" x14ac:dyDescent="0.2">
      <c r="A72" s="17" t="s">
        <v>302</v>
      </c>
      <c r="B72" s="57">
        <v>0</v>
      </c>
      <c r="C72" s="57">
        <v>1382982.1245801602</v>
      </c>
      <c r="D72" s="57">
        <v>1382982.1245801602</v>
      </c>
      <c r="E72" s="57">
        <v>0</v>
      </c>
      <c r="F72" s="57">
        <v>1628902.0234728097</v>
      </c>
      <c r="G72" s="57">
        <v>1628902.0234728097</v>
      </c>
      <c r="H72" s="57">
        <v>0</v>
      </c>
      <c r="I72" s="57">
        <v>1708345.4680231598</v>
      </c>
      <c r="J72" s="57">
        <v>1708345.4680231598</v>
      </c>
    </row>
    <row r="73" spans="1:10" s="88" customFormat="1" ht="14.25" customHeight="1" x14ac:dyDescent="0.2">
      <c r="A73" s="17" t="s">
        <v>303</v>
      </c>
      <c r="B73" s="79">
        <v>0</v>
      </c>
      <c r="C73" s="57">
        <v>1608678</v>
      </c>
      <c r="D73" s="57">
        <v>1608678</v>
      </c>
      <c r="E73" s="79">
        <v>0</v>
      </c>
      <c r="F73" s="57">
        <v>1545847</v>
      </c>
      <c r="G73" s="57">
        <v>1545847</v>
      </c>
      <c r="H73" s="79">
        <v>0</v>
      </c>
      <c r="I73" s="57">
        <v>1553114</v>
      </c>
      <c r="J73" s="57">
        <v>1553114</v>
      </c>
    </row>
    <row r="74" spans="1:10" s="88" customFormat="1" ht="14.25" customHeight="1" x14ac:dyDescent="0.2">
      <c r="A74" s="17" t="s">
        <v>304</v>
      </c>
      <c r="B74" s="57">
        <v>0</v>
      </c>
      <c r="C74" s="57">
        <v>157559.53166147994</v>
      </c>
      <c r="D74" s="57">
        <v>157559.53166147994</v>
      </c>
      <c r="E74" s="57">
        <v>0</v>
      </c>
      <c r="F74" s="57">
        <v>159605.08689920997</v>
      </c>
      <c r="G74" s="57">
        <v>159605.08689920997</v>
      </c>
      <c r="H74" s="57">
        <v>0</v>
      </c>
      <c r="I74" s="57">
        <v>173100.49722952995</v>
      </c>
      <c r="J74" s="57">
        <v>173100.49722952995</v>
      </c>
    </row>
    <row r="75" spans="1:10" s="88" customFormat="1" ht="14.25" customHeight="1" x14ac:dyDescent="0.2">
      <c r="A75" s="44" t="s">
        <v>305</v>
      </c>
      <c r="B75" s="57">
        <v>0</v>
      </c>
      <c r="C75" s="79">
        <v>1442475.2601630401</v>
      </c>
      <c r="D75" s="79">
        <v>1442475.2601630401</v>
      </c>
      <c r="E75" s="57">
        <v>0</v>
      </c>
      <c r="F75" s="79">
        <v>1433379.22132178</v>
      </c>
      <c r="G75" s="79">
        <v>1433379.22132178</v>
      </c>
      <c r="H75" s="57">
        <v>0</v>
      </c>
      <c r="I75" s="79">
        <v>1439036.50088717</v>
      </c>
      <c r="J75" s="79">
        <v>1439036.50088717</v>
      </c>
    </row>
    <row r="76" spans="1:10" s="88" customFormat="1" ht="14.25" customHeight="1" x14ac:dyDescent="0.2">
      <c r="A76" s="17" t="s">
        <v>306</v>
      </c>
      <c r="B76" s="57">
        <v>0</v>
      </c>
      <c r="C76" s="57">
        <v>378016.54482804</v>
      </c>
      <c r="D76" s="57">
        <v>378016.54482804</v>
      </c>
      <c r="E76" s="57">
        <v>0</v>
      </c>
      <c r="F76" s="57">
        <v>388114.48228578002</v>
      </c>
      <c r="G76" s="57">
        <v>388114.48228578002</v>
      </c>
      <c r="H76" s="57">
        <v>0</v>
      </c>
      <c r="I76" s="57">
        <v>388245.72642417002</v>
      </c>
      <c r="J76" s="57">
        <v>388245.72642417002</v>
      </c>
    </row>
    <row r="77" spans="1:10" s="88" customFormat="1" ht="14.25" customHeight="1" x14ac:dyDescent="0.2">
      <c r="A77" s="17" t="s">
        <v>307</v>
      </c>
      <c r="B77" s="57">
        <v>0</v>
      </c>
      <c r="C77" s="57">
        <v>125589</v>
      </c>
      <c r="D77" s="57">
        <v>125589</v>
      </c>
      <c r="E77" s="57">
        <v>0</v>
      </c>
      <c r="F77" s="57">
        <v>126346</v>
      </c>
      <c r="G77" s="57">
        <v>126346</v>
      </c>
      <c r="H77" s="57">
        <v>0</v>
      </c>
      <c r="I77" s="57">
        <v>127132</v>
      </c>
      <c r="J77" s="57">
        <v>127132</v>
      </c>
    </row>
    <row r="78" spans="1:10" s="88" customFormat="1" ht="14.25" customHeight="1" x14ac:dyDescent="0.2">
      <c r="A78" s="17" t="s">
        <v>308</v>
      </c>
      <c r="B78" s="57">
        <v>0</v>
      </c>
      <c r="C78" s="57">
        <v>931794</v>
      </c>
      <c r="D78" s="57">
        <v>931794</v>
      </c>
      <c r="E78" s="57">
        <v>0</v>
      </c>
      <c r="F78" s="57">
        <v>910948</v>
      </c>
      <c r="G78" s="57">
        <v>910948</v>
      </c>
      <c r="H78" s="57">
        <v>0</v>
      </c>
      <c r="I78" s="57">
        <v>915593</v>
      </c>
      <c r="J78" s="57">
        <v>915593</v>
      </c>
    </row>
    <row r="79" spans="1:10" s="88" customFormat="1" ht="14.25" customHeight="1" x14ac:dyDescent="0.2">
      <c r="A79" s="17" t="s">
        <v>309</v>
      </c>
      <c r="B79" s="79">
        <v>0</v>
      </c>
      <c r="C79" s="57">
        <v>7075.7153349999999</v>
      </c>
      <c r="D79" s="57">
        <v>7075.7153349999999</v>
      </c>
      <c r="E79" s="79">
        <v>0</v>
      </c>
      <c r="F79" s="57">
        <v>7970.7390359999999</v>
      </c>
      <c r="G79" s="57">
        <v>7970.7390359999999</v>
      </c>
      <c r="H79" s="79">
        <v>0</v>
      </c>
      <c r="I79" s="57">
        <v>8065.7744629999997</v>
      </c>
      <c r="J79" s="57">
        <v>8065.7744629999997</v>
      </c>
    </row>
    <row r="80" spans="1:10" s="88" customFormat="1" ht="14.25" customHeight="1" x14ac:dyDescent="0.2">
      <c r="A80" s="44" t="s">
        <v>310</v>
      </c>
      <c r="B80" s="57">
        <v>0</v>
      </c>
      <c r="C80" s="79">
        <v>3459362.407507</v>
      </c>
      <c r="D80" s="79">
        <v>3459362.407507</v>
      </c>
      <c r="E80" s="57">
        <v>0</v>
      </c>
      <c r="F80" s="79">
        <v>3476632.4377910001</v>
      </c>
      <c r="G80" s="79">
        <v>3476632.4377910001</v>
      </c>
      <c r="H80" s="57">
        <v>0</v>
      </c>
      <c r="I80" s="79">
        <v>3494841.2896159999</v>
      </c>
      <c r="J80" s="79">
        <v>3494841.2896159999</v>
      </c>
    </row>
    <row r="81" spans="1:10" s="88" customFormat="1" ht="14.25" customHeight="1" x14ac:dyDescent="0.2">
      <c r="A81" s="17" t="s">
        <v>311</v>
      </c>
      <c r="B81" s="57">
        <v>0</v>
      </c>
      <c r="C81" s="57">
        <v>1229651.407507</v>
      </c>
      <c r="D81" s="57">
        <v>1229651.407507</v>
      </c>
      <c r="E81" s="57">
        <v>0</v>
      </c>
      <c r="F81" s="57">
        <v>1234675.4377910001</v>
      </c>
      <c r="G81" s="57">
        <v>1234675.4377910001</v>
      </c>
      <c r="H81" s="57">
        <v>0</v>
      </c>
      <c r="I81" s="57">
        <v>1242676.889616</v>
      </c>
      <c r="J81" s="57">
        <v>1242676.889616</v>
      </c>
    </row>
    <row r="82" spans="1:10" s="88" customFormat="1" ht="14.25" customHeight="1" x14ac:dyDescent="0.2">
      <c r="A82" s="17" t="s">
        <v>312</v>
      </c>
      <c r="B82" s="57">
        <v>0</v>
      </c>
      <c r="C82" s="57">
        <v>1065608</v>
      </c>
      <c r="D82" s="57">
        <v>1065608</v>
      </c>
      <c r="E82" s="57">
        <v>0</v>
      </c>
      <c r="F82" s="57">
        <v>1068926</v>
      </c>
      <c r="G82" s="57">
        <v>1068926</v>
      </c>
      <c r="H82" s="57">
        <v>0</v>
      </c>
      <c r="I82" s="57">
        <v>1078189</v>
      </c>
      <c r="J82" s="57">
        <v>1078189</v>
      </c>
    </row>
    <row r="83" spans="1:10" s="88" customFormat="1" ht="14.25" customHeight="1" x14ac:dyDescent="0.2">
      <c r="A83" s="17" t="s">
        <v>313</v>
      </c>
      <c r="B83" s="57">
        <v>0</v>
      </c>
      <c r="C83" s="57">
        <v>1164103</v>
      </c>
      <c r="D83" s="57">
        <v>1164103</v>
      </c>
      <c r="E83" s="57">
        <v>0</v>
      </c>
      <c r="F83" s="57">
        <v>1173031</v>
      </c>
      <c r="G83" s="57">
        <v>1173031</v>
      </c>
      <c r="H83" s="57">
        <v>0</v>
      </c>
      <c r="I83" s="57">
        <v>1173975.3999999999</v>
      </c>
      <c r="J83" s="57">
        <v>1173975.3999999999</v>
      </c>
    </row>
    <row r="84" spans="1:10" s="88" customFormat="1" ht="14.25" customHeight="1" x14ac:dyDescent="0.2">
      <c r="A84" s="17" t="s">
        <v>314</v>
      </c>
      <c r="B84" s="57">
        <v>0</v>
      </c>
      <c r="C84" s="57">
        <v>0</v>
      </c>
      <c r="D84" s="57">
        <v>0</v>
      </c>
      <c r="E84" s="57">
        <v>0</v>
      </c>
      <c r="F84" s="57">
        <v>0</v>
      </c>
      <c r="G84" s="57">
        <v>0</v>
      </c>
      <c r="H84" s="57">
        <v>0</v>
      </c>
      <c r="I84" s="57">
        <v>0</v>
      </c>
      <c r="J84" s="57">
        <v>0</v>
      </c>
    </row>
    <row r="85" spans="1:10" s="88" customFormat="1" ht="14.25" customHeight="1" thickBot="1" x14ac:dyDescent="0.25">
      <c r="A85" s="18" t="s">
        <v>44</v>
      </c>
      <c r="B85" s="84">
        <v>0</v>
      </c>
      <c r="C85" s="121">
        <v>288374.47382892715</v>
      </c>
      <c r="D85" s="121">
        <v>288374.47382892715</v>
      </c>
      <c r="E85" s="84">
        <v>0</v>
      </c>
      <c r="F85" s="121">
        <v>308701.17615750036</v>
      </c>
      <c r="G85" s="121">
        <v>308700.97615750035</v>
      </c>
      <c r="H85" s="84">
        <v>0</v>
      </c>
      <c r="I85" s="121">
        <v>320335.39871537982</v>
      </c>
      <c r="J85" s="121">
        <v>320335.39871537982</v>
      </c>
    </row>
    <row r="86" spans="1:10" ht="15" thickTop="1" x14ac:dyDescent="0.2">
      <c r="A86" s="74"/>
      <c r="B86" s="75"/>
      <c r="C86" s="75"/>
      <c r="D86" s="75"/>
      <c r="E86" s="75"/>
      <c r="F86" s="75"/>
      <c r="G86" s="77"/>
      <c r="H86" s="19"/>
      <c r="I86" s="19"/>
      <c r="J86" s="19"/>
    </row>
    <row r="87" spans="1:10" x14ac:dyDescent="0.2">
      <c r="B87" s="76"/>
      <c r="C87" s="76"/>
      <c r="D87" s="76"/>
      <c r="F87" s="76"/>
    </row>
  </sheetData>
  <mergeCells count="6">
    <mergeCell ref="A1:J1"/>
    <mergeCell ref="A2:J2"/>
    <mergeCell ref="A3:A4"/>
    <mergeCell ref="E3:G3"/>
    <mergeCell ref="H3:J3"/>
    <mergeCell ref="B3:D3"/>
  </mergeCells>
  <pageMargins left="0.7" right="0.7" top="0.75" bottom="0.75" header="0.3" footer="0.3"/>
  <pageSetup paperSize="9" scale="56"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7"/>
  <sheetViews>
    <sheetView view="pageBreakPreview" topLeftCell="A70" zoomScale="115" zoomScaleNormal="100" zoomScaleSheetLayoutView="115" workbookViewId="0">
      <selection activeCell="B3" sqref="B3:J13"/>
    </sheetView>
  </sheetViews>
  <sheetFormatPr defaultRowHeight="14.25" x14ac:dyDescent="0.2"/>
  <cols>
    <col min="1" max="1" width="55.375" style="48" customWidth="1"/>
    <col min="2" max="2" width="10.5" customWidth="1"/>
    <col min="3" max="3" width="8.5" bestFit="1" customWidth="1"/>
    <col min="4" max="4" width="8.875" bestFit="1" customWidth="1"/>
    <col min="5" max="5" width="11.5" bestFit="1" customWidth="1"/>
    <col min="6" max="7" width="8.5" bestFit="1" customWidth="1"/>
    <col min="8" max="8" width="9.5" style="48" bestFit="1" customWidth="1"/>
    <col min="9" max="9" width="10.125" style="48" bestFit="1" customWidth="1"/>
    <col min="10" max="10" width="10.375" style="48" bestFit="1" customWidth="1"/>
    <col min="11" max="11" width="19.5" style="47" hidden="1" customWidth="1"/>
    <col min="12" max="12" width="10.375" hidden="1" customWidth="1"/>
    <col min="13" max="13" width="0" hidden="1" customWidth="1"/>
    <col min="14" max="14" width="10.375" hidden="1" customWidth="1"/>
  </cols>
  <sheetData>
    <row r="1" spans="1:15" ht="18.75" x14ac:dyDescent="0.2">
      <c r="A1" s="328" t="s">
        <v>584</v>
      </c>
      <c r="B1" s="328"/>
      <c r="C1" s="328"/>
      <c r="D1" s="328"/>
      <c r="E1" s="328"/>
      <c r="F1" s="328"/>
      <c r="G1" s="328"/>
      <c r="H1" s="328"/>
      <c r="I1" s="328"/>
      <c r="J1" s="328"/>
      <c r="K1" s="64"/>
    </row>
    <row r="2" spans="1:15" ht="15" thickBot="1" x14ac:dyDescent="0.25">
      <c r="A2" s="385" t="s">
        <v>1</v>
      </c>
      <c r="B2" s="385"/>
      <c r="C2" s="385"/>
      <c r="D2" s="385"/>
      <c r="E2" s="385"/>
      <c r="F2" s="385"/>
      <c r="G2" s="385"/>
      <c r="H2" s="385"/>
      <c r="I2" s="385"/>
      <c r="J2" s="385"/>
      <c r="K2" s="67"/>
    </row>
    <row r="3" spans="1:15" ht="15.75" thickTop="1" thickBot="1" x14ac:dyDescent="0.25">
      <c r="A3" s="379" t="s">
        <v>242</v>
      </c>
      <c r="B3" s="381">
        <v>45744</v>
      </c>
      <c r="C3" s="382"/>
      <c r="D3" s="383"/>
      <c r="E3" s="381">
        <v>45775</v>
      </c>
      <c r="F3" s="382"/>
      <c r="G3" s="382"/>
      <c r="H3" s="387">
        <v>45808</v>
      </c>
      <c r="I3" s="388"/>
      <c r="J3" s="388"/>
      <c r="K3" s="68"/>
    </row>
    <row r="4" spans="1:15" ht="15" thickBot="1" x14ac:dyDescent="0.25">
      <c r="A4" s="386"/>
      <c r="B4" s="38" t="s">
        <v>243</v>
      </c>
      <c r="C4" s="191" t="s">
        <v>244</v>
      </c>
      <c r="D4" s="191" t="s">
        <v>241</v>
      </c>
      <c r="E4" s="38" t="s">
        <v>243</v>
      </c>
      <c r="F4" s="191" t="s">
        <v>244</v>
      </c>
      <c r="G4" s="191" t="s">
        <v>241</v>
      </c>
      <c r="H4" s="38" t="s">
        <v>243</v>
      </c>
      <c r="I4" s="27" t="s">
        <v>244</v>
      </c>
      <c r="J4" s="27" t="s">
        <v>241</v>
      </c>
      <c r="K4" s="69"/>
    </row>
    <row r="5" spans="1:15" ht="15" thickTop="1" x14ac:dyDescent="0.2">
      <c r="A5" s="72"/>
      <c r="B5" s="28"/>
      <c r="C5" s="29"/>
      <c r="D5" s="28"/>
      <c r="E5" s="28"/>
      <c r="F5" s="29"/>
      <c r="G5" s="28"/>
      <c r="H5" s="28"/>
      <c r="I5" s="29"/>
      <c r="J5" s="28"/>
      <c r="K5" s="51"/>
    </row>
    <row r="6" spans="1:15" s="88" customFormat="1" ht="15.75" customHeight="1" x14ac:dyDescent="0.2">
      <c r="A6" s="2" t="s">
        <v>245</v>
      </c>
      <c r="B6" s="79">
        <v>10940461.475051001</v>
      </c>
      <c r="C6" s="79">
        <v>14714244.273890428</v>
      </c>
      <c r="D6" s="79">
        <v>25654705.748941429</v>
      </c>
      <c r="E6" s="79">
        <v>10621595.425051</v>
      </c>
      <c r="F6" s="79">
        <v>15412761.473027796</v>
      </c>
      <c r="G6" s="79">
        <v>26034356.398078796</v>
      </c>
      <c r="H6" s="79">
        <v>10994883.281450998</v>
      </c>
      <c r="I6" s="79">
        <v>15876013.393957557</v>
      </c>
      <c r="J6" s="79">
        <v>26870896.375408556</v>
      </c>
      <c r="K6" s="79" t="s">
        <v>563</v>
      </c>
      <c r="L6" s="79">
        <f>B6-B8-B15-B36-B48-B53-B54-B55</f>
        <v>9.3132257461547852E-10</v>
      </c>
      <c r="M6" s="79">
        <f>C6-C8-C15-C36-C48-C53-C54-C55</f>
        <v>-6.9849193096160889E-10</v>
      </c>
      <c r="N6" s="79">
        <f>D6-D8-D15-D36-D48-D53-D54-D55</f>
        <v>6.9849193096160889E-10</v>
      </c>
    </row>
    <row r="7" spans="1:15" s="88" customFormat="1" ht="15.75" customHeight="1" x14ac:dyDescent="0.2">
      <c r="A7" s="100"/>
      <c r="B7" s="79"/>
      <c r="C7" s="57"/>
      <c r="D7" s="57"/>
      <c r="E7" s="79"/>
      <c r="F7" s="57"/>
      <c r="G7" s="57"/>
      <c r="H7" s="79"/>
      <c r="I7" s="57"/>
      <c r="J7" s="57"/>
      <c r="K7" s="58"/>
    </row>
    <row r="8" spans="1:15" s="88" customFormat="1" ht="15.75" customHeight="1" x14ac:dyDescent="0.2">
      <c r="A8" s="2" t="s">
        <v>246</v>
      </c>
      <c r="B8" s="79">
        <v>1844823</v>
      </c>
      <c r="C8" s="79">
        <v>3307384.5235502501</v>
      </c>
      <c r="D8" s="79">
        <v>5152207.5235502496</v>
      </c>
      <c r="E8" s="79">
        <v>1845053</v>
      </c>
      <c r="F8" s="79">
        <v>3204849.8564560902</v>
      </c>
      <c r="G8" s="79">
        <v>5049902.8564560898</v>
      </c>
      <c r="H8" s="79">
        <v>1946929</v>
      </c>
      <c r="I8" s="79">
        <v>3583525.48319396</v>
      </c>
      <c r="J8" s="79">
        <v>5530454.48319396</v>
      </c>
      <c r="K8" s="44" t="s">
        <v>246</v>
      </c>
      <c r="L8" s="92">
        <f>B8-B9-B10-B12-B13-B14</f>
        <v>0</v>
      </c>
      <c r="M8" s="92">
        <f>C8-C9-C10-C12-C13-C14</f>
        <v>1.0186340659856796E-10</v>
      </c>
      <c r="N8" s="92">
        <f>D8-D9-D10-D12-D13-D14</f>
        <v>-3.637978807091713E-10</v>
      </c>
      <c r="O8" s="92"/>
    </row>
    <row r="9" spans="1:15" s="88" customFormat="1" ht="15.75" customHeight="1" x14ac:dyDescent="0.2">
      <c r="A9" s="9" t="s">
        <v>247</v>
      </c>
      <c r="B9" s="57">
        <v>1816807</v>
      </c>
      <c r="C9" s="57">
        <v>0</v>
      </c>
      <c r="D9" s="57">
        <v>1816807</v>
      </c>
      <c r="E9" s="57">
        <v>1816956</v>
      </c>
      <c r="F9" s="57">
        <v>0</v>
      </c>
      <c r="G9" s="57">
        <v>1816956</v>
      </c>
      <c r="H9" s="57">
        <v>1924367</v>
      </c>
      <c r="I9" s="57">
        <v>0</v>
      </c>
      <c r="J9" s="57">
        <v>1924367</v>
      </c>
      <c r="K9" s="58"/>
    </row>
    <row r="10" spans="1:15" s="88" customFormat="1" ht="15.75" customHeight="1" x14ac:dyDescent="0.2">
      <c r="A10" s="9" t="s">
        <v>248</v>
      </c>
      <c r="B10" s="57">
        <v>28016</v>
      </c>
      <c r="C10" s="57">
        <v>3264840</v>
      </c>
      <c r="D10" s="57">
        <v>3292856</v>
      </c>
      <c r="E10" s="57">
        <v>28097</v>
      </c>
      <c r="F10" s="57">
        <v>3136030</v>
      </c>
      <c r="G10" s="57">
        <v>3164127</v>
      </c>
      <c r="H10" s="57">
        <v>22562</v>
      </c>
      <c r="I10" s="57">
        <v>3547857</v>
      </c>
      <c r="J10" s="57">
        <v>3570419</v>
      </c>
      <c r="K10" s="58"/>
    </row>
    <row r="11" spans="1:15" s="88" customFormat="1" ht="15.75" customHeight="1" x14ac:dyDescent="0.2">
      <c r="A11" s="9" t="s">
        <v>249</v>
      </c>
      <c r="B11" s="57"/>
      <c r="C11" s="57"/>
      <c r="D11" s="57"/>
      <c r="E11" s="57"/>
      <c r="F11" s="57"/>
      <c r="G11" s="57"/>
      <c r="H11" s="57"/>
      <c r="I11" s="57"/>
      <c r="J11" s="57"/>
      <c r="K11" s="58"/>
    </row>
    <row r="12" spans="1:15" s="88" customFormat="1" ht="15.75" customHeight="1" x14ac:dyDescent="0.2">
      <c r="A12" s="34" t="s">
        <v>250</v>
      </c>
      <c r="B12" s="57">
        <v>0</v>
      </c>
      <c r="C12" s="57">
        <v>15464</v>
      </c>
      <c r="D12" s="57">
        <v>15464</v>
      </c>
      <c r="E12" s="57">
        <v>0</v>
      </c>
      <c r="F12" s="57">
        <v>38660</v>
      </c>
      <c r="G12" s="57">
        <v>38660</v>
      </c>
      <c r="H12" s="57">
        <v>0</v>
      </c>
      <c r="I12" s="57">
        <v>7228</v>
      </c>
      <c r="J12" s="57">
        <v>7228</v>
      </c>
      <c r="K12" s="58"/>
    </row>
    <row r="13" spans="1:15" s="88" customFormat="1" ht="15.75" customHeight="1" x14ac:dyDescent="0.2">
      <c r="A13" s="34" t="s">
        <v>315</v>
      </c>
      <c r="B13" s="57">
        <v>0</v>
      </c>
      <c r="C13" s="57">
        <v>44</v>
      </c>
      <c r="D13" s="57">
        <v>44</v>
      </c>
      <c r="E13" s="57">
        <v>0</v>
      </c>
      <c r="F13" s="57">
        <v>45</v>
      </c>
      <c r="G13" s="57">
        <v>45</v>
      </c>
      <c r="H13" s="57">
        <v>0</v>
      </c>
      <c r="I13" s="57">
        <v>46</v>
      </c>
      <c r="J13" s="57">
        <v>46</v>
      </c>
      <c r="K13" s="58"/>
    </row>
    <row r="14" spans="1:15" s="88" customFormat="1" ht="15.75" customHeight="1" x14ac:dyDescent="0.2">
      <c r="A14" s="9" t="s">
        <v>316</v>
      </c>
      <c r="B14" s="57">
        <v>0</v>
      </c>
      <c r="C14" s="57">
        <v>27036.52355025</v>
      </c>
      <c r="D14" s="57">
        <v>27036.52355025</v>
      </c>
      <c r="E14" s="57">
        <v>0</v>
      </c>
      <c r="F14" s="57">
        <v>30114.856456090001</v>
      </c>
      <c r="G14" s="57">
        <v>30114.856456090001</v>
      </c>
      <c r="H14" s="57">
        <v>0</v>
      </c>
      <c r="I14" s="57">
        <v>28394.483193960001</v>
      </c>
      <c r="J14" s="57">
        <v>28394.483193960001</v>
      </c>
      <c r="K14" s="58"/>
    </row>
    <row r="15" spans="1:15" s="88" customFormat="1" ht="15.75" customHeight="1" x14ac:dyDescent="0.2">
      <c r="A15" s="2" t="s">
        <v>253</v>
      </c>
      <c r="B15" s="79">
        <v>4000000</v>
      </c>
      <c r="C15" s="79">
        <v>9465435.0560825095</v>
      </c>
      <c r="D15" s="79">
        <v>13465435.056082509</v>
      </c>
      <c r="E15" s="79">
        <v>4000000</v>
      </c>
      <c r="F15" s="79">
        <v>9891809.1257095095</v>
      </c>
      <c r="G15" s="79">
        <v>13891809.125709509</v>
      </c>
      <c r="H15" s="79">
        <v>4000000</v>
      </c>
      <c r="I15" s="79">
        <v>10188372.938100381</v>
      </c>
      <c r="J15" s="79">
        <v>14188372.938100381</v>
      </c>
      <c r="K15" s="79" t="s">
        <v>561</v>
      </c>
      <c r="L15" s="92">
        <f>B15-B16-B23-B30</f>
        <v>0</v>
      </c>
      <c r="M15" s="92">
        <f>C15-C16-C23-C30</f>
        <v>0</v>
      </c>
      <c r="N15" s="92">
        <f>D15-D16-D23-D30</f>
        <v>0</v>
      </c>
    </row>
    <row r="16" spans="1:15" s="88" customFormat="1" ht="15.75" customHeight="1" x14ac:dyDescent="0.2">
      <c r="A16" s="6" t="s">
        <v>254</v>
      </c>
      <c r="B16" s="79">
        <v>4000000</v>
      </c>
      <c r="C16" s="79">
        <v>8297206.5993645098</v>
      </c>
      <c r="D16" s="79">
        <v>12297206.59936451</v>
      </c>
      <c r="E16" s="79">
        <v>4000000</v>
      </c>
      <c r="F16" s="79">
        <v>8754157.6689915098</v>
      </c>
      <c r="G16" s="79">
        <v>12754157.66899151</v>
      </c>
      <c r="H16" s="79">
        <v>4000000</v>
      </c>
      <c r="I16" s="79">
        <v>9082991.0813823808</v>
      </c>
      <c r="J16" s="79">
        <v>13082991.081382381</v>
      </c>
      <c r="K16" s="93"/>
    </row>
    <row r="17" spans="1:11" s="88" customFormat="1" ht="15.75" customHeight="1" x14ac:dyDescent="0.2">
      <c r="A17" s="9" t="s">
        <v>255</v>
      </c>
      <c r="B17" s="79">
        <v>4000000</v>
      </c>
      <c r="C17" s="79">
        <v>7501693.5993645098</v>
      </c>
      <c r="D17" s="79">
        <v>11501693.59936451</v>
      </c>
      <c r="E17" s="79">
        <v>4000000</v>
      </c>
      <c r="F17" s="79">
        <v>8360073.6689915108</v>
      </c>
      <c r="G17" s="79">
        <v>12360073.66899151</v>
      </c>
      <c r="H17" s="79">
        <v>4000000</v>
      </c>
      <c r="I17" s="79">
        <v>8679828.0813823808</v>
      </c>
      <c r="J17" s="79">
        <v>12679828.081382381</v>
      </c>
      <c r="K17" s="93"/>
    </row>
    <row r="18" spans="1:11" s="88" customFormat="1" ht="15.75" customHeight="1" x14ac:dyDescent="0.2">
      <c r="A18" s="9" t="s">
        <v>256</v>
      </c>
      <c r="B18" s="57">
        <v>0</v>
      </c>
      <c r="C18" s="57">
        <v>795513</v>
      </c>
      <c r="D18" s="57">
        <v>795513</v>
      </c>
      <c r="E18" s="57">
        <v>0</v>
      </c>
      <c r="F18" s="57">
        <v>394084</v>
      </c>
      <c r="G18" s="57">
        <v>394084</v>
      </c>
      <c r="H18" s="57">
        <v>0</v>
      </c>
      <c r="I18" s="57">
        <v>403163</v>
      </c>
      <c r="J18" s="57">
        <v>403163</v>
      </c>
      <c r="K18" s="58"/>
    </row>
    <row r="19" spans="1:11" s="88" customFormat="1" ht="15.75" customHeight="1" x14ac:dyDescent="0.2">
      <c r="A19" s="9" t="s">
        <v>257</v>
      </c>
      <c r="B19" s="57"/>
      <c r="C19" s="57"/>
      <c r="D19" s="57"/>
      <c r="E19" s="57"/>
      <c r="F19" s="57"/>
      <c r="G19" s="57"/>
      <c r="H19" s="57"/>
      <c r="I19" s="57"/>
      <c r="J19" s="57"/>
      <c r="K19" s="58"/>
    </row>
    <row r="20" spans="1:11" s="88" customFormat="1" ht="15.75" customHeight="1" x14ac:dyDescent="0.2">
      <c r="A20" s="3" t="s">
        <v>317</v>
      </c>
      <c r="B20" s="57">
        <v>0</v>
      </c>
      <c r="C20" s="57">
        <v>0</v>
      </c>
      <c r="D20" s="57">
        <v>0</v>
      </c>
      <c r="E20" s="57">
        <v>0</v>
      </c>
      <c r="F20" s="57">
        <v>0</v>
      </c>
      <c r="G20" s="57">
        <v>0</v>
      </c>
      <c r="H20" s="57">
        <v>0</v>
      </c>
      <c r="I20" s="57">
        <v>0</v>
      </c>
      <c r="J20" s="57">
        <v>0</v>
      </c>
      <c r="K20" s="58"/>
    </row>
    <row r="21" spans="1:11" s="88" customFormat="1" ht="15.75" customHeight="1" x14ac:dyDescent="0.2">
      <c r="A21" s="3" t="s">
        <v>318</v>
      </c>
      <c r="B21" s="57">
        <v>0</v>
      </c>
      <c r="C21" s="57">
        <v>0</v>
      </c>
      <c r="D21" s="57">
        <v>0</v>
      </c>
      <c r="E21" s="57">
        <v>0</v>
      </c>
      <c r="F21" s="57">
        <v>0</v>
      </c>
      <c r="G21" s="57">
        <v>0</v>
      </c>
      <c r="H21" s="57">
        <v>0</v>
      </c>
      <c r="I21" s="57">
        <v>0</v>
      </c>
      <c r="J21" s="57">
        <v>0</v>
      </c>
      <c r="K21" s="58"/>
    </row>
    <row r="22" spans="1:11" s="88" customFormat="1" ht="15.75" customHeight="1" x14ac:dyDescent="0.2">
      <c r="A22" s="6" t="s">
        <v>260</v>
      </c>
      <c r="B22" s="57"/>
      <c r="C22" s="57"/>
      <c r="D22" s="57"/>
      <c r="E22" s="57"/>
      <c r="F22" s="57"/>
      <c r="G22" s="57"/>
      <c r="H22" s="57"/>
      <c r="I22" s="57"/>
      <c r="J22" s="57"/>
      <c r="K22" s="58"/>
    </row>
    <row r="23" spans="1:11" s="88" customFormat="1" ht="15.75" customHeight="1" x14ac:dyDescent="0.2">
      <c r="A23" s="101" t="s">
        <v>319</v>
      </c>
      <c r="B23" s="79">
        <v>0</v>
      </c>
      <c r="C23" s="79">
        <v>819368.42782700004</v>
      </c>
      <c r="D23" s="79">
        <v>819368.42782700004</v>
      </c>
      <c r="E23" s="79">
        <v>0</v>
      </c>
      <c r="F23" s="79">
        <v>798996.42782700004</v>
      </c>
      <c r="G23" s="79">
        <v>798996.42782700004</v>
      </c>
      <c r="H23" s="79">
        <v>0</v>
      </c>
      <c r="I23" s="79">
        <v>777277.82782700006</v>
      </c>
      <c r="J23" s="79">
        <v>777277.82782700006</v>
      </c>
      <c r="K23" s="93"/>
    </row>
    <row r="24" spans="1:11" s="88" customFormat="1" ht="15.75" customHeight="1" x14ac:dyDescent="0.2">
      <c r="A24" s="102" t="s">
        <v>268</v>
      </c>
      <c r="B24" s="57">
        <v>0</v>
      </c>
      <c r="C24" s="57">
        <v>3846.205688</v>
      </c>
      <c r="D24" s="57">
        <v>3846.205688</v>
      </c>
      <c r="E24" s="57">
        <v>0</v>
      </c>
      <c r="F24" s="57">
        <v>3681.205688</v>
      </c>
      <c r="G24" s="57">
        <v>3681.205688</v>
      </c>
      <c r="H24" s="57">
        <v>0</v>
      </c>
      <c r="I24" s="57">
        <v>3681.205688</v>
      </c>
      <c r="J24" s="57">
        <v>3681.205688</v>
      </c>
      <c r="K24" s="58"/>
    </row>
    <row r="25" spans="1:11" s="88" customFormat="1" ht="15.75" customHeight="1" x14ac:dyDescent="0.2">
      <c r="A25" s="102" t="s">
        <v>262</v>
      </c>
      <c r="B25" s="57">
        <v>0</v>
      </c>
      <c r="C25" s="57">
        <v>378963.51075300004</v>
      </c>
      <c r="D25" s="57">
        <v>378963.51075300004</v>
      </c>
      <c r="E25" s="57">
        <v>0</v>
      </c>
      <c r="F25" s="57">
        <v>368815.910753</v>
      </c>
      <c r="G25" s="57">
        <v>368815.910753</v>
      </c>
      <c r="H25" s="57">
        <v>0</v>
      </c>
      <c r="I25" s="57">
        <v>360358.61075300002</v>
      </c>
      <c r="J25" s="57">
        <v>360358.61075300002</v>
      </c>
      <c r="K25" s="58"/>
    </row>
    <row r="26" spans="1:11" s="88" customFormat="1" ht="15.75" customHeight="1" x14ac:dyDescent="0.2">
      <c r="A26" s="102" t="s">
        <v>263</v>
      </c>
      <c r="B26" s="57">
        <v>0</v>
      </c>
      <c r="C26" s="57">
        <v>373574.56673800002</v>
      </c>
      <c r="D26" s="57">
        <v>373574.56673800002</v>
      </c>
      <c r="E26" s="57">
        <v>0</v>
      </c>
      <c r="F26" s="57">
        <v>363056.56673800002</v>
      </c>
      <c r="G26" s="57">
        <v>363056.56673800002</v>
      </c>
      <c r="H26" s="57">
        <v>0</v>
      </c>
      <c r="I26" s="57">
        <v>348678.56673800002</v>
      </c>
      <c r="J26" s="57">
        <v>348678.56673800002</v>
      </c>
      <c r="K26" s="58"/>
    </row>
    <row r="27" spans="1:11" s="88" customFormat="1" ht="15.75" customHeight="1" x14ac:dyDescent="0.2">
      <c r="A27" s="102" t="s">
        <v>264</v>
      </c>
      <c r="B27" s="57">
        <v>0</v>
      </c>
      <c r="C27" s="57">
        <v>3</v>
      </c>
      <c r="D27" s="57">
        <v>3</v>
      </c>
      <c r="E27" s="57">
        <v>0</v>
      </c>
      <c r="F27" s="57">
        <v>3</v>
      </c>
      <c r="G27" s="57">
        <v>3</v>
      </c>
      <c r="H27" s="57">
        <v>0</v>
      </c>
      <c r="I27" s="57">
        <v>3</v>
      </c>
      <c r="J27" s="57">
        <v>3</v>
      </c>
      <c r="K27" s="58"/>
    </row>
    <row r="28" spans="1:11" s="88" customFormat="1" ht="15.75" customHeight="1" x14ac:dyDescent="0.2">
      <c r="A28" s="102" t="s">
        <v>265</v>
      </c>
      <c r="B28" s="57">
        <v>0</v>
      </c>
      <c r="C28" s="57">
        <v>62981.144647999994</v>
      </c>
      <c r="D28" s="57">
        <v>62981.144647999994</v>
      </c>
      <c r="E28" s="57">
        <v>0</v>
      </c>
      <c r="F28" s="57">
        <v>63439.744648</v>
      </c>
      <c r="G28" s="57">
        <v>63439.744648</v>
      </c>
      <c r="H28" s="57">
        <v>0</v>
      </c>
      <c r="I28" s="57">
        <v>64556.444647999997</v>
      </c>
      <c r="J28" s="57">
        <v>64556.444647999997</v>
      </c>
      <c r="K28" s="58"/>
    </row>
    <row r="29" spans="1:11" s="88" customFormat="1" ht="15.75" customHeight="1" x14ac:dyDescent="0.2">
      <c r="A29" s="6" t="s">
        <v>320</v>
      </c>
      <c r="B29" s="57"/>
      <c r="C29" s="57"/>
      <c r="D29" s="57"/>
      <c r="E29" s="57"/>
      <c r="F29" s="57"/>
      <c r="G29" s="57"/>
      <c r="H29" s="57"/>
      <c r="I29" s="57"/>
      <c r="J29" s="57"/>
      <c r="K29" s="58"/>
    </row>
    <row r="30" spans="1:11" s="88" customFormat="1" ht="15.75" customHeight="1" x14ac:dyDescent="0.2">
      <c r="A30" s="101" t="s">
        <v>321</v>
      </c>
      <c r="B30" s="79">
        <v>0</v>
      </c>
      <c r="C30" s="79">
        <v>348860.02889100002</v>
      </c>
      <c r="D30" s="79">
        <v>348860.02889100002</v>
      </c>
      <c r="E30" s="79">
        <v>0</v>
      </c>
      <c r="F30" s="79">
        <v>338655.02889100002</v>
      </c>
      <c r="G30" s="79">
        <v>338655.02889100002</v>
      </c>
      <c r="H30" s="79">
        <v>0</v>
      </c>
      <c r="I30" s="79">
        <v>328104.02889100002</v>
      </c>
      <c r="J30" s="79">
        <v>328104.02889100002</v>
      </c>
      <c r="K30" s="93"/>
    </row>
    <row r="31" spans="1:11" s="88" customFormat="1" ht="15.75" customHeight="1" x14ac:dyDescent="0.2">
      <c r="A31" s="102" t="s">
        <v>268</v>
      </c>
      <c r="B31" s="57">
        <v>0</v>
      </c>
      <c r="C31" s="57">
        <v>3493</v>
      </c>
      <c r="D31" s="57">
        <v>3493</v>
      </c>
      <c r="E31" s="57">
        <v>0</v>
      </c>
      <c r="F31" s="57">
        <v>3502</v>
      </c>
      <c r="G31" s="57">
        <v>3502</v>
      </c>
      <c r="H31" s="57">
        <v>0</v>
      </c>
      <c r="I31" s="57">
        <v>3841</v>
      </c>
      <c r="J31" s="57">
        <v>3841</v>
      </c>
      <c r="K31" s="58"/>
    </row>
    <row r="32" spans="1:11" s="88" customFormat="1" ht="15.75" customHeight="1" x14ac:dyDescent="0.2">
      <c r="A32" s="102" t="s">
        <v>262</v>
      </c>
      <c r="B32" s="57">
        <v>0</v>
      </c>
      <c r="C32" s="57">
        <v>149690.138362</v>
      </c>
      <c r="D32" s="57">
        <v>149690.138362</v>
      </c>
      <c r="E32" s="57">
        <v>0</v>
      </c>
      <c r="F32" s="57">
        <v>147118.138362</v>
      </c>
      <c r="G32" s="57">
        <v>147118.138362</v>
      </c>
      <c r="H32" s="57">
        <v>0</v>
      </c>
      <c r="I32" s="57">
        <v>144281.138362</v>
      </c>
      <c r="J32" s="57">
        <v>144281.138362</v>
      </c>
      <c r="K32" s="58"/>
    </row>
    <row r="33" spans="1:14" s="88" customFormat="1" ht="15.75" customHeight="1" x14ac:dyDescent="0.2">
      <c r="A33" s="102" t="s">
        <v>263</v>
      </c>
      <c r="B33" s="57">
        <v>0</v>
      </c>
      <c r="C33" s="57">
        <v>180998.962348</v>
      </c>
      <c r="D33" s="57">
        <v>180998.962348</v>
      </c>
      <c r="E33" s="57">
        <v>0</v>
      </c>
      <c r="F33" s="57">
        <v>173627.962348</v>
      </c>
      <c r="G33" s="57">
        <v>173627.962348</v>
      </c>
      <c r="H33" s="57">
        <v>0</v>
      </c>
      <c r="I33" s="57">
        <v>166461.962348</v>
      </c>
      <c r="J33" s="57">
        <v>166461.962348</v>
      </c>
      <c r="K33" s="58"/>
    </row>
    <row r="34" spans="1:14" s="88" customFormat="1" ht="15.75" customHeight="1" x14ac:dyDescent="0.2">
      <c r="A34" s="102" t="s">
        <v>264</v>
      </c>
      <c r="B34" s="57">
        <v>0</v>
      </c>
      <c r="C34" s="57">
        <v>0</v>
      </c>
      <c r="D34" s="57">
        <v>0</v>
      </c>
      <c r="E34" s="57">
        <v>0</v>
      </c>
      <c r="F34" s="57">
        <v>0</v>
      </c>
      <c r="G34" s="57">
        <v>0</v>
      </c>
      <c r="H34" s="57">
        <v>0</v>
      </c>
      <c r="I34" s="57">
        <v>0</v>
      </c>
      <c r="J34" s="57">
        <v>0</v>
      </c>
      <c r="K34" s="58"/>
    </row>
    <row r="35" spans="1:14" s="88" customFormat="1" ht="15.75" customHeight="1" x14ac:dyDescent="0.2">
      <c r="A35" s="102" t="s">
        <v>595</v>
      </c>
      <c r="B35" s="57">
        <v>0</v>
      </c>
      <c r="C35" s="57">
        <v>14677.928180999999</v>
      </c>
      <c r="D35" s="57">
        <v>14677.928180999999</v>
      </c>
      <c r="E35" s="57">
        <v>0</v>
      </c>
      <c r="F35" s="57">
        <v>14406.928180999999</v>
      </c>
      <c r="G35" s="57">
        <v>14406.928180999999</v>
      </c>
      <c r="H35" s="57">
        <v>0</v>
      </c>
      <c r="I35" s="57">
        <v>13519.928180999999</v>
      </c>
      <c r="J35" s="57">
        <v>13519.928180999999</v>
      </c>
      <c r="K35" s="58"/>
    </row>
    <row r="36" spans="1:14" s="88" customFormat="1" ht="15.75" customHeight="1" x14ac:dyDescent="0.2">
      <c r="A36" s="2" t="s">
        <v>269</v>
      </c>
      <c r="B36" s="79">
        <v>5062890.4750509998</v>
      </c>
      <c r="C36" s="79">
        <v>1320418.9697469999</v>
      </c>
      <c r="D36" s="79">
        <v>6383309.4447979992</v>
      </c>
      <c r="E36" s="79">
        <v>4743809.925051</v>
      </c>
      <c r="F36" s="79">
        <v>1708581.4562840001</v>
      </c>
      <c r="G36" s="79">
        <v>6452391.3813350005</v>
      </c>
      <c r="H36" s="79">
        <v>5013473.5814509997</v>
      </c>
      <c r="I36" s="79">
        <v>1507159.589378</v>
      </c>
      <c r="J36" s="79">
        <v>6520633.170828999</v>
      </c>
      <c r="K36" s="85" t="s">
        <v>562</v>
      </c>
      <c r="L36" s="92"/>
      <c r="M36" s="92"/>
      <c r="N36" s="92"/>
    </row>
    <row r="37" spans="1:14" s="88" customFormat="1" ht="15.75" customHeight="1" x14ac:dyDescent="0.2">
      <c r="A37" s="6" t="s">
        <v>270</v>
      </c>
      <c r="B37" s="79">
        <v>5062890.4750509998</v>
      </c>
      <c r="C37" s="79">
        <v>1320418.9697469999</v>
      </c>
      <c r="D37" s="79">
        <v>6383309.4447979992</v>
      </c>
      <c r="E37" s="79">
        <v>4743809.925051</v>
      </c>
      <c r="F37" s="79">
        <v>1708581.4562840001</v>
      </c>
      <c r="G37" s="79">
        <v>6452391.3813350005</v>
      </c>
      <c r="H37" s="79">
        <v>5013473.5814509997</v>
      </c>
      <c r="I37" s="79">
        <v>1507159.589378</v>
      </c>
      <c r="J37" s="79">
        <v>6520633.170828999</v>
      </c>
      <c r="K37" s="93"/>
    </row>
    <row r="38" spans="1:14" s="88" customFormat="1" ht="15.75" customHeight="1" x14ac:dyDescent="0.2">
      <c r="A38" s="34" t="s">
        <v>271</v>
      </c>
      <c r="B38" s="57">
        <v>0</v>
      </c>
      <c r="C38" s="57">
        <v>729825.40356500004</v>
      </c>
      <c r="D38" s="57">
        <v>729825.40356500004</v>
      </c>
      <c r="E38" s="57">
        <v>0</v>
      </c>
      <c r="F38" s="57">
        <v>750331.80938999995</v>
      </c>
      <c r="G38" s="57">
        <v>750331.80938999995</v>
      </c>
      <c r="H38" s="57">
        <v>0</v>
      </c>
      <c r="I38" s="57">
        <v>754167.47895100003</v>
      </c>
      <c r="J38" s="57">
        <v>754167.47895100003</v>
      </c>
      <c r="K38" s="58"/>
    </row>
    <row r="39" spans="1:14" s="88" customFormat="1" ht="15.75" customHeight="1" x14ac:dyDescent="0.2">
      <c r="A39" s="34" t="s">
        <v>272</v>
      </c>
      <c r="B39" s="57"/>
      <c r="C39" s="57"/>
      <c r="D39" s="57"/>
      <c r="E39" s="57"/>
      <c r="F39" s="57"/>
      <c r="G39" s="57"/>
      <c r="H39" s="57"/>
      <c r="I39" s="57"/>
      <c r="J39" s="57"/>
      <c r="K39" s="58"/>
    </row>
    <row r="40" spans="1:14" s="88" customFormat="1" ht="15.75" customHeight="1" x14ac:dyDescent="0.2">
      <c r="A40" s="103" t="s">
        <v>273</v>
      </c>
      <c r="B40" s="57">
        <v>0</v>
      </c>
      <c r="C40" s="57">
        <v>0</v>
      </c>
      <c r="D40" s="57">
        <v>0</v>
      </c>
      <c r="E40" s="57">
        <v>0</v>
      </c>
      <c r="F40" s="57">
        <v>0</v>
      </c>
      <c r="G40" s="57">
        <v>0</v>
      </c>
      <c r="H40" s="57">
        <v>0</v>
      </c>
      <c r="I40" s="57">
        <v>0</v>
      </c>
      <c r="J40" s="57">
        <v>0</v>
      </c>
      <c r="K40" s="58"/>
    </row>
    <row r="41" spans="1:14" s="88" customFormat="1" ht="15.75" customHeight="1" x14ac:dyDescent="0.2">
      <c r="A41" s="103" t="s">
        <v>274</v>
      </c>
      <c r="B41" s="57">
        <v>5062890.4750509998</v>
      </c>
      <c r="C41" s="57">
        <v>590593.56618199998</v>
      </c>
      <c r="D41" s="57">
        <v>5653484.0412329994</v>
      </c>
      <c r="E41" s="57">
        <v>4743809.925051</v>
      </c>
      <c r="F41" s="57">
        <v>958249.646894</v>
      </c>
      <c r="G41" s="57">
        <v>5702059.5719450004</v>
      </c>
      <c r="H41" s="57">
        <v>5013473.5814509997</v>
      </c>
      <c r="I41" s="57">
        <v>752992.11042699998</v>
      </c>
      <c r="J41" s="57">
        <v>5766465.6918779993</v>
      </c>
      <c r="K41" s="58"/>
    </row>
    <row r="42" spans="1:14" s="88" customFormat="1" ht="15.75" customHeight="1" x14ac:dyDescent="0.2">
      <c r="A42" s="103" t="s">
        <v>275</v>
      </c>
      <c r="B42" s="57">
        <v>0</v>
      </c>
      <c r="C42" s="57">
        <v>0</v>
      </c>
      <c r="D42" s="57">
        <v>0</v>
      </c>
      <c r="E42" s="57">
        <v>0</v>
      </c>
      <c r="F42" s="57">
        <v>0</v>
      </c>
      <c r="G42" s="57">
        <v>0</v>
      </c>
      <c r="H42" s="57">
        <v>0</v>
      </c>
      <c r="I42" s="57">
        <v>0</v>
      </c>
      <c r="J42" s="57">
        <v>0</v>
      </c>
      <c r="K42" s="58"/>
    </row>
    <row r="43" spans="1:14" s="88" customFormat="1" ht="15.75" customHeight="1" x14ac:dyDescent="0.2">
      <c r="A43" s="103" t="s">
        <v>276</v>
      </c>
      <c r="B43" s="57">
        <v>0</v>
      </c>
      <c r="C43" s="57">
        <v>0</v>
      </c>
      <c r="D43" s="57">
        <v>0</v>
      </c>
      <c r="E43" s="57">
        <v>0</v>
      </c>
      <c r="F43" s="57">
        <v>0</v>
      </c>
      <c r="G43" s="57">
        <v>0</v>
      </c>
      <c r="H43" s="57">
        <v>0</v>
      </c>
      <c r="I43" s="57">
        <v>0</v>
      </c>
      <c r="J43" s="57">
        <v>0</v>
      </c>
      <c r="K43" s="58"/>
    </row>
    <row r="44" spans="1:14" s="88" customFormat="1" ht="15.75" customHeight="1" x14ac:dyDescent="0.2">
      <c r="A44" s="6" t="s">
        <v>277</v>
      </c>
      <c r="B44" s="79">
        <v>0</v>
      </c>
      <c r="C44" s="79">
        <v>0</v>
      </c>
      <c r="D44" s="79">
        <v>0</v>
      </c>
      <c r="E44" s="79">
        <v>0</v>
      </c>
      <c r="F44" s="79">
        <v>0</v>
      </c>
      <c r="G44" s="79">
        <v>0</v>
      </c>
      <c r="H44" s="79">
        <v>0</v>
      </c>
      <c r="I44" s="79">
        <v>0</v>
      </c>
      <c r="J44" s="79">
        <v>0</v>
      </c>
      <c r="K44" s="93"/>
    </row>
    <row r="45" spans="1:14" s="88" customFormat="1" ht="15.75" customHeight="1" x14ac:dyDescent="0.2">
      <c r="A45" s="34" t="s">
        <v>322</v>
      </c>
      <c r="B45" s="57">
        <v>0</v>
      </c>
      <c r="C45" s="57">
        <v>0</v>
      </c>
      <c r="D45" s="57">
        <v>0</v>
      </c>
      <c r="E45" s="57">
        <v>0</v>
      </c>
      <c r="F45" s="57">
        <v>0</v>
      </c>
      <c r="G45" s="57">
        <v>0</v>
      </c>
      <c r="H45" s="57">
        <v>0</v>
      </c>
      <c r="I45" s="57">
        <v>0</v>
      </c>
      <c r="J45" s="57">
        <v>0</v>
      </c>
      <c r="K45" s="58"/>
    </row>
    <row r="46" spans="1:14" s="88" customFormat="1" ht="15.75" customHeight="1" x14ac:dyDescent="0.2">
      <c r="A46" s="34" t="s">
        <v>323</v>
      </c>
      <c r="B46" s="57">
        <v>0</v>
      </c>
      <c r="C46" s="57">
        <v>0</v>
      </c>
      <c r="D46" s="57">
        <v>0</v>
      </c>
      <c r="E46" s="57">
        <v>0</v>
      </c>
      <c r="F46" s="57">
        <v>0</v>
      </c>
      <c r="G46" s="57">
        <v>0</v>
      </c>
      <c r="H46" s="57">
        <v>0</v>
      </c>
      <c r="I46" s="57">
        <v>0</v>
      </c>
      <c r="J46" s="57">
        <v>0</v>
      </c>
      <c r="K46" s="58"/>
    </row>
    <row r="47" spans="1:14" s="88" customFormat="1" ht="15.75" customHeight="1" x14ac:dyDescent="0.2">
      <c r="A47" s="34" t="s">
        <v>276</v>
      </c>
      <c r="B47" s="57">
        <v>0</v>
      </c>
      <c r="C47" s="57">
        <v>0</v>
      </c>
      <c r="D47" s="57">
        <v>0</v>
      </c>
      <c r="E47" s="57">
        <v>0</v>
      </c>
      <c r="F47" s="57">
        <v>0</v>
      </c>
      <c r="G47" s="57">
        <v>0</v>
      </c>
      <c r="H47" s="57">
        <v>0</v>
      </c>
      <c r="I47" s="57">
        <v>0</v>
      </c>
      <c r="J47" s="57">
        <v>0</v>
      </c>
      <c r="K47" s="58"/>
    </row>
    <row r="48" spans="1:14" s="88" customFormat="1" ht="15.75" customHeight="1" x14ac:dyDescent="0.2">
      <c r="A48" s="2" t="s">
        <v>280</v>
      </c>
      <c r="B48" s="79">
        <v>0</v>
      </c>
      <c r="C48" s="79">
        <v>233738.469832</v>
      </c>
      <c r="D48" s="79">
        <v>233738.469832</v>
      </c>
      <c r="E48" s="79">
        <v>0</v>
      </c>
      <c r="F48" s="79">
        <v>233638.469832</v>
      </c>
      <c r="G48" s="79">
        <v>233638.469832</v>
      </c>
      <c r="H48" s="79">
        <v>0</v>
      </c>
      <c r="I48" s="79">
        <v>233638.469832</v>
      </c>
      <c r="J48" s="79">
        <v>233638.469832</v>
      </c>
      <c r="K48" s="93"/>
    </row>
    <row r="49" spans="1:14" s="88" customFormat="1" ht="15.75" customHeight="1" x14ac:dyDescent="0.2">
      <c r="A49" s="3" t="s">
        <v>281</v>
      </c>
      <c r="B49" s="57">
        <v>0</v>
      </c>
      <c r="C49" s="57">
        <v>0.39999999999417923</v>
      </c>
      <c r="D49" s="57">
        <v>0.39999999999417923</v>
      </c>
      <c r="E49" s="57">
        <v>0</v>
      </c>
      <c r="F49" s="57">
        <v>0.39999999999417923</v>
      </c>
      <c r="G49" s="57">
        <v>0.39999999999417923</v>
      </c>
      <c r="H49" s="57">
        <v>0</v>
      </c>
      <c r="I49" s="57">
        <v>0.39999999999417923</v>
      </c>
      <c r="J49" s="57">
        <v>0.39999999999417923</v>
      </c>
      <c r="K49" s="58"/>
    </row>
    <row r="50" spans="1:14" s="88" customFormat="1" ht="15.75" customHeight="1" x14ac:dyDescent="0.2">
      <c r="A50" s="3" t="s">
        <v>282</v>
      </c>
      <c r="B50" s="57">
        <v>0</v>
      </c>
      <c r="C50" s="57">
        <v>137055.075281</v>
      </c>
      <c r="D50" s="57">
        <v>137055.075281</v>
      </c>
      <c r="E50" s="57">
        <v>0</v>
      </c>
      <c r="F50" s="57">
        <v>137055.075281</v>
      </c>
      <c r="G50" s="57">
        <v>137055.075281</v>
      </c>
      <c r="H50" s="57">
        <v>0</v>
      </c>
      <c r="I50" s="57">
        <v>137055.075281</v>
      </c>
      <c r="J50" s="57">
        <v>137055.075281</v>
      </c>
      <c r="K50" s="58"/>
    </row>
    <row r="51" spans="1:14" s="88" customFormat="1" ht="15.75" customHeight="1" x14ac:dyDescent="0.2">
      <c r="A51" s="3" t="s">
        <v>283</v>
      </c>
      <c r="B51" s="57">
        <v>0</v>
      </c>
      <c r="C51" s="57">
        <v>42382.994551000003</v>
      </c>
      <c r="D51" s="57">
        <v>42382.994551000003</v>
      </c>
      <c r="E51" s="57">
        <v>0</v>
      </c>
      <c r="F51" s="57">
        <v>42282.994551000003</v>
      </c>
      <c r="G51" s="57">
        <v>42282.994551000003</v>
      </c>
      <c r="H51" s="57">
        <v>0</v>
      </c>
      <c r="I51" s="57">
        <v>42282.994551000003</v>
      </c>
      <c r="J51" s="57">
        <v>42282.994551000003</v>
      </c>
      <c r="K51" s="58"/>
    </row>
    <row r="52" spans="1:14" s="88" customFormat="1" ht="15.75" customHeight="1" x14ac:dyDescent="0.2">
      <c r="A52" s="3" t="s">
        <v>265</v>
      </c>
      <c r="B52" s="57">
        <v>0</v>
      </c>
      <c r="C52" s="57">
        <v>54300</v>
      </c>
      <c r="D52" s="57">
        <v>54300</v>
      </c>
      <c r="E52" s="57">
        <v>0</v>
      </c>
      <c r="F52" s="57">
        <v>54300</v>
      </c>
      <c r="G52" s="57">
        <v>54300</v>
      </c>
      <c r="H52" s="57">
        <v>0</v>
      </c>
      <c r="I52" s="57">
        <v>54300</v>
      </c>
      <c r="J52" s="57">
        <v>54300</v>
      </c>
      <c r="K52" s="58"/>
    </row>
    <row r="53" spans="1:14" s="88" customFormat="1" ht="15.75" customHeight="1" x14ac:dyDescent="0.2">
      <c r="A53" s="7" t="s">
        <v>285</v>
      </c>
      <c r="B53" s="57">
        <v>0</v>
      </c>
      <c r="C53" s="57">
        <v>162184.73761200497</v>
      </c>
      <c r="D53" s="57">
        <v>162184.73761200497</v>
      </c>
      <c r="E53" s="57">
        <v>0</v>
      </c>
      <c r="F53" s="57">
        <v>162354.73761200497</v>
      </c>
      <c r="G53" s="57">
        <v>162354.73761200497</v>
      </c>
      <c r="H53" s="57">
        <v>0</v>
      </c>
      <c r="I53" s="57">
        <v>165768.1777979825</v>
      </c>
      <c r="J53" s="57">
        <v>165768.1777979825</v>
      </c>
      <c r="K53" s="58"/>
    </row>
    <row r="54" spans="1:14" s="88" customFormat="1" ht="15.75" customHeight="1" x14ac:dyDescent="0.2">
      <c r="A54" s="7" t="s">
        <v>286</v>
      </c>
      <c r="B54" s="57">
        <v>353</v>
      </c>
      <c r="C54" s="57">
        <v>0</v>
      </c>
      <c r="D54" s="57">
        <v>353</v>
      </c>
      <c r="E54" s="57">
        <v>338</v>
      </c>
      <c r="F54" s="57">
        <v>0</v>
      </c>
      <c r="G54" s="57">
        <v>338</v>
      </c>
      <c r="H54" s="57">
        <v>353</v>
      </c>
      <c r="I54" s="57">
        <v>0</v>
      </c>
      <c r="J54" s="57">
        <v>353</v>
      </c>
      <c r="K54" s="58"/>
    </row>
    <row r="55" spans="1:14" s="88" customFormat="1" ht="15.75" customHeight="1" x14ac:dyDescent="0.2">
      <c r="A55" s="7" t="s">
        <v>287</v>
      </c>
      <c r="B55" s="57">
        <v>32395</v>
      </c>
      <c r="C55" s="57">
        <v>225082.51706666499</v>
      </c>
      <c r="D55" s="57">
        <v>257477.51706666499</v>
      </c>
      <c r="E55" s="57">
        <v>32394.5</v>
      </c>
      <c r="F55" s="57">
        <v>211528.1271341925</v>
      </c>
      <c r="G55" s="57">
        <v>243922.42713419249</v>
      </c>
      <c r="H55" s="57">
        <v>34128</v>
      </c>
      <c r="I55" s="57">
        <v>197548.73565523396</v>
      </c>
      <c r="J55" s="57">
        <v>231676.73565523396</v>
      </c>
      <c r="K55" s="58"/>
    </row>
    <row r="56" spans="1:14" s="88" customFormat="1" ht="15.75" customHeight="1" x14ac:dyDescent="0.2">
      <c r="A56" s="3"/>
      <c r="B56" s="57"/>
      <c r="C56" s="57"/>
      <c r="D56" s="57"/>
      <c r="E56" s="57"/>
      <c r="F56" s="57"/>
      <c r="G56" s="57"/>
      <c r="H56" s="57"/>
      <c r="I56" s="57"/>
      <c r="J56" s="57"/>
      <c r="K56" s="58"/>
    </row>
    <row r="57" spans="1:14" s="88" customFormat="1" ht="15.75" customHeight="1" x14ac:dyDescent="0.2">
      <c r="A57" s="2" t="s">
        <v>288</v>
      </c>
      <c r="B57" s="81">
        <v>10940461</v>
      </c>
      <c r="C57" s="81">
        <v>14714243.703816088</v>
      </c>
      <c r="D57" s="81">
        <v>25654705.703816086</v>
      </c>
      <c r="E57" s="81">
        <v>10621595</v>
      </c>
      <c r="F57" s="81">
        <v>15412761.404553849</v>
      </c>
      <c r="G57" s="81">
        <v>26034356.20455385</v>
      </c>
      <c r="H57" s="81">
        <v>10994883.199999999</v>
      </c>
      <c r="I57" s="81">
        <v>15876013.084207335</v>
      </c>
      <c r="J57" s="81">
        <v>26870896.084207334</v>
      </c>
      <c r="K57" s="104" t="s">
        <v>564</v>
      </c>
      <c r="L57" s="92">
        <f>B57-B58-B64-B67-B70-B75-B80-B85</f>
        <v>0</v>
      </c>
      <c r="M57" s="92">
        <f>C57-C58-C64-C67-C70-C75-C80-C85</f>
        <v>-1.1641532182693481E-9</v>
      </c>
      <c r="N57" s="92">
        <f>D57-D58-D64-D67-D70-D75-D80-D85</f>
        <v>0.99999999511055648</v>
      </c>
    </row>
    <row r="58" spans="1:14" s="88" customFormat="1" ht="15.75" customHeight="1" x14ac:dyDescent="0.2">
      <c r="A58" s="2" t="s">
        <v>289</v>
      </c>
      <c r="B58" s="79">
        <v>0</v>
      </c>
      <c r="C58" s="79">
        <v>5513178.5591746997</v>
      </c>
      <c r="D58" s="79">
        <v>5513178.5591746997</v>
      </c>
      <c r="E58" s="79">
        <v>0</v>
      </c>
      <c r="F58" s="79">
        <v>5688409.5591746997</v>
      </c>
      <c r="G58" s="79">
        <v>5688409.5591746997</v>
      </c>
      <c r="H58" s="79">
        <v>0</v>
      </c>
      <c r="I58" s="79">
        <v>5935631.3440366387</v>
      </c>
      <c r="J58" s="79">
        <v>5935631.3440366387</v>
      </c>
      <c r="K58" s="93"/>
    </row>
    <row r="59" spans="1:14" s="88" customFormat="1" ht="15.75" customHeight="1" x14ac:dyDescent="0.2">
      <c r="A59" s="9" t="s">
        <v>290</v>
      </c>
      <c r="B59" s="57">
        <v>0</v>
      </c>
      <c r="C59" s="57">
        <v>100000.26083999999</v>
      </c>
      <c r="D59" s="57">
        <v>100000.26083999999</v>
      </c>
      <c r="E59" s="57">
        <v>0</v>
      </c>
      <c r="F59" s="57">
        <v>100000.26083999999</v>
      </c>
      <c r="G59" s="57">
        <v>100000.26083999999</v>
      </c>
      <c r="H59" s="57">
        <v>0</v>
      </c>
      <c r="I59" s="57">
        <v>100000.26083999999</v>
      </c>
      <c r="J59" s="57">
        <v>100000.26083999999</v>
      </c>
      <c r="K59" s="58"/>
    </row>
    <row r="60" spans="1:14" s="88" customFormat="1" ht="15.75" customHeight="1" x14ac:dyDescent="0.2">
      <c r="A60" s="9" t="s">
        <v>291</v>
      </c>
      <c r="B60" s="57">
        <v>0</v>
      </c>
      <c r="C60" s="57">
        <v>1060876</v>
      </c>
      <c r="D60" s="57">
        <v>1060876</v>
      </c>
      <c r="E60" s="57">
        <v>0</v>
      </c>
      <c r="F60" s="57">
        <v>1060876</v>
      </c>
      <c r="G60" s="57">
        <v>1060876</v>
      </c>
      <c r="H60" s="57">
        <v>0</v>
      </c>
      <c r="I60" s="57">
        <v>1060876</v>
      </c>
      <c r="J60" s="57">
        <v>1060876</v>
      </c>
      <c r="K60" s="58"/>
    </row>
    <row r="61" spans="1:14" s="88" customFormat="1" ht="15.75" customHeight="1" x14ac:dyDescent="0.2">
      <c r="A61" s="9" t="s">
        <v>292</v>
      </c>
      <c r="B61" s="57">
        <v>0</v>
      </c>
      <c r="C61" s="57">
        <v>4297.5397594750002</v>
      </c>
      <c r="D61" s="57">
        <v>4297.5397594750002</v>
      </c>
      <c r="E61" s="57">
        <v>0</v>
      </c>
      <c r="F61" s="57">
        <v>4297.5397594750002</v>
      </c>
      <c r="G61" s="57">
        <v>4297.5397594750002</v>
      </c>
      <c r="H61" s="57">
        <v>0</v>
      </c>
      <c r="I61" s="57">
        <v>4297.5397594750002</v>
      </c>
      <c r="J61" s="57">
        <v>4297.5397594750002</v>
      </c>
      <c r="K61" s="58"/>
    </row>
    <row r="62" spans="1:14" s="88" customFormat="1" ht="15.75" customHeight="1" x14ac:dyDescent="0.2">
      <c r="A62" s="9" t="s">
        <v>293</v>
      </c>
      <c r="B62" s="57">
        <v>0</v>
      </c>
      <c r="C62" s="57">
        <v>1995043.7900090001</v>
      </c>
      <c r="D62" s="57">
        <v>1995043.7900090001</v>
      </c>
      <c r="E62" s="57">
        <v>0</v>
      </c>
      <c r="F62" s="57">
        <v>1995043.7900090001</v>
      </c>
      <c r="G62" s="57">
        <v>1995043.7900090001</v>
      </c>
      <c r="H62" s="57">
        <v>0</v>
      </c>
      <c r="I62" s="57">
        <v>2102442.8610120001</v>
      </c>
      <c r="J62" s="57">
        <v>2102442.8610120001</v>
      </c>
      <c r="K62" s="58"/>
    </row>
    <row r="63" spans="1:14" s="88" customFormat="1" ht="15.75" customHeight="1" x14ac:dyDescent="0.2">
      <c r="A63" s="9" t="s">
        <v>294</v>
      </c>
      <c r="B63" s="57">
        <v>0</v>
      </c>
      <c r="C63" s="57">
        <v>2352960.9685662249</v>
      </c>
      <c r="D63" s="57">
        <v>2352960.9685662249</v>
      </c>
      <c r="E63" s="57">
        <v>0</v>
      </c>
      <c r="F63" s="57">
        <v>2528191.9685662249</v>
      </c>
      <c r="G63" s="57">
        <v>2528191.9685662249</v>
      </c>
      <c r="H63" s="57">
        <v>0</v>
      </c>
      <c r="I63" s="57">
        <v>2668014.6824251642</v>
      </c>
      <c r="J63" s="57">
        <v>2668014.6824251642</v>
      </c>
      <c r="K63" s="58"/>
    </row>
    <row r="64" spans="1:14" s="88" customFormat="1" ht="15.75" customHeight="1" x14ac:dyDescent="0.2">
      <c r="A64" s="2" t="s">
        <v>295</v>
      </c>
      <c r="B64" s="79">
        <v>10940461</v>
      </c>
      <c r="C64" s="79">
        <v>-191</v>
      </c>
      <c r="D64" s="79">
        <v>10940270</v>
      </c>
      <c r="E64" s="79">
        <v>10621595</v>
      </c>
      <c r="F64" s="79">
        <v>-112</v>
      </c>
      <c r="G64" s="79">
        <v>10621483</v>
      </c>
      <c r="H64" s="79">
        <v>10994883.199999999</v>
      </c>
      <c r="I64" s="79">
        <v>-115</v>
      </c>
      <c r="J64" s="79">
        <v>10994768.199999999</v>
      </c>
      <c r="K64" s="93"/>
    </row>
    <row r="65" spans="1:11" s="88" customFormat="1" ht="15.75" customHeight="1" x14ac:dyDescent="0.2">
      <c r="A65" s="9" t="s">
        <v>296</v>
      </c>
      <c r="B65" s="57">
        <v>10940270</v>
      </c>
      <c r="C65" s="57">
        <v>0</v>
      </c>
      <c r="D65" s="57">
        <v>10940270</v>
      </c>
      <c r="E65" s="57">
        <v>10621483</v>
      </c>
      <c r="F65" s="57">
        <v>0</v>
      </c>
      <c r="G65" s="57">
        <v>10621483</v>
      </c>
      <c r="H65" s="57">
        <v>10994768</v>
      </c>
      <c r="I65" s="57">
        <v>0</v>
      </c>
      <c r="J65" s="57">
        <v>10994768</v>
      </c>
      <c r="K65" s="58"/>
    </row>
    <row r="66" spans="1:11" s="88" customFormat="1" ht="15.75" customHeight="1" x14ac:dyDescent="0.2">
      <c r="A66" s="9" t="s">
        <v>297</v>
      </c>
      <c r="B66" s="57">
        <v>191</v>
      </c>
      <c r="C66" s="57">
        <v>-191</v>
      </c>
      <c r="D66" s="57">
        <v>0</v>
      </c>
      <c r="E66" s="57">
        <v>112</v>
      </c>
      <c r="F66" s="57">
        <v>-112</v>
      </c>
      <c r="G66" s="57">
        <v>0</v>
      </c>
      <c r="H66" s="57">
        <v>115.2</v>
      </c>
      <c r="I66" s="57">
        <v>-115</v>
      </c>
      <c r="J66" s="57">
        <v>0.20000000000000284</v>
      </c>
      <c r="K66" s="58"/>
    </row>
    <row r="67" spans="1:11" s="88" customFormat="1" ht="15.75" customHeight="1" x14ac:dyDescent="0.2">
      <c r="A67" s="2" t="s">
        <v>298</v>
      </c>
      <c r="B67" s="79">
        <v>0</v>
      </c>
      <c r="C67" s="79">
        <v>243644</v>
      </c>
      <c r="D67" s="79">
        <v>243644</v>
      </c>
      <c r="E67" s="79">
        <v>0</v>
      </c>
      <c r="F67" s="79">
        <v>186371</v>
      </c>
      <c r="G67" s="79">
        <v>186371</v>
      </c>
      <c r="H67" s="79">
        <v>0</v>
      </c>
      <c r="I67" s="79">
        <v>148681</v>
      </c>
      <c r="J67" s="79">
        <v>148681</v>
      </c>
      <c r="K67" s="93"/>
    </row>
    <row r="68" spans="1:11" s="88" customFormat="1" ht="15.75" customHeight="1" x14ac:dyDescent="0.2">
      <c r="A68" s="9" t="s">
        <v>299</v>
      </c>
      <c r="B68" s="57">
        <v>0</v>
      </c>
      <c r="C68" s="57">
        <v>243644</v>
      </c>
      <c r="D68" s="57">
        <v>243644</v>
      </c>
      <c r="E68" s="57">
        <v>0</v>
      </c>
      <c r="F68" s="57">
        <v>186371</v>
      </c>
      <c r="G68" s="57">
        <v>186371</v>
      </c>
      <c r="H68" s="57">
        <v>0</v>
      </c>
      <c r="I68" s="57">
        <v>148681</v>
      </c>
      <c r="J68" s="57">
        <v>148681</v>
      </c>
      <c r="K68" s="58"/>
    </row>
    <row r="69" spans="1:11" s="88" customFormat="1" ht="15.75" customHeight="1" x14ac:dyDescent="0.2">
      <c r="A69" s="9" t="s">
        <v>300</v>
      </c>
      <c r="B69" s="57">
        <v>0</v>
      </c>
      <c r="C69" s="57">
        <v>0</v>
      </c>
      <c r="D69" s="57">
        <v>0</v>
      </c>
      <c r="E69" s="57">
        <v>0</v>
      </c>
      <c r="F69" s="57">
        <v>0</v>
      </c>
      <c r="G69" s="57">
        <v>0</v>
      </c>
      <c r="H69" s="57">
        <v>0</v>
      </c>
      <c r="I69" s="57">
        <v>0</v>
      </c>
      <c r="J69" s="57">
        <v>0</v>
      </c>
      <c r="K69" s="58"/>
    </row>
    <row r="70" spans="1:11" s="88" customFormat="1" ht="15.75" customHeight="1" x14ac:dyDescent="0.2">
      <c r="A70" s="2" t="s">
        <v>301</v>
      </c>
      <c r="B70" s="57">
        <v>0</v>
      </c>
      <c r="C70" s="79">
        <v>3675341.8479820099</v>
      </c>
      <c r="D70" s="79">
        <v>3675341.8479820099</v>
      </c>
      <c r="E70" s="57">
        <v>0</v>
      </c>
      <c r="F70" s="79">
        <v>4254628.6588114994</v>
      </c>
      <c r="G70" s="79">
        <v>4254628.6588114994</v>
      </c>
      <c r="H70" s="57">
        <v>0</v>
      </c>
      <c r="I70" s="79">
        <v>4007187.3117117099</v>
      </c>
      <c r="J70" s="79">
        <v>4007187.3117117099</v>
      </c>
      <c r="K70" s="93"/>
    </row>
    <row r="71" spans="1:11" s="88" customFormat="1" ht="15.75" customHeight="1" x14ac:dyDescent="0.2">
      <c r="A71" s="9" t="s">
        <v>270</v>
      </c>
      <c r="B71" s="57">
        <v>0</v>
      </c>
      <c r="C71" s="57">
        <v>688242.91442022007</v>
      </c>
      <c r="D71" s="57">
        <v>688242.91442022007</v>
      </c>
      <c r="E71" s="57">
        <v>0</v>
      </c>
      <c r="F71" s="57">
        <v>991160.00491429016</v>
      </c>
      <c r="G71" s="57">
        <v>991160.00491429016</v>
      </c>
      <c r="H71" s="57">
        <v>0</v>
      </c>
      <c r="I71" s="57">
        <v>864873.00243182015</v>
      </c>
      <c r="J71" s="57">
        <v>864873.00243182015</v>
      </c>
      <c r="K71" s="58"/>
    </row>
    <row r="72" spans="1:11" s="88" customFormat="1" ht="15.75" customHeight="1" x14ac:dyDescent="0.2">
      <c r="A72" s="9" t="s">
        <v>302</v>
      </c>
      <c r="B72" s="57">
        <v>0</v>
      </c>
      <c r="C72" s="57">
        <v>1553386.1518638497</v>
      </c>
      <c r="D72" s="57">
        <v>1553386.1518638497</v>
      </c>
      <c r="E72" s="57">
        <v>0</v>
      </c>
      <c r="F72" s="57">
        <v>1477737.8656946498</v>
      </c>
      <c r="G72" s="57">
        <v>1477737.8656946498</v>
      </c>
      <c r="H72" s="57">
        <v>0</v>
      </c>
      <c r="I72" s="57">
        <v>1551592.8285018899</v>
      </c>
      <c r="J72" s="57">
        <v>1551592.8285018899</v>
      </c>
      <c r="K72" s="58"/>
    </row>
    <row r="73" spans="1:11" s="88" customFormat="1" ht="15.75" customHeight="1" x14ac:dyDescent="0.2">
      <c r="A73" s="9" t="s">
        <v>303</v>
      </c>
      <c r="B73" s="79">
        <v>0</v>
      </c>
      <c r="C73" s="57">
        <v>1256141</v>
      </c>
      <c r="D73" s="57">
        <v>1256141</v>
      </c>
      <c r="E73" s="79">
        <v>0</v>
      </c>
      <c r="F73" s="57">
        <v>1623808</v>
      </c>
      <c r="G73" s="57">
        <v>1623808</v>
      </c>
      <c r="H73" s="79">
        <v>0</v>
      </c>
      <c r="I73" s="57">
        <v>1433176</v>
      </c>
      <c r="J73" s="57">
        <v>1433176</v>
      </c>
      <c r="K73" s="58"/>
    </row>
    <row r="74" spans="1:11" s="88" customFormat="1" ht="15.75" customHeight="1" x14ac:dyDescent="0.2">
      <c r="A74" s="9" t="s">
        <v>304</v>
      </c>
      <c r="B74" s="57">
        <v>0</v>
      </c>
      <c r="C74" s="57">
        <v>177571.78169793996</v>
      </c>
      <c r="D74" s="57">
        <v>177571.78169793996</v>
      </c>
      <c r="E74" s="57">
        <v>0</v>
      </c>
      <c r="F74" s="57">
        <v>161922.78820256001</v>
      </c>
      <c r="G74" s="57">
        <v>161922.78820256001</v>
      </c>
      <c r="H74" s="57">
        <v>0</v>
      </c>
      <c r="I74" s="57">
        <v>157545.480778</v>
      </c>
      <c r="J74" s="57">
        <v>157545.480778</v>
      </c>
      <c r="K74" s="58"/>
    </row>
    <row r="75" spans="1:11" s="88" customFormat="1" ht="15.75" customHeight="1" x14ac:dyDescent="0.2">
      <c r="A75" s="2" t="s">
        <v>305</v>
      </c>
      <c r="B75" s="57">
        <v>0</v>
      </c>
      <c r="C75" s="79">
        <v>1453968.2386589497</v>
      </c>
      <c r="D75" s="79">
        <v>1453968.2386589497</v>
      </c>
      <c r="E75" s="57">
        <v>0</v>
      </c>
      <c r="F75" s="79">
        <v>1466550.2030424699</v>
      </c>
      <c r="G75" s="79">
        <v>1466550.2030424699</v>
      </c>
      <c r="H75" s="57">
        <v>0</v>
      </c>
      <c r="I75" s="79">
        <v>1477138.2254576001</v>
      </c>
      <c r="J75" s="79">
        <v>1477138.2254576001</v>
      </c>
      <c r="K75" s="93"/>
    </row>
    <row r="76" spans="1:11" s="88" customFormat="1" ht="15.75" customHeight="1" x14ac:dyDescent="0.2">
      <c r="A76" s="9" t="s">
        <v>306</v>
      </c>
      <c r="B76" s="57">
        <v>0</v>
      </c>
      <c r="C76" s="57">
        <v>395305.73977594997</v>
      </c>
      <c r="D76" s="57">
        <v>395305.73977594997</v>
      </c>
      <c r="E76" s="57">
        <v>0</v>
      </c>
      <c r="F76" s="57">
        <v>400639.36448646995</v>
      </c>
      <c r="G76" s="57">
        <v>400639.36448646995</v>
      </c>
      <c r="H76" s="57">
        <v>0</v>
      </c>
      <c r="I76" s="57">
        <v>400497.33513760002</v>
      </c>
      <c r="J76" s="57">
        <v>400497.33513760002</v>
      </c>
      <c r="K76" s="58"/>
    </row>
    <row r="77" spans="1:11" s="88" customFormat="1" ht="15.75" customHeight="1" x14ac:dyDescent="0.2">
      <c r="A77" s="9" t="s">
        <v>307</v>
      </c>
      <c r="B77" s="57">
        <v>0</v>
      </c>
      <c r="C77" s="57">
        <v>984</v>
      </c>
      <c r="D77" s="57">
        <v>984</v>
      </c>
      <c r="E77" s="57">
        <v>0</v>
      </c>
      <c r="F77" s="57">
        <v>988</v>
      </c>
      <c r="G77" s="57">
        <v>988</v>
      </c>
      <c r="H77" s="57">
        <v>0</v>
      </c>
      <c r="I77" s="57">
        <v>994</v>
      </c>
      <c r="J77" s="57">
        <v>994</v>
      </c>
      <c r="K77" s="58"/>
    </row>
    <row r="78" spans="1:11" s="88" customFormat="1" ht="15.75" customHeight="1" x14ac:dyDescent="0.2">
      <c r="A78" s="9" t="s">
        <v>308</v>
      </c>
      <c r="B78" s="57">
        <v>0</v>
      </c>
      <c r="C78" s="57">
        <v>1049472.7</v>
      </c>
      <c r="D78" s="57">
        <v>1049472.7</v>
      </c>
      <c r="E78" s="57">
        <v>0</v>
      </c>
      <c r="F78" s="57">
        <v>1057532</v>
      </c>
      <c r="G78" s="57">
        <v>1057532</v>
      </c>
      <c r="H78" s="57">
        <v>0</v>
      </c>
      <c r="I78" s="57">
        <v>1067861</v>
      </c>
      <c r="J78" s="57">
        <v>1067861</v>
      </c>
      <c r="K78" s="58"/>
    </row>
    <row r="79" spans="1:11" s="88" customFormat="1" ht="15.75" customHeight="1" x14ac:dyDescent="0.2">
      <c r="A79" s="9" t="s">
        <v>309</v>
      </c>
      <c r="B79" s="79">
        <v>0</v>
      </c>
      <c r="C79" s="57">
        <v>8205.7988829999995</v>
      </c>
      <c r="D79" s="57">
        <v>8205.7988829999995</v>
      </c>
      <c r="E79" s="79">
        <v>0</v>
      </c>
      <c r="F79" s="57">
        <v>7390.8385559999997</v>
      </c>
      <c r="G79" s="57">
        <v>7390.8385559999997</v>
      </c>
      <c r="H79" s="79">
        <v>0</v>
      </c>
      <c r="I79" s="57">
        <v>7785.8903200000004</v>
      </c>
      <c r="J79" s="57">
        <v>7785.8903200000004</v>
      </c>
      <c r="K79" s="58"/>
    </row>
    <row r="80" spans="1:11" s="88" customFormat="1" ht="15.75" customHeight="1" x14ac:dyDescent="0.2">
      <c r="A80" s="2" t="s">
        <v>310</v>
      </c>
      <c r="B80" s="57">
        <v>0</v>
      </c>
      <c r="C80" s="79">
        <v>3511714.0362999998</v>
      </c>
      <c r="D80" s="79">
        <v>3511714.0362999998</v>
      </c>
      <c r="E80" s="57">
        <v>0</v>
      </c>
      <c r="F80" s="79">
        <v>3529285.2857520003</v>
      </c>
      <c r="G80" s="79">
        <v>3529285.2857520003</v>
      </c>
      <c r="H80" s="57">
        <v>0</v>
      </c>
      <c r="I80" s="79">
        <v>3875752.7521759998</v>
      </c>
      <c r="J80" s="79">
        <v>3875752.7521759998</v>
      </c>
      <c r="K80" s="93"/>
    </row>
    <row r="81" spans="1:11" s="88" customFormat="1" ht="15.75" customHeight="1" x14ac:dyDescent="0.2">
      <c r="A81" s="9" t="s">
        <v>311</v>
      </c>
      <c r="B81" s="57">
        <v>0</v>
      </c>
      <c r="C81" s="57">
        <v>1232607.5363</v>
      </c>
      <c r="D81" s="57">
        <v>1232607.5363</v>
      </c>
      <c r="E81" s="57">
        <v>0</v>
      </c>
      <c r="F81" s="57">
        <v>1224991.2857520001</v>
      </c>
      <c r="G81" s="57">
        <v>1224991.2857520001</v>
      </c>
      <c r="H81" s="57">
        <v>0</v>
      </c>
      <c r="I81" s="57">
        <v>1552654.752176</v>
      </c>
      <c r="J81" s="57">
        <v>1552654.752176</v>
      </c>
      <c r="K81" s="58"/>
    </row>
    <row r="82" spans="1:11" s="88" customFormat="1" ht="15.75" customHeight="1" x14ac:dyDescent="0.2">
      <c r="A82" s="9" t="s">
        <v>312</v>
      </c>
      <c r="B82" s="57">
        <v>0</v>
      </c>
      <c r="C82" s="57">
        <v>1096209.5</v>
      </c>
      <c r="D82" s="57">
        <v>1096209.5</v>
      </c>
      <c r="E82" s="57">
        <v>0</v>
      </c>
      <c r="F82" s="57">
        <v>1118917</v>
      </c>
      <c r="G82" s="57">
        <v>1118917</v>
      </c>
      <c r="H82" s="57">
        <v>0</v>
      </c>
      <c r="I82" s="57">
        <v>1121550</v>
      </c>
      <c r="J82" s="57">
        <v>1121550</v>
      </c>
      <c r="K82" s="58"/>
    </row>
    <row r="83" spans="1:11" s="88" customFormat="1" ht="15.75" customHeight="1" x14ac:dyDescent="0.2">
      <c r="A83" s="9" t="s">
        <v>324</v>
      </c>
      <c r="B83" s="57">
        <v>0</v>
      </c>
      <c r="C83" s="57">
        <v>1182897</v>
      </c>
      <c r="D83" s="57">
        <v>1182897</v>
      </c>
      <c r="E83" s="57">
        <v>0</v>
      </c>
      <c r="F83" s="57">
        <v>1185377</v>
      </c>
      <c r="G83" s="57">
        <v>1185377</v>
      </c>
      <c r="H83" s="57">
        <v>0</v>
      </c>
      <c r="I83" s="57">
        <v>1201548</v>
      </c>
      <c r="J83" s="57">
        <v>1201548</v>
      </c>
      <c r="K83" s="58"/>
    </row>
    <row r="84" spans="1:11" s="88" customFormat="1" ht="15.75" customHeight="1" x14ac:dyDescent="0.2">
      <c r="A84" s="9" t="s">
        <v>314</v>
      </c>
      <c r="B84" s="57">
        <v>0</v>
      </c>
      <c r="C84" s="57">
        <v>0</v>
      </c>
      <c r="D84" s="57">
        <v>0</v>
      </c>
      <c r="E84" s="57">
        <v>0</v>
      </c>
      <c r="F84" s="57">
        <v>0</v>
      </c>
      <c r="G84" s="57">
        <v>0</v>
      </c>
      <c r="H84" s="57">
        <v>0</v>
      </c>
      <c r="I84" s="57">
        <v>0</v>
      </c>
      <c r="J84" s="57">
        <v>0</v>
      </c>
      <c r="K84" s="58"/>
    </row>
    <row r="85" spans="1:11" s="88" customFormat="1" ht="15.75" customHeight="1" thickBot="1" x14ac:dyDescent="0.25">
      <c r="A85" s="2" t="s">
        <v>44</v>
      </c>
      <c r="B85" s="57">
        <v>0</v>
      </c>
      <c r="C85" s="79">
        <v>316588.02170042996</v>
      </c>
      <c r="D85" s="79">
        <v>316588.02170042996</v>
      </c>
      <c r="E85" s="57">
        <v>0</v>
      </c>
      <c r="F85" s="79">
        <v>287628.69777317997</v>
      </c>
      <c r="G85" s="79">
        <v>287628.49777317996</v>
      </c>
      <c r="H85" s="57">
        <v>0</v>
      </c>
      <c r="I85" s="79">
        <v>431736.75082538719</v>
      </c>
      <c r="J85" s="79">
        <v>431736.75082538719</v>
      </c>
      <c r="K85" s="93"/>
    </row>
    <row r="86" spans="1:11" ht="15" thickTop="1" x14ac:dyDescent="0.2">
      <c r="A86" s="384" t="s">
        <v>325</v>
      </c>
      <c r="B86" s="384"/>
      <c r="C86" s="384"/>
      <c r="D86" s="384"/>
      <c r="E86" s="384"/>
      <c r="F86" s="384"/>
      <c r="G86" s="384"/>
      <c r="H86" s="384"/>
      <c r="I86" s="384"/>
      <c r="J86" s="384"/>
      <c r="K86" s="70"/>
    </row>
    <row r="87" spans="1:11" x14ac:dyDescent="0.2">
      <c r="A87" s="71"/>
      <c r="B87" s="37"/>
      <c r="C87" s="37"/>
      <c r="D87" s="37"/>
      <c r="E87" s="37"/>
      <c r="F87" s="37"/>
      <c r="G87" s="37"/>
      <c r="H87" s="71"/>
      <c r="I87" s="71"/>
      <c r="J87" s="71"/>
      <c r="K87" s="52"/>
    </row>
  </sheetData>
  <mergeCells count="7">
    <mergeCell ref="A86:J86"/>
    <mergeCell ref="A1:J1"/>
    <mergeCell ref="A2:J2"/>
    <mergeCell ref="A3:A4"/>
    <mergeCell ref="H3:J3"/>
    <mergeCell ref="B3:D3"/>
    <mergeCell ref="E3:G3"/>
  </mergeCells>
  <pageMargins left="0.7" right="0.7" top="0.75" bottom="0.75" header="0.3" footer="0.3"/>
  <pageSetup paperSize="9" scale="54" orientation="portrait" r:id="rId1"/>
  <headerFooter>
    <oddFooter>&amp;C&amp;A</oddFooter>
  </headerFooter>
  <rowBreaks count="1" manualBreakCount="1">
    <brk id="8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68"/>
  <sheetViews>
    <sheetView view="pageBreakPreview" zoomScaleNormal="100" zoomScaleSheetLayoutView="100" workbookViewId="0">
      <selection activeCell="K11" sqref="K11"/>
    </sheetView>
  </sheetViews>
  <sheetFormatPr defaultColWidth="9.125" defaultRowHeight="14.25" x14ac:dyDescent="0.2"/>
  <cols>
    <col min="1" max="1" width="68" style="21" customWidth="1"/>
    <col min="2" max="2" width="11.5" style="21" hidden="1" customWidth="1"/>
    <col min="3" max="7" width="11.5" style="21" customWidth="1"/>
    <col min="8" max="16384" width="9.125" style="21"/>
  </cols>
  <sheetData>
    <row r="1" spans="1:7" ht="18.75" x14ac:dyDescent="0.2">
      <c r="A1" s="328" t="s">
        <v>583</v>
      </c>
      <c r="B1" s="328"/>
      <c r="C1" s="328"/>
      <c r="D1" s="328"/>
      <c r="E1" s="328"/>
      <c r="F1" s="328"/>
    </row>
    <row r="2" spans="1:7" ht="15" thickBot="1" x14ac:dyDescent="0.25">
      <c r="A2" s="390" t="s">
        <v>326</v>
      </c>
      <c r="B2" s="390"/>
      <c r="C2" s="390"/>
      <c r="D2" s="390"/>
      <c r="E2" s="390"/>
      <c r="F2" s="390"/>
      <c r="G2" s="390"/>
    </row>
    <row r="3" spans="1:7" ht="15" thickBot="1" x14ac:dyDescent="0.25">
      <c r="A3" s="73"/>
      <c r="B3" s="30">
        <v>2019</v>
      </c>
      <c r="C3" s="154">
        <v>2020</v>
      </c>
      <c r="D3" s="154">
        <v>2021</v>
      </c>
      <c r="E3" s="154">
        <v>2022</v>
      </c>
      <c r="F3" s="155">
        <v>2023</v>
      </c>
      <c r="G3" s="156">
        <v>2024</v>
      </c>
    </row>
    <row r="4" spans="1:7" s="94" customFormat="1" ht="16.5" customHeight="1" x14ac:dyDescent="0.2">
      <c r="A4" s="44" t="s">
        <v>245</v>
      </c>
      <c r="B4" s="105"/>
      <c r="C4" s="105"/>
      <c r="D4" s="105"/>
      <c r="E4" s="105"/>
      <c r="F4" s="105"/>
      <c r="G4" s="105"/>
    </row>
    <row r="5" spans="1:7" s="94" customFormat="1" ht="16.5" customHeight="1" x14ac:dyDescent="0.2">
      <c r="A5" s="16" t="s">
        <v>327</v>
      </c>
      <c r="B5" s="39">
        <v>468625</v>
      </c>
      <c r="C5" s="39">
        <v>617495</v>
      </c>
      <c r="D5" s="39">
        <v>577356</v>
      </c>
      <c r="E5" s="39">
        <v>773637</v>
      </c>
      <c r="F5" s="39">
        <v>1136973.6229999999</v>
      </c>
      <c r="G5" s="39">
        <v>1349448.6170000001</v>
      </c>
    </row>
    <row r="6" spans="1:7" s="94" customFormat="1" ht="16.5" customHeight="1" x14ac:dyDescent="0.2">
      <c r="A6" s="16" t="s">
        <v>328</v>
      </c>
      <c r="B6" s="39">
        <v>1039</v>
      </c>
      <c r="C6" s="39">
        <v>1029</v>
      </c>
      <c r="D6" s="39">
        <v>418</v>
      </c>
      <c r="E6" s="39">
        <v>406</v>
      </c>
      <c r="F6" s="39">
        <v>350.95699999999999</v>
      </c>
      <c r="G6" s="39">
        <v>39.941000000000003</v>
      </c>
    </row>
    <row r="7" spans="1:7" s="94" customFormat="1" ht="16.5" customHeight="1" x14ac:dyDescent="0.2">
      <c r="A7" s="16" t="s">
        <v>329</v>
      </c>
      <c r="B7" s="39">
        <v>1375854</v>
      </c>
      <c r="C7" s="39">
        <v>2206980</v>
      </c>
      <c r="D7" s="39">
        <v>2858845</v>
      </c>
      <c r="E7" s="39">
        <v>2178557</v>
      </c>
      <c r="F7" s="39">
        <v>1590147.3870000001</v>
      </c>
      <c r="G7" s="39">
        <v>2722811.0789999999</v>
      </c>
    </row>
    <row r="8" spans="1:7" s="94" customFormat="1" ht="16.5" customHeight="1" x14ac:dyDescent="0.2">
      <c r="A8" s="16" t="s">
        <v>330</v>
      </c>
      <c r="B8" s="39">
        <v>72703</v>
      </c>
      <c r="C8" s="39">
        <v>62010</v>
      </c>
      <c r="D8" s="39">
        <v>20708</v>
      </c>
      <c r="E8" s="39">
        <v>24051</v>
      </c>
      <c r="F8" s="39">
        <v>20205.797999999999</v>
      </c>
      <c r="G8" s="39">
        <v>20507.133000000002</v>
      </c>
    </row>
    <row r="9" spans="1:7" s="94" customFormat="1" ht="16.5" customHeight="1" x14ac:dyDescent="0.2">
      <c r="A9" s="16" t="s">
        <v>331</v>
      </c>
      <c r="B9" s="39">
        <v>55461</v>
      </c>
      <c r="C9" s="39">
        <v>29537</v>
      </c>
      <c r="D9" s="39">
        <v>60771</v>
      </c>
      <c r="E9" s="39">
        <v>43461</v>
      </c>
      <c r="F9" s="39">
        <v>5380.665</v>
      </c>
      <c r="G9" s="39">
        <v>204445.63099999999</v>
      </c>
    </row>
    <row r="10" spans="1:7" s="94" customFormat="1" ht="16.5" customHeight="1" x14ac:dyDescent="0.2">
      <c r="A10" s="16" t="s">
        <v>332</v>
      </c>
      <c r="B10" s="39">
        <v>27</v>
      </c>
      <c r="C10" s="39">
        <v>28</v>
      </c>
      <c r="D10" s="39">
        <v>27</v>
      </c>
      <c r="E10" s="39">
        <v>33</v>
      </c>
      <c r="F10" s="39">
        <v>45.542000000000002</v>
      </c>
      <c r="G10" s="39">
        <v>43.612000000000002</v>
      </c>
    </row>
    <row r="11" spans="1:7" s="94" customFormat="1" ht="16.5" customHeight="1" x14ac:dyDescent="0.2">
      <c r="A11" s="16" t="s">
        <v>333</v>
      </c>
      <c r="B11" s="39">
        <v>782918</v>
      </c>
      <c r="C11" s="39">
        <v>917540</v>
      </c>
      <c r="D11" s="39">
        <v>1792952</v>
      </c>
      <c r="E11" s="39">
        <v>4518610</v>
      </c>
      <c r="F11" s="39">
        <v>8387621.4790000003</v>
      </c>
      <c r="G11" s="39">
        <v>11825545.546</v>
      </c>
    </row>
    <row r="12" spans="1:7" s="94" customFormat="1" ht="16.5" customHeight="1" x14ac:dyDescent="0.2">
      <c r="A12" s="16" t="s">
        <v>334</v>
      </c>
      <c r="B12" s="39">
        <v>28200</v>
      </c>
      <c r="C12" s="39">
        <v>30157</v>
      </c>
      <c r="D12" s="39">
        <v>33794</v>
      </c>
      <c r="E12" s="39"/>
      <c r="F12" s="39">
        <v>0</v>
      </c>
      <c r="G12" s="39">
        <v>0</v>
      </c>
    </row>
    <row r="13" spans="1:7" s="94" customFormat="1" ht="16.5" customHeight="1" x14ac:dyDescent="0.2">
      <c r="A13" s="16" t="s">
        <v>335</v>
      </c>
      <c r="B13" s="39">
        <v>8003637</v>
      </c>
      <c r="C13" s="39">
        <v>7508359</v>
      </c>
      <c r="D13" s="39">
        <v>6949850</v>
      </c>
      <c r="E13" s="39">
        <v>6404018</v>
      </c>
      <c r="F13" s="39">
        <v>6070878.551</v>
      </c>
      <c r="G13" s="39">
        <v>5779834.5990000004</v>
      </c>
    </row>
    <row r="14" spans="1:7" s="94" customFormat="1" ht="16.5" customHeight="1" x14ac:dyDescent="0.2">
      <c r="A14" s="16" t="s">
        <v>336</v>
      </c>
      <c r="B14" s="39">
        <v>587644</v>
      </c>
      <c r="C14" s="39">
        <v>795578</v>
      </c>
      <c r="D14" s="39">
        <v>1179962</v>
      </c>
      <c r="E14" s="39">
        <v>2070810</v>
      </c>
      <c r="F14" s="39">
        <v>2251155.7050000001</v>
      </c>
      <c r="G14" s="39">
        <v>2049346.4539999999</v>
      </c>
    </row>
    <row r="15" spans="1:7" s="94" customFormat="1" ht="16.5" customHeight="1" x14ac:dyDescent="0.2">
      <c r="A15" s="16" t="s">
        <v>337</v>
      </c>
      <c r="B15" s="39">
        <v>9580</v>
      </c>
      <c r="C15" s="39">
        <v>11943</v>
      </c>
      <c r="D15" s="39">
        <v>11268</v>
      </c>
      <c r="E15" s="39">
        <v>14816</v>
      </c>
      <c r="F15" s="39">
        <v>21578.938999999998</v>
      </c>
      <c r="G15" s="39">
        <v>24873.343000000001</v>
      </c>
    </row>
    <row r="16" spans="1:7" s="94" customFormat="1" ht="16.5" customHeight="1" x14ac:dyDescent="0.2">
      <c r="A16" s="16" t="s">
        <v>338</v>
      </c>
      <c r="B16" s="39">
        <v>12267</v>
      </c>
      <c r="C16" s="39">
        <v>13141</v>
      </c>
      <c r="D16" s="39">
        <v>14088</v>
      </c>
      <c r="E16" s="39">
        <v>15107</v>
      </c>
      <c r="F16" s="39">
        <v>16206.146000000001</v>
      </c>
      <c r="G16" s="39">
        <v>17390.712</v>
      </c>
    </row>
    <row r="17" spans="1:7" s="94" customFormat="1" ht="16.5" customHeight="1" x14ac:dyDescent="0.2">
      <c r="A17" s="16" t="s">
        <v>339</v>
      </c>
      <c r="B17" s="39">
        <v>79876</v>
      </c>
      <c r="C17" s="39">
        <v>79010</v>
      </c>
      <c r="D17" s="39">
        <v>78346</v>
      </c>
      <c r="E17" s="39">
        <v>97686</v>
      </c>
      <c r="F17" s="39">
        <v>96683.236999999994</v>
      </c>
      <c r="G17" s="39">
        <v>95080.479000000007</v>
      </c>
    </row>
    <row r="18" spans="1:7" s="94" customFormat="1" ht="16.5" customHeight="1" x14ac:dyDescent="0.2">
      <c r="A18" s="16" t="s">
        <v>340</v>
      </c>
      <c r="B18" s="39">
        <v>199</v>
      </c>
      <c r="C18" s="39">
        <v>106</v>
      </c>
      <c r="D18" s="39">
        <v>98</v>
      </c>
      <c r="E18" s="39">
        <v>170</v>
      </c>
      <c r="F18" s="39">
        <v>155.31700000000001</v>
      </c>
      <c r="G18" s="39">
        <v>755.149</v>
      </c>
    </row>
    <row r="19" spans="1:7" s="94" customFormat="1" ht="16.5" customHeight="1" x14ac:dyDescent="0.2">
      <c r="A19" s="16" t="s">
        <v>287</v>
      </c>
      <c r="B19" s="39">
        <v>10021</v>
      </c>
      <c r="C19" s="39">
        <v>14692</v>
      </c>
      <c r="D19" s="39">
        <v>29975</v>
      </c>
      <c r="E19" s="39">
        <v>37176</v>
      </c>
      <c r="F19" s="39">
        <v>22068.906999999999</v>
      </c>
      <c r="G19" s="39">
        <v>25356.748</v>
      </c>
    </row>
    <row r="20" spans="1:7" s="94" customFormat="1" ht="16.5" customHeight="1" x14ac:dyDescent="0.2">
      <c r="A20" s="44" t="s">
        <v>341</v>
      </c>
      <c r="B20" s="41">
        <v>11488051</v>
      </c>
      <c r="C20" s="41">
        <v>12287605</v>
      </c>
      <c r="D20" s="41">
        <v>13608457</v>
      </c>
      <c r="E20" s="41">
        <v>16178538</v>
      </c>
      <c r="F20" s="41">
        <v>19619452.252999999</v>
      </c>
      <c r="G20" s="41">
        <v>24115479.043000001</v>
      </c>
    </row>
    <row r="21" spans="1:7" s="94" customFormat="1" ht="16.5" customHeight="1" x14ac:dyDescent="0.2">
      <c r="A21" s="44" t="s">
        <v>288</v>
      </c>
      <c r="B21" s="39"/>
      <c r="C21" s="39"/>
      <c r="D21" s="39"/>
      <c r="E21" s="39"/>
      <c r="F21" s="39"/>
      <c r="G21" s="39"/>
    </row>
    <row r="22" spans="1:7" s="94" customFormat="1" ht="16.5" customHeight="1" x14ac:dyDescent="0.2">
      <c r="A22" s="16" t="s">
        <v>342</v>
      </c>
      <c r="B22" s="39">
        <v>5285026</v>
      </c>
      <c r="C22" s="39">
        <v>6458763</v>
      </c>
      <c r="D22" s="39">
        <v>7278860</v>
      </c>
      <c r="E22" s="39">
        <v>7992592</v>
      </c>
      <c r="F22" s="39">
        <v>9664290.1579999998</v>
      </c>
      <c r="G22" s="39">
        <v>9698211.4309999999</v>
      </c>
    </row>
    <row r="23" spans="1:7" s="94" customFormat="1" ht="16.5" customHeight="1" x14ac:dyDescent="0.2">
      <c r="A23" s="16" t="s">
        <v>343</v>
      </c>
      <c r="B23" s="39">
        <v>1147</v>
      </c>
      <c r="C23" s="39">
        <v>1226</v>
      </c>
      <c r="D23" s="39">
        <v>1796</v>
      </c>
      <c r="E23" s="39">
        <v>1251</v>
      </c>
      <c r="F23" s="39">
        <v>1618.623</v>
      </c>
      <c r="G23" s="39">
        <v>1227.316</v>
      </c>
    </row>
    <row r="24" spans="1:7" s="94" customFormat="1" ht="16.5" customHeight="1" x14ac:dyDescent="0.2">
      <c r="A24" s="16" t="s">
        <v>334</v>
      </c>
      <c r="B24" s="39">
        <v>1101514</v>
      </c>
      <c r="C24" s="39">
        <v>748790</v>
      </c>
      <c r="D24" s="39">
        <v>1295486</v>
      </c>
      <c r="E24" s="39">
        <v>1547182</v>
      </c>
      <c r="F24" s="39">
        <v>1363629.4</v>
      </c>
      <c r="G24" s="39">
        <v>1765325.781</v>
      </c>
    </row>
    <row r="25" spans="1:7" s="94" customFormat="1" ht="16.5" customHeight="1" x14ac:dyDescent="0.2">
      <c r="A25" s="16" t="s">
        <v>344</v>
      </c>
      <c r="B25" s="39">
        <v>44969</v>
      </c>
      <c r="C25" s="39">
        <v>52125</v>
      </c>
      <c r="D25" s="39">
        <v>51241</v>
      </c>
      <c r="E25" s="39">
        <v>10512</v>
      </c>
      <c r="F25" s="39">
        <v>8589.6689999999999</v>
      </c>
      <c r="G25" s="39">
        <v>374.38499999999999</v>
      </c>
    </row>
    <row r="26" spans="1:7" s="94" customFormat="1" ht="16.5" customHeight="1" x14ac:dyDescent="0.2">
      <c r="A26" s="16" t="s">
        <v>345</v>
      </c>
      <c r="B26" s="39">
        <v>105</v>
      </c>
      <c r="C26" s="39">
        <v>187</v>
      </c>
      <c r="D26" s="39">
        <v>202</v>
      </c>
      <c r="E26" s="39" t="s">
        <v>13</v>
      </c>
      <c r="F26" s="39">
        <v>0</v>
      </c>
      <c r="G26" s="39">
        <v>0</v>
      </c>
    </row>
    <row r="27" spans="1:7" s="94" customFormat="1" ht="16.5" customHeight="1" x14ac:dyDescent="0.2">
      <c r="A27" s="16" t="s">
        <v>346</v>
      </c>
      <c r="B27" s="39">
        <v>124410</v>
      </c>
      <c r="C27" s="39">
        <v>19513</v>
      </c>
      <c r="D27" s="39" t="s">
        <v>13</v>
      </c>
      <c r="E27" s="39">
        <v>197</v>
      </c>
      <c r="F27" s="39">
        <v>215.93199999999999</v>
      </c>
      <c r="G27" s="39">
        <v>129.07300000000001</v>
      </c>
    </row>
    <row r="28" spans="1:7" s="94" customFormat="1" ht="16.5" customHeight="1" x14ac:dyDescent="0.2">
      <c r="A28" s="16" t="s">
        <v>347</v>
      </c>
      <c r="B28" s="39">
        <v>469398</v>
      </c>
      <c r="C28" s="39">
        <v>476723</v>
      </c>
      <c r="D28" s="39">
        <v>748494</v>
      </c>
      <c r="E28" s="39">
        <v>926914</v>
      </c>
      <c r="F28" s="39">
        <v>1209984.3149999999</v>
      </c>
      <c r="G28" s="39">
        <v>1160665.58</v>
      </c>
    </row>
    <row r="29" spans="1:7" s="94" customFormat="1" ht="16.5" customHeight="1" x14ac:dyDescent="0.2">
      <c r="A29" s="16" t="s">
        <v>348</v>
      </c>
      <c r="B29" s="39">
        <v>1246239</v>
      </c>
      <c r="C29" s="39">
        <v>1171104</v>
      </c>
      <c r="D29" s="39">
        <v>1327525</v>
      </c>
      <c r="E29" s="39">
        <v>1254854</v>
      </c>
      <c r="F29" s="39">
        <v>1676643.8640000001</v>
      </c>
      <c r="G29" s="39">
        <v>1900228.0379999999</v>
      </c>
    </row>
    <row r="30" spans="1:7" s="94" customFormat="1" ht="16.5" customHeight="1" x14ac:dyDescent="0.2">
      <c r="A30" s="16" t="s">
        <v>349</v>
      </c>
      <c r="B30" s="39">
        <v>1116034</v>
      </c>
      <c r="C30" s="39">
        <v>1093622</v>
      </c>
      <c r="D30" s="39">
        <v>629053</v>
      </c>
      <c r="E30" s="39">
        <v>737432</v>
      </c>
      <c r="F30" s="39">
        <v>957386.47400000005</v>
      </c>
      <c r="G30" s="39">
        <v>1207793.7849999999</v>
      </c>
    </row>
    <row r="31" spans="1:7" s="94" customFormat="1" ht="16.5" customHeight="1" x14ac:dyDescent="0.2">
      <c r="A31" s="16" t="s">
        <v>350</v>
      </c>
      <c r="B31" s="39">
        <v>1150064</v>
      </c>
      <c r="C31" s="39">
        <v>1045944</v>
      </c>
      <c r="D31" s="39">
        <v>845359</v>
      </c>
      <c r="E31" s="39">
        <v>1351259</v>
      </c>
      <c r="F31" s="39">
        <v>1632061.6669999999</v>
      </c>
      <c r="G31" s="39">
        <v>2157055.0970000001</v>
      </c>
    </row>
    <row r="32" spans="1:7" s="94" customFormat="1" ht="16.5" customHeight="1" x14ac:dyDescent="0.2">
      <c r="A32" s="16" t="s">
        <v>351</v>
      </c>
      <c r="B32" s="39" t="s">
        <v>13</v>
      </c>
      <c r="C32" s="39" t="s">
        <v>13</v>
      </c>
      <c r="D32" s="39">
        <v>135051</v>
      </c>
      <c r="E32" s="39">
        <v>530194</v>
      </c>
      <c r="F32" s="39">
        <v>142882.14600000001</v>
      </c>
      <c r="G32" s="39">
        <v>609731.59400000004</v>
      </c>
    </row>
    <row r="33" spans="1:7" s="94" customFormat="1" ht="16.5" customHeight="1" x14ac:dyDescent="0.2">
      <c r="A33" s="16" t="s">
        <v>352</v>
      </c>
      <c r="B33" s="39">
        <v>176875</v>
      </c>
      <c r="C33" s="39">
        <v>99531</v>
      </c>
      <c r="D33" s="39">
        <v>75071</v>
      </c>
      <c r="E33" s="39">
        <v>134303</v>
      </c>
      <c r="F33" s="39">
        <v>156501.45000000001</v>
      </c>
      <c r="G33" s="39">
        <v>122922.143</v>
      </c>
    </row>
    <row r="34" spans="1:7" s="94" customFormat="1" ht="16.5" customHeight="1" x14ac:dyDescent="0.2">
      <c r="A34" s="16" t="s">
        <v>353</v>
      </c>
      <c r="B34" s="39">
        <v>29383</v>
      </c>
      <c r="C34" s="39">
        <v>34736</v>
      </c>
      <c r="D34" s="39">
        <v>36697</v>
      </c>
      <c r="E34" s="39">
        <v>41058</v>
      </c>
      <c r="F34" s="39">
        <v>45714.784</v>
      </c>
      <c r="G34" s="39">
        <v>53527.464</v>
      </c>
    </row>
    <row r="35" spans="1:7" s="94" customFormat="1" ht="16.5" customHeight="1" x14ac:dyDescent="0.2">
      <c r="A35" s="44" t="s">
        <v>354</v>
      </c>
      <c r="B35" s="41">
        <v>10745164</v>
      </c>
      <c r="C35" s="41">
        <v>11202263</v>
      </c>
      <c r="D35" s="41">
        <v>12424837</v>
      </c>
      <c r="E35" s="41">
        <v>14527749</v>
      </c>
      <c r="F35" s="41">
        <v>16859518.482000001</v>
      </c>
      <c r="G35" s="41">
        <v>18677191.686999999</v>
      </c>
    </row>
    <row r="36" spans="1:7" s="94" customFormat="1" ht="16.5" customHeight="1" x14ac:dyDescent="0.2">
      <c r="A36" s="44" t="s">
        <v>355</v>
      </c>
      <c r="B36" s="41">
        <v>742887</v>
      </c>
      <c r="C36" s="41">
        <v>1085342</v>
      </c>
      <c r="D36" s="41">
        <v>1183621</v>
      </c>
      <c r="E36" s="41">
        <v>1650789</v>
      </c>
      <c r="F36" s="41">
        <v>2759933.7710000002</v>
      </c>
      <c r="G36" s="41">
        <v>5438287.3559999997</v>
      </c>
    </row>
    <row r="37" spans="1:7" s="94" customFormat="1" ht="16.5" customHeight="1" x14ac:dyDescent="0.2">
      <c r="A37" s="44" t="s">
        <v>356</v>
      </c>
      <c r="B37" s="39"/>
      <c r="C37" s="39"/>
      <c r="D37" s="39"/>
      <c r="E37" s="39"/>
      <c r="F37" s="39"/>
      <c r="G37" s="39"/>
    </row>
    <row r="38" spans="1:7" s="94" customFormat="1" ht="16.5" customHeight="1" x14ac:dyDescent="0.2">
      <c r="A38" s="16" t="s">
        <v>357</v>
      </c>
      <c r="B38" s="39">
        <v>100</v>
      </c>
      <c r="C38" s="39">
        <v>100</v>
      </c>
      <c r="D38" s="39">
        <v>100</v>
      </c>
      <c r="E38" s="39">
        <v>100000</v>
      </c>
      <c r="F38" s="39">
        <v>100000</v>
      </c>
      <c r="G38" s="39">
        <v>100000</v>
      </c>
    </row>
    <row r="39" spans="1:7" s="94" customFormat="1" ht="16.5" customHeight="1" x14ac:dyDescent="0.2">
      <c r="A39" s="16" t="s">
        <v>358</v>
      </c>
      <c r="B39" s="39">
        <v>112706</v>
      </c>
      <c r="C39" s="39">
        <v>167389</v>
      </c>
      <c r="D39" s="39">
        <v>260993</v>
      </c>
      <c r="E39" s="39">
        <v>214789</v>
      </c>
      <c r="F39" s="39">
        <v>440965.43900000001</v>
      </c>
      <c r="G39" s="39">
        <v>976746.201</v>
      </c>
    </row>
    <row r="40" spans="1:7" s="94" customFormat="1" ht="16.5" customHeight="1" x14ac:dyDescent="0.2">
      <c r="A40" s="16" t="s">
        <v>359</v>
      </c>
      <c r="B40" s="39">
        <v>6519</v>
      </c>
      <c r="C40" s="39">
        <v>152542</v>
      </c>
      <c r="D40" s="39">
        <v>161974</v>
      </c>
      <c r="E40" s="39">
        <v>371186</v>
      </c>
      <c r="F40" s="39">
        <v>904705.35</v>
      </c>
      <c r="G40" s="39">
        <v>2807974.4479999999</v>
      </c>
    </row>
    <row r="41" spans="1:7" s="94" customFormat="1" ht="16.5" customHeight="1" x14ac:dyDescent="0.2">
      <c r="A41" s="16" t="s">
        <v>360</v>
      </c>
      <c r="B41" s="39">
        <v>464181</v>
      </c>
      <c r="C41" s="39">
        <v>613004</v>
      </c>
      <c r="D41" s="39">
        <v>572780</v>
      </c>
      <c r="E41" s="39">
        <v>769061</v>
      </c>
      <c r="F41" s="39">
        <v>1132158.155</v>
      </c>
      <c r="G41" s="39">
        <v>1344041.7150000001</v>
      </c>
    </row>
    <row r="42" spans="1:7" s="94" customFormat="1" ht="16.5" customHeight="1" x14ac:dyDescent="0.2">
      <c r="A42" s="16" t="s">
        <v>361</v>
      </c>
      <c r="B42" s="39"/>
      <c r="C42" s="39"/>
      <c r="D42" s="39"/>
      <c r="E42" s="39" t="s">
        <v>13</v>
      </c>
      <c r="F42" s="39">
        <v>10.211</v>
      </c>
      <c r="G42" s="39">
        <v>7.3719999999999999</v>
      </c>
    </row>
    <row r="43" spans="1:7" s="94" customFormat="1" ht="16.5" customHeight="1" x14ac:dyDescent="0.2">
      <c r="A43" s="16" t="s">
        <v>362</v>
      </c>
      <c r="B43" s="39">
        <v>68491</v>
      </c>
      <c r="C43" s="39">
        <v>61417</v>
      </c>
      <c r="D43" s="39">
        <v>96883</v>
      </c>
      <c r="E43" s="39">
        <v>85014</v>
      </c>
      <c r="F43" s="39">
        <v>71355.930999999997</v>
      </c>
      <c r="G43" s="39">
        <v>98799.672999999995</v>
      </c>
    </row>
    <row r="44" spans="1:7" s="94" customFormat="1" ht="16.5" customHeight="1" x14ac:dyDescent="0.2">
      <c r="A44" s="16" t="s">
        <v>363</v>
      </c>
      <c r="B44" s="39">
        <v>90891</v>
      </c>
      <c r="C44" s="39">
        <v>90891</v>
      </c>
      <c r="D44" s="39">
        <v>90891</v>
      </c>
      <c r="E44" s="39">
        <v>110739</v>
      </c>
      <c r="F44" s="39">
        <v>110738.685</v>
      </c>
      <c r="G44" s="39">
        <v>110717.947</v>
      </c>
    </row>
    <row r="45" spans="1:7" s="94" customFormat="1" ht="16.5" customHeight="1" x14ac:dyDescent="0.2">
      <c r="A45" s="44" t="s">
        <v>364</v>
      </c>
      <c r="B45" s="41">
        <v>742887</v>
      </c>
      <c r="C45" s="41">
        <v>1085342</v>
      </c>
      <c r="D45" s="41">
        <v>1183621</v>
      </c>
      <c r="E45" s="41">
        <v>1650789</v>
      </c>
      <c r="F45" s="41">
        <v>2759933.7710000002</v>
      </c>
      <c r="G45" s="41">
        <v>5438287.3559999997</v>
      </c>
    </row>
    <row r="46" spans="1:7" s="94" customFormat="1" ht="16.5" customHeight="1" x14ac:dyDescent="0.2">
      <c r="A46" s="44" t="s">
        <v>365</v>
      </c>
      <c r="B46" s="39"/>
      <c r="C46" s="39"/>
      <c r="D46" s="39"/>
      <c r="E46" s="39"/>
      <c r="F46" s="39"/>
      <c r="G46" s="39"/>
    </row>
    <row r="47" spans="1:7" s="94" customFormat="1" ht="16.5" customHeight="1" x14ac:dyDescent="0.2">
      <c r="A47" s="16" t="s">
        <v>366</v>
      </c>
      <c r="B47" s="39">
        <v>656468</v>
      </c>
      <c r="C47" s="39">
        <v>1218372</v>
      </c>
      <c r="D47" s="39">
        <v>768020</v>
      </c>
      <c r="E47" s="39">
        <v>991784</v>
      </c>
      <c r="F47" s="39">
        <v>2183420.983</v>
      </c>
      <c r="G47" s="39">
        <v>3555091.7310000001</v>
      </c>
    </row>
    <row r="48" spans="1:7" s="94" customFormat="1" ht="16.5" customHeight="1" x14ac:dyDescent="0.2">
      <c r="A48" s="16" t="s">
        <v>367</v>
      </c>
      <c r="B48" s="39">
        <v>110759</v>
      </c>
      <c r="C48" s="39">
        <v>73343</v>
      </c>
      <c r="D48" s="39">
        <v>52694</v>
      </c>
      <c r="E48" s="39">
        <v>60595</v>
      </c>
      <c r="F48" s="39">
        <v>147665.204</v>
      </c>
      <c r="G48" s="39">
        <v>281825.15500000003</v>
      </c>
    </row>
    <row r="49" spans="1:7" s="94" customFormat="1" ht="16.5" customHeight="1" x14ac:dyDescent="0.2">
      <c r="A49" s="44" t="s">
        <v>368</v>
      </c>
      <c r="B49" s="41">
        <v>545709</v>
      </c>
      <c r="C49" s="41">
        <v>1145029</v>
      </c>
      <c r="D49" s="41">
        <v>715327</v>
      </c>
      <c r="E49" s="41">
        <v>931189</v>
      </c>
      <c r="F49" s="41">
        <v>2035755.7790000001</v>
      </c>
      <c r="G49" s="41">
        <v>3273266.5759999999</v>
      </c>
    </row>
    <row r="50" spans="1:7" s="94" customFormat="1" ht="16.5" customHeight="1" x14ac:dyDescent="0.2">
      <c r="A50" s="16" t="s">
        <v>369</v>
      </c>
      <c r="B50" s="39" t="s">
        <v>13</v>
      </c>
      <c r="C50" s="39" t="s">
        <v>13</v>
      </c>
      <c r="D50" s="39" t="s">
        <v>13</v>
      </c>
      <c r="E50" s="39">
        <v>-63223</v>
      </c>
      <c r="F50" s="39">
        <v>230.89400000000001</v>
      </c>
      <c r="G50" s="39">
        <v>23820.392</v>
      </c>
    </row>
    <row r="51" spans="1:7" s="94" customFormat="1" ht="16.5" customHeight="1" x14ac:dyDescent="0.2">
      <c r="A51" s="16" t="s">
        <v>370</v>
      </c>
      <c r="B51" s="39">
        <v>4136</v>
      </c>
      <c r="C51" s="39">
        <v>4648</v>
      </c>
      <c r="D51" s="39">
        <v>5245</v>
      </c>
      <c r="E51" s="39">
        <v>6690</v>
      </c>
      <c r="F51" s="39">
        <v>9194.3083540000007</v>
      </c>
      <c r="G51" s="39">
        <v>10862.156000000001</v>
      </c>
    </row>
    <row r="52" spans="1:7" s="94" customFormat="1" ht="16.5" customHeight="1" x14ac:dyDescent="0.2">
      <c r="A52" s="16" t="s">
        <v>371</v>
      </c>
      <c r="B52" s="39">
        <v>-505911</v>
      </c>
      <c r="C52" s="39">
        <v>66410</v>
      </c>
      <c r="D52" s="39">
        <v>135349</v>
      </c>
      <c r="E52" s="39">
        <v>-61818</v>
      </c>
      <c r="F52" s="39">
        <v>-874669.79399999999</v>
      </c>
      <c r="G52" s="39">
        <v>186076.53599999999</v>
      </c>
    </row>
    <row r="53" spans="1:7" s="94" customFormat="1" ht="16.5" customHeight="1" x14ac:dyDescent="0.2">
      <c r="A53" s="16" t="s">
        <v>372</v>
      </c>
      <c r="B53" s="39">
        <v>2390</v>
      </c>
      <c r="C53" s="39">
        <v>400</v>
      </c>
      <c r="D53" s="39">
        <v>500</v>
      </c>
      <c r="E53" s="39">
        <v>633</v>
      </c>
      <c r="F53" s="39">
        <v>605</v>
      </c>
      <c r="G53" s="39">
        <v>665.5</v>
      </c>
    </row>
    <row r="54" spans="1:7" s="94" customFormat="1" ht="16.5" customHeight="1" x14ac:dyDescent="0.2">
      <c r="A54" s="16" t="s">
        <v>373</v>
      </c>
      <c r="B54" s="39">
        <v>4392</v>
      </c>
      <c r="C54" s="39">
        <v>7905</v>
      </c>
      <c r="D54" s="39">
        <v>2199</v>
      </c>
      <c r="E54" s="39">
        <v>-9384</v>
      </c>
      <c r="F54" s="39">
        <v>-1544.817</v>
      </c>
      <c r="G54" s="39">
        <v>5146.1260000000002</v>
      </c>
    </row>
    <row r="55" spans="1:7" s="94" customFormat="1" ht="16.5" customHeight="1" x14ac:dyDescent="0.2">
      <c r="A55" s="16" t="s">
        <v>374</v>
      </c>
      <c r="B55" s="39">
        <v>113</v>
      </c>
      <c r="C55" s="39">
        <v>382</v>
      </c>
      <c r="D55" s="39">
        <v>397</v>
      </c>
      <c r="E55" s="39">
        <v>5200</v>
      </c>
      <c r="F55" s="39">
        <v>37197.451999999997</v>
      </c>
      <c r="G55" s="39">
        <v>274.47699999999998</v>
      </c>
    </row>
    <row r="56" spans="1:7" s="94" customFormat="1" ht="16.5" customHeight="1" x14ac:dyDescent="0.2">
      <c r="A56" s="44" t="s">
        <v>375</v>
      </c>
      <c r="B56" s="41">
        <v>50829</v>
      </c>
      <c r="C56" s="41">
        <v>1220580</v>
      </c>
      <c r="D56" s="41">
        <v>813285</v>
      </c>
      <c r="E56" s="41">
        <v>809286</v>
      </c>
      <c r="F56" s="41">
        <v>1206768.8223540001</v>
      </c>
      <c r="G56" s="41">
        <v>3500111.7629999998</v>
      </c>
    </row>
    <row r="57" spans="1:7" s="94" customFormat="1" ht="16.5" customHeight="1" x14ac:dyDescent="0.2">
      <c r="A57" s="16" t="s">
        <v>376</v>
      </c>
      <c r="B57" s="39">
        <v>51180</v>
      </c>
      <c r="C57" s="39">
        <v>60722</v>
      </c>
      <c r="D57" s="39">
        <v>56353</v>
      </c>
      <c r="E57" s="39">
        <v>62857</v>
      </c>
      <c r="F57" s="39">
        <v>66372.32699999999</v>
      </c>
      <c r="G57" s="39">
        <v>86187.843999999997</v>
      </c>
    </row>
    <row r="58" spans="1:7" s="94" customFormat="1" ht="16.5" customHeight="1" x14ac:dyDescent="0.2">
      <c r="A58" s="16" t="s">
        <v>377</v>
      </c>
      <c r="B58" s="39">
        <v>496</v>
      </c>
      <c r="C58" s="39">
        <v>-73</v>
      </c>
      <c r="D58" s="39">
        <v>-89</v>
      </c>
      <c r="E58" s="39">
        <v>378</v>
      </c>
      <c r="F58" s="39">
        <v>1109.451</v>
      </c>
      <c r="G58" s="39">
        <v>-297.517</v>
      </c>
    </row>
    <row r="59" spans="1:7" s="94" customFormat="1" ht="16.5" customHeight="1" x14ac:dyDescent="0.2">
      <c r="A59" s="44" t="s">
        <v>378</v>
      </c>
      <c r="B59" s="41">
        <v>51675</v>
      </c>
      <c r="C59" s="41">
        <v>60649</v>
      </c>
      <c r="D59" s="41">
        <v>56264</v>
      </c>
      <c r="E59" s="41">
        <v>63235</v>
      </c>
      <c r="F59" s="41">
        <v>67481.778000000006</v>
      </c>
      <c r="G59" s="41">
        <v>85890.327000000005</v>
      </c>
    </row>
    <row r="60" spans="1:7" s="94" customFormat="1" ht="16.5" customHeight="1" thickBot="1" x14ac:dyDescent="0.25">
      <c r="A60" s="106" t="s">
        <v>379</v>
      </c>
      <c r="B60" s="107">
        <v>-846</v>
      </c>
      <c r="C60" s="107">
        <v>1159931</v>
      </c>
      <c r="D60" s="107">
        <v>757021</v>
      </c>
      <c r="E60" s="107">
        <v>746051</v>
      </c>
      <c r="F60" s="107">
        <v>1139287.044</v>
      </c>
      <c r="G60" s="107">
        <v>3414221.4360000002</v>
      </c>
    </row>
    <row r="61" spans="1:7" s="94" customFormat="1" ht="16.5" customHeight="1" x14ac:dyDescent="0.2">
      <c r="A61" s="44" t="s">
        <v>380</v>
      </c>
      <c r="B61" s="41">
        <v>397436</v>
      </c>
      <c r="C61" s="41">
        <v>1432096</v>
      </c>
      <c r="D61" s="41">
        <v>1189238</v>
      </c>
      <c r="E61" s="41">
        <v>-31841</v>
      </c>
      <c r="F61" s="41">
        <v>946576.18599999999</v>
      </c>
      <c r="G61" s="41">
        <v>1752597.8509486599</v>
      </c>
    </row>
    <row r="62" spans="1:7" s="94" customFormat="1" ht="16.5" customHeight="1" x14ac:dyDescent="0.2">
      <c r="A62" s="44" t="s">
        <v>381</v>
      </c>
      <c r="B62" s="41">
        <v>1613</v>
      </c>
      <c r="C62" s="41">
        <v>-753</v>
      </c>
      <c r="D62" s="41">
        <v>-645</v>
      </c>
      <c r="E62" s="41">
        <v>-325</v>
      </c>
      <c r="F62" s="41">
        <v>-129.59399999999999</v>
      </c>
      <c r="G62" s="41">
        <v>-365.73627730000004</v>
      </c>
    </row>
    <row r="63" spans="1:7" s="94" customFormat="1" ht="16.5" customHeight="1" thickBot="1" x14ac:dyDescent="0.25">
      <c r="A63" s="108" t="s">
        <v>382</v>
      </c>
      <c r="B63" s="109">
        <v>224962</v>
      </c>
      <c r="C63" s="109">
        <v>-1050123</v>
      </c>
      <c r="D63" s="109">
        <v>-829800</v>
      </c>
      <c r="E63" s="109">
        <v>-82663</v>
      </c>
      <c r="F63" s="109">
        <v>-276010.39799999999</v>
      </c>
      <c r="G63" s="109">
        <v>-397312.58600000001</v>
      </c>
    </row>
    <row r="64" spans="1:7" x14ac:dyDescent="0.2">
      <c r="A64" s="389" t="s">
        <v>325</v>
      </c>
      <c r="B64" s="389"/>
      <c r="C64" s="389"/>
      <c r="D64" s="389"/>
      <c r="E64" s="389"/>
      <c r="F64" s="389"/>
      <c r="G64" s="389"/>
    </row>
    <row r="65" spans="1:1" x14ac:dyDescent="0.2">
      <c r="A65" s="31"/>
    </row>
    <row r="66" spans="1:1" x14ac:dyDescent="0.2">
      <c r="A66" s="31"/>
    </row>
    <row r="67" spans="1:1" x14ac:dyDescent="0.2">
      <c r="A67" s="31"/>
    </row>
    <row r="68" spans="1:1" x14ac:dyDescent="0.2">
      <c r="A68" s="31"/>
    </row>
  </sheetData>
  <mergeCells count="3">
    <mergeCell ref="A1:F1"/>
    <mergeCell ref="A64:G64"/>
    <mergeCell ref="A2:G2"/>
  </mergeCells>
  <pageMargins left="0.7" right="0.7" top="0.75" bottom="0.75" header="0.3" footer="0.3"/>
  <pageSetup paperSize="9" scale="61"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H39"/>
  <sheetViews>
    <sheetView view="pageBreakPreview" zoomScaleNormal="100" zoomScaleSheetLayoutView="100" workbookViewId="0">
      <selection activeCell="E15" sqref="E15"/>
    </sheetView>
  </sheetViews>
  <sheetFormatPr defaultColWidth="5.875" defaultRowHeight="14.25" x14ac:dyDescent="0.2"/>
  <cols>
    <col min="1" max="1" width="67.5" customWidth="1"/>
    <col min="2" max="2" width="12.125" hidden="1" customWidth="1"/>
    <col min="3" max="7" width="12.125" customWidth="1"/>
  </cols>
  <sheetData>
    <row r="1" spans="1:8" ht="18.75" x14ac:dyDescent="0.2">
      <c r="A1" s="328" t="s">
        <v>383</v>
      </c>
      <c r="B1" s="328"/>
      <c r="C1" s="328"/>
      <c r="D1" s="328"/>
      <c r="E1" s="328"/>
      <c r="F1" s="328"/>
      <c r="G1" s="118"/>
    </row>
    <row r="2" spans="1:8" ht="15" thickBot="1" x14ac:dyDescent="0.25">
      <c r="A2" s="390" t="s">
        <v>326</v>
      </c>
      <c r="B2" s="390"/>
      <c r="C2" s="390"/>
      <c r="D2" s="390"/>
      <c r="E2" s="390"/>
      <c r="F2" s="390"/>
      <c r="G2" s="390"/>
    </row>
    <row r="3" spans="1:8" ht="15" thickBot="1" x14ac:dyDescent="0.25">
      <c r="A3" s="159"/>
      <c r="B3" s="32">
        <v>2019</v>
      </c>
      <c r="C3" s="32">
        <v>2020</v>
      </c>
      <c r="D3" s="32">
        <v>2021</v>
      </c>
      <c r="E3" s="157">
        <v>2022</v>
      </c>
      <c r="F3" s="32">
        <v>2023</v>
      </c>
      <c r="G3" s="158">
        <v>2024</v>
      </c>
      <c r="H3" s="76"/>
    </row>
    <row r="4" spans="1:8" s="88" customFormat="1" ht="24" customHeight="1" x14ac:dyDescent="0.2">
      <c r="A4" s="44" t="s">
        <v>245</v>
      </c>
      <c r="B4" s="105"/>
      <c r="C4" s="105"/>
      <c r="D4" s="105"/>
      <c r="E4" s="105"/>
      <c r="F4" s="110"/>
      <c r="G4" s="110"/>
    </row>
    <row r="5" spans="1:8" s="88" customFormat="1" ht="24" customHeight="1" x14ac:dyDescent="0.2">
      <c r="A5" s="17" t="s">
        <v>384</v>
      </c>
      <c r="B5" s="39" t="s">
        <v>13</v>
      </c>
      <c r="C5" s="39" t="s">
        <v>13</v>
      </c>
      <c r="D5" s="39" t="s">
        <v>13</v>
      </c>
      <c r="E5" s="39">
        <v>2801</v>
      </c>
      <c r="F5" s="39">
        <v>2532.1370000000002</v>
      </c>
      <c r="G5" s="39">
        <v>200.523</v>
      </c>
    </row>
    <row r="6" spans="1:8" s="88" customFormat="1" ht="24" customHeight="1" x14ac:dyDescent="0.2">
      <c r="A6" s="17" t="s">
        <v>385</v>
      </c>
      <c r="B6" s="39">
        <v>44969</v>
      </c>
      <c r="C6" s="39">
        <v>52125</v>
      </c>
      <c r="D6" s="39">
        <v>51241</v>
      </c>
      <c r="E6" s="39">
        <v>10512</v>
      </c>
      <c r="F6" s="39">
        <v>8589.6689999999999</v>
      </c>
      <c r="G6" s="39">
        <v>374.38499999999999</v>
      </c>
    </row>
    <row r="7" spans="1:8" s="88" customFormat="1" ht="24" customHeight="1" x14ac:dyDescent="0.2">
      <c r="A7" s="17" t="s">
        <v>335</v>
      </c>
      <c r="B7" s="39">
        <v>518</v>
      </c>
      <c r="C7" s="39">
        <v>551</v>
      </c>
      <c r="D7" s="39">
        <v>515</v>
      </c>
      <c r="E7" s="39">
        <v>45881</v>
      </c>
      <c r="F7" s="39">
        <v>58683.739000000001</v>
      </c>
      <c r="G7" s="39">
        <v>72128.978000000003</v>
      </c>
    </row>
    <row r="8" spans="1:8" s="88" customFormat="1" ht="24" customHeight="1" x14ac:dyDescent="0.2">
      <c r="A8" s="17" t="s">
        <v>386</v>
      </c>
      <c r="B8" s="39">
        <v>9606</v>
      </c>
      <c r="C8" s="39">
        <v>8900</v>
      </c>
      <c r="D8" s="39">
        <v>10780</v>
      </c>
      <c r="E8" s="39">
        <v>11525</v>
      </c>
      <c r="F8" s="39">
        <v>14712.516</v>
      </c>
      <c r="G8" s="39">
        <v>19877.366999999998</v>
      </c>
    </row>
    <row r="9" spans="1:8" s="88" customFormat="1" ht="24" customHeight="1" x14ac:dyDescent="0.2">
      <c r="A9" s="17" t="s">
        <v>387</v>
      </c>
      <c r="B9" s="39">
        <v>60</v>
      </c>
      <c r="C9" s="39">
        <v>59</v>
      </c>
      <c r="D9" s="39">
        <v>126</v>
      </c>
      <c r="E9" s="39">
        <v>180</v>
      </c>
      <c r="F9" s="39">
        <v>216.82</v>
      </c>
      <c r="G9" s="39">
        <v>139.74799999999999</v>
      </c>
    </row>
    <row r="10" spans="1:8" s="88" customFormat="1" ht="24" customHeight="1" x14ac:dyDescent="0.2">
      <c r="A10" s="17" t="s">
        <v>388</v>
      </c>
      <c r="B10" s="39">
        <v>247</v>
      </c>
      <c r="C10" s="39">
        <v>311</v>
      </c>
      <c r="D10" s="39">
        <v>316</v>
      </c>
      <c r="E10" s="39">
        <v>346</v>
      </c>
      <c r="F10" s="39">
        <v>195.114</v>
      </c>
      <c r="G10" s="39">
        <v>209.28399999999999</v>
      </c>
    </row>
    <row r="11" spans="1:8" s="88" customFormat="1" ht="24" customHeight="1" x14ac:dyDescent="0.2">
      <c r="A11" s="17" t="s">
        <v>389</v>
      </c>
      <c r="B11" s="39">
        <v>834</v>
      </c>
      <c r="C11" s="39">
        <v>1191</v>
      </c>
      <c r="D11" s="39">
        <v>2846</v>
      </c>
      <c r="E11" s="39">
        <v>3753</v>
      </c>
      <c r="F11" s="39">
        <v>3437.9749999999999</v>
      </c>
      <c r="G11" s="39">
        <v>3161.0030000000002</v>
      </c>
    </row>
    <row r="12" spans="1:8" s="88" customFormat="1" ht="24" customHeight="1" x14ac:dyDescent="0.2">
      <c r="A12" s="44" t="s">
        <v>390</v>
      </c>
      <c r="B12" s="41">
        <v>56234</v>
      </c>
      <c r="C12" s="41">
        <v>63136</v>
      </c>
      <c r="D12" s="41">
        <v>65824</v>
      </c>
      <c r="E12" s="41">
        <v>74998</v>
      </c>
      <c r="F12" s="41">
        <v>88367.97</v>
      </c>
      <c r="G12" s="41">
        <v>96091.288</v>
      </c>
    </row>
    <row r="13" spans="1:8" s="88" customFormat="1" ht="24" customHeight="1" x14ac:dyDescent="0.2">
      <c r="A13" s="44" t="s">
        <v>288</v>
      </c>
      <c r="B13" s="39"/>
      <c r="C13" s="39"/>
      <c r="D13" s="39"/>
      <c r="E13" s="41"/>
      <c r="F13" s="41">
        <v>0</v>
      </c>
      <c r="G13" s="41"/>
    </row>
    <row r="14" spans="1:8" s="88" customFormat="1" ht="24" customHeight="1" x14ac:dyDescent="0.2">
      <c r="A14" s="17" t="s">
        <v>391</v>
      </c>
      <c r="B14" s="39">
        <v>50294</v>
      </c>
      <c r="C14" s="39">
        <v>56659</v>
      </c>
      <c r="D14" s="39">
        <v>59246</v>
      </c>
      <c r="E14" s="39">
        <v>67187</v>
      </c>
      <c r="F14" s="39">
        <v>5661.77</v>
      </c>
      <c r="G14" s="39">
        <v>6220.509</v>
      </c>
    </row>
    <row r="15" spans="1:8" s="88" customFormat="1" ht="24" customHeight="1" x14ac:dyDescent="0.2">
      <c r="A15" s="17" t="s">
        <v>44</v>
      </c>
      <c r="B15" s="39">
        <v>4940</v>
      </c>
      <c r="C15" s="39">
        <v>5478</v>
      </c>
      <c r="D15" s="39">
        <v>5579</v>
      </c>
      <c r="E15" s="39">
        <v>6525</v>
      </c>
      <c r="F15" s="39">
        <v>80844.324999999997</v>
      </c>
      <c r="G15" s="39">
        <v>86984.633000000002</v>
      </c>
    </row>
    <row r="16" spans="1:8" s="88" customFormat="1" ht="24" customHeight="1" x14ac:dyDescent="0.2">
      <c r="A16" s="44" t="s">
        <v>392</v>
      </c>
      <c r="B16" s="41">
        <v>55234</v>
      </c>
      <c r="C16" s="41">
        <v>62136</v>
      </c>
      <c r="D16" s="41">
        <v>64824</v>
      </c>
      <c r="E16" s="41">
        <v>73712</v>
      </c>
      <c r="F16" s="41">
        <v>86506.095000000001</v>
      </c>
      <c r="G16" s="41">
        <v>93205.142000000007</v>
      </c>
    </row>
    <row r="17" spans="1:7" s="88" customFormat="1" ht="24" customHeight="1" x14ac:dyDescent="0.2">
      <c r="A17" s="44" t="s">
        <v>393</v>
      </c>
      <c r="B17" s="41">
        <v>1000</v>
      </c>
      <c r="C17" s="41">
        <v>1000</v>
      </c>
      <c r="D17" s="41">
        <v>1000</v>
      </c>
      <c r="E17" s="41">
        <v>1286</v>
      </c>
      <c r="F17" s="41">
        <v>1861.875</v>
      </c>
      <c r="G17" s="41">
        <v>2886.1460000000002</v>
      </c>
    </row>
    <row r="18" spans="1:7" s="88" customFormat="1" ht="24" customHeight="1" x14ac:dyDescent="0.2">
      <c r="A18" s="44" t="s">
        <v>394</v>
      </c>
      <c r="B18" s="39"/>
      <c r="C18" s="39"/>
      <c r="D18" s="39"/>
      <c r="E18" s="41"/>
      <c r="F18" s="41"/>
      <c r="G18" s="41"/>
    </row>
    <row r="19" spans="1:7" s="88" customFormat="1" ht="24" customHeight="1" x14ac:dyDescent="0.2">
      <c r="A19" s="17" t="s">
        <v>395</v>
      </c>
      <c r="B19" s="39">
        <v>1000</v>
      </c>
      <c r="C19" s="39">
        <v>1000</v>
      </c>
      <c r="D19" s="39">
        <v>1000</v>
      </c>
      <c r="E19" s="39">
        <v>1000</v>
      </c>
      <c r="F19" s="39">
        <v>1000</v>
      </c>
      <c r="G19" s="39">
        <v>1000</v>
      </c>
    </row>
    <row r="20" spans="1:7" s="88" customFormat="1" ht="24" customHeight="1" x14ac:dyDescent="0.2">
      <c r="A20" s="17" t="s">
        <v>358</v>
      </c>
      <c r="B20" s="39" t="s">
        <v>13</v>
      </c>
      <c r="C20" s="39" t="s">
        <v>13</v>
      </c>
      <c r="D20" s="39" t="s">
        <v>13</v>
      </c>
      <c r="E20" s="39" t="s">
        <v>13</v>
      </c>
      <c r="F20" s="39">
        <v>285.69</v>
      </c>
      <c r="G20" s="39">
        <v>861.875</v>
      </c>
    </row>
    <row r="21" spans="1:7" s="88" customFormat="1" ht="24" customHeight="1" x14ac:dyDescent="0.2">
      <c r="A21" s="17" t="s">
        <v>396</v>
      </c>
      <c r="B21" s="39" t="s">
        <v>13</v>
      </c>
      <c r="C21" s="39" t="s">
        <v>13</v>
      </c>
      <c r="D21" s="39" t="s">
        <v>13</v>
      </c>
      <c r="E21" s="39">
        <v>286</v>
      </c>
      <c r="F21" s="39">
        <v>576.18499999999995</v>
      </c>
      <c r="G21" s="39">
        <v>1024.271</v>
      </c>
    </row>
    <row r="22" spans="1:7" s="88" customFormat="1" ht="24" customHeight="1" x14ac:dyDescent="0.2">
      <c r="A22" s="44" t="s">
        <v>397</v>
      </c>
      <c r="B22" s="39"/>
      <c r="C22" s="39"/>
      <c r="D22" s="39"/>
      <c r="E22" s="41">
        <v>1286</v>
      </c>
      <c r="F22" s="41">
        <v>1861.875</v>
      </c>
      <c r="G22" s="41">
        <v>2886.1460000000002</v>
      </c>
    </row>
    <row r="23" spans="1:7" s="88" customFormat="1" ht="24" customHeight="1" x14ac:dyDescent="0.2">
      <c r="A23" s="17" t="s">
        <v>398</v>
      </c>
      <c r="B23" s="39">
        <v>45</v>
      </c>
      <c r="C23" s="39">
        <v>67</v>
      </c>
      <c r="D23" s="39">
        <v>47</v>
      </c>
      <c r="E23" s="39">
        <v>3827</v>
      </c>
      <c r="F23" s="39">
        <v>7878.0159999999996</v>
      </c>
      <c r="G23" s="39">
        <v>13043.63</v>
      </c>
    </row>
    <row r="24" spans="1:7" s="88" customFormat="1" ht="24" customHeight="1" x14ac:dyDescent="0.2">
      <c r="A24" s="17" t="s">
        <v>399</v>
      </c>
      <c r="B24" s="39">
        <v>14548</v>
      </c>
      <c r="C24" s="39">
        <v>18114</v>
      </c>
      <c r="D24" s="39">
        <v>15350</v>
      </c>
      <c r="E24" s="39">
        <v>18771</v>
      </c>
      <c r="F24" s="39">
        <v>23305.637999999999</v>
      </c>
      <c r="G24" s="39">
        <v>29119.067999999999</v>
      </c>
    </row>
    <row r="25" spans="1:7" s="88" customFormat="1" ht="24" customHeight="1" x14ac:dyDescent="0.2">
      <c r="A25" s="17" t="s">
        <v>400</v>
      </c>
      <c r="B25" s="39">
        <v>14548</v>
      </c>
      <c r="C25" s="39">
        <v>18114</v>
      </c>
      <c r="D25" s="39">
        <v>15350</v>
      </c>
      <c r="E25" s="39">
        <v>23306</v>
      </c>
      <c r="F25" s="39">
        <v>23305.637999999999</v>
      </c>
      <c r="G25" s="39">
        <v>29119</v>
      </c>
    </row>
    <row r="26" spans="1:7" s="88" customFormat="1" ht="24" customHeight="1" x14ac:dyDescent="0.2">
      <c r="A26" s="15" t="s">
        <v>401</v>
      </c>
      <c r="B26" s="39">
        <v>8061</v>
      </c>
      <c r="C26" s="39">
        <v>8249</v>
      </c>
      <c r="D26" s="39">
        <v>8283</v>
      </c>
      <c r="E26" s="39">
        <v>15194</v>
      </c>
      <c r="F26" s="39">
        <v>15919.21</v>
      </c>
      <c r="G26" s="39">
        <v>16989.940999999999</v>
      </c>
    </row>
    <row r="27" spans="1:7" s="88" customFormat="1" ht="24" customHeight="1" x14ac:dyDescent="0.2">
      <c r="A27" s="15" t="s">
        <v>402</v>
      </c>
      <c r="B27" s="39">
        <v>6488</v>
      </c>
      <c r="C27" s="39">
        <v>9864</v>
      </c>
      <c r="D27" s="39">
        <v>7067</v>
      </c>
      <c r="E27" s="39" t="s">
        <v>13</v>
      </c>
      <c r="F27" s="39">
        <v>0</v>
      </c>
      <c r="G27" s="39">
        <v>0</v>
      </c>
    </row>
    <row r="28" spans="1:7" s="88" customFormat="1" ht="24" customHeight="1" x14ac:dyDescent="0.2">
      <c r="A28" s="17" t="s">
        <v>403</v>
      </c>
      <c r="B28" s="39"/>
      <c r="C28" s="39"/>
      <c r="D28" s="39"/>
      <c r="E28" s="39">
        <v>249</v>
      </c>
      <c r="F28" s="39">
        <v>491.58800000000002</v>
      </c>
      <c r="G28" s="39">
        <v>914.50300000000004</v>
      </c>
    </row>
    <row r="29" spans="1:7" s="88" customFormat="1" ht="24" customHeight="1" x14ac:dyDescent="0.2">
      <c r="A29" s="17" t="s">
        <v>404</v>
      </c>
      <c r="B29" s="39">
        <v>45</v>
      </c>
      <c r="C29" s="39">
        <v>67</v>
      </c>
      <c r="D29" s="39">
        <v>47</v>
      </c>
      <c r="E29" s="39">
        <v>3</v>
      </c>
      <c r="F29" s="39">
        <v>5.0540000000000003</v>
      </c>
      <c r="G29" s="39">
        <v>5.8120000000000003</v>
      </c>
    </row>
    <row r="30" spans="1:7" s="88" customFormat="1" ht="24" customHeight="1" x14ac:dyDescent="0.2">
      <c r="A30" s="17" t="s">
        <v>405</v>
      </c>
      <c r="B30" s="39">
        <v>9</v>
      </c>
      <c r="C30" s="39">
        <v>3</v>
      </c>
      <c r="D30" s="39">
        <v>3</v>
      </c>
      <c r="E30" s="39">
        <v>34</v>
      </c>
      <c r="F30" s="39">
        <v>79.543000000000006</v>
      </c>
      <c r="G30" s="39">
        <v>103.956</v>
      </c>
    </row>
    <row r="31" spans="1:7" s="88" customFormat="1" ht="24" customHeight="1" thickBot="1" x14ac:dyDescent="0.25">
      <c r="A31" s="18" t="s">
        <v>406</v>
      </c>
      <c r="B31" s="43">
        <v>54</v>
      </c>
      <c r="C31" s="43">
        <v>69</v>
      </c>
      <c r="D31" s="43">
        <v>50</v>
      </c>
      <c r="E31" s="43" t="s">
        <v>13</v>
      </c>
      <c r="F31" s="43">
        <v>0</v>
      </c>
      <c r="G31" s="43">
        <v>0</v>
      </c>
    </row>
    <row r="32" spans="1:7" s="88" customFormat="1" ht="24" customHeight="1" thickTop="1" x14ac:dyDescent="0.2">
      <c r="A32" s="44" t="s">
        <v>380</v>
      </c>
      <c r="B32" s="41">
        <v>275</v>
      </c>
      <c r="C32" s="41">
        <v>588</v>
      </c>
      <c r="D32" s="41">
        <v>1934</v>
      </c>
      <c r="E32" s="41">
        <v>45790</v>
      </c>
      <c r="F32" s="41">
        <v>4969.674</v>
      </c>
      <c r="G32" s="41">
        <v>1560.192</v>
      </c>
    </row>
    <row r="33" spans="1:7" s="88" customFormat="1" ht="24" customHeight="1" x14ac:dyDescent="0.2">
      <c r="A33" s="44" t="s">
        <v>381</v>
      </c>
      <c r="B33" s="41">
        <v>-275</v>
      </c>
      <c r="C33" s="41">
        <v>-588</v>
      </c>
      <c r="D33" s="41">
        <v>-1934</v>
      </c>
      <c r="E33" s="41">
        <v>-39594</v>
      </c>
      <c r="F33" s="41">
        <v>47953.805</v>
      </c>
      <c r="G33" s="41">
        <v>57359.392999999996</v>
      </c>
    </row>
    <row r="34" spans="1:7" s="88" customFormat="1" ht="24" customHeight="1" x14ac:dyDescent="0.2">
      <c r="A34" s="44" t="s">
        <v>382</v>
      </c>
      <c r="B34" s="41" t="s">
        <v>13</v>
      </c>
      <c r="C34" s="41" t="s">
        <v>13</v>
      </c>
      <c r="D34" s="39" t="s">
        <v>407</v>
      </c>
      <c r="E34" s="41" t="s">
        <v>13</v>
      </c>
      <c r="F34" s="41" t="s">
        <v>13</v>
      </c>
      <c r="G34" s="41"/>
    </row>
    <row r="35" spans="1:7" s="88" customFormat="1" ht="24" customHeight="1" x14ac:dyDescent="0.2">
      <c r="A35" s="44" t="s">
        <v>408</v>
      </c>
      <c r="B35" s="39" t="s">
        <v>13</v>
      </c>
      <c r="C35" s="39" t="s">
        <v>13</v>
      </c>
      <c r="D35" s="39" t="s">
        <v>13</v>
      </c>
      <c r="E35" s="41" t="s">
        <v>13</v>
      </c>
      <c r="F35" s="41">
        <v>6196.629199</v>
      </c>
      <c r="G35" s="41">
        <v>59120.108</v>
      </c>
    </row>
    <row r="36" spans="1:7" s="88" customFormat="1" ht="24" customHeight="1" thickBot="1" x14ac:dyDescent="0.25">
      <c r="A36" s="18" t="s">
        <v>409</v>
      </c>
      <c r="B36" s="78" t="s">
        <v>13</v>
      </c>
      <c r="C36" s="78" t="s">
        <v>13</v>
      </c>
      <c r="D36" s="78" t="s">
        <v>13</v>
      </c>
      <c r="E36" s="43">
        <v>6197</v>
      </c>
      <c r="F36" s="43">
        <v>59120.108199000002</v>
      </c>
      <c r="G36" s="43">
        <v>200.523</v>
      </c>
    </row>
    <row r="37" spans="1:7" ht="15" thickTop="1" x14ac:dyDescent="0.2">
      <c r="A37" s="391" t="s">
        <v>410</v>
      </c>
      <c r="B37" s="391"/>
      <c r="C37" s="391"/>
      <c r="D37" s="391"/>
      <c r="E37" s="391"/>
      <c r="F37" s="391"/>
      <c r="G37" s="391"/>
    </row>
    <row r="38" spans="1:7" x14ac:dyDescent="0.2">
      <c r="A38" s="31"/>
    </row>
    <row r="39" spans="1:7" x14ac:dyDescent="0.2">
      <c r="A39" s="31"/>
    </row>
  </sheetData>
  <mergeCells count="3">
    <mergeCell ref="A1:F1"/>
    <mergeCell ref="A2:G2"/>
    <mergeCell ref="A37:G37"/>
  </mergeCells>
  <pageMargins left="0.7" right="0.7" top="0.75" bottom="0.75" header="0.3" footer="0.3"/>
  <pageSetup paperSize="9" scale="61"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view="pageBreakPreview" topLeftCell="A31" zoomScale="130" zoomScaleNormal="100" zoomScaleSheetLayoutView="130" workbookViewId="0">
      <selection activeCell="A39" sqref="A39:G39"/>
    </sheetView>
  </sheetViews>
  <sheetFormatPr defaultRowHeight="14.25" x14ac:dyDescent="0.2"/>
  <cols>
    <col min="1" max="1" width="41.625" customWidth="1"/>
    <col min="2" max="2" width="8.625" bestFit="1" customWidth="1"/>
    <col min="3" max="4" width="9.875" bestFit="1" customWidth="1"/>
    <col min="5" max="5" width="9" bestFit="1" customWidth="1"/>
    <col min="6" max="6" width="11" customWidth="1"/>
    <col min="7" max="7" width="11" style="149" customWidth="1"/>
    <col min="8" max="8" width="10.875" customWidth="1"/>
  </cols>
  <sheetData>
    <row r="1" spans="1:10" ht="18.75" x14ac:dyDescent="0.2">
      <c r="A1" s="328" t="s">
        <v>411</v>
      </c>
      <c r="B1" s="328"/>
      <c r="C1" s="328"/>
      <c r="D1" s="328"/>
      <c r="E1" s="328"/>
      <c r="F1" s="328"/>
      <c r="G1" s="328"/>
      <c r="H1" s="328"/>
      <c r="I1" s="328"/>
    </row>
    <row r="2" spans="1:10" ht="15.75" customHeight="1" x14ac:dyDescent="0.2">
      <c r="A2" s="392" t="s">
        <v>412</v>
      </c>
      <c r="B2" s="392"/>
      <c r="C2" s="392"/>
      <c r="D2" s="392"/>
      <c r="E2" s="392"/>
      <c r="F2" s="392"/>
      <c r="G2" s="392"/>
      <c r="H2" s="392"/>
      <c r="I2" s="392"/>
    </row>
    <row r="3" spans="1:10" ht="15" thickBot="1" x14ac:dyDescent="0.25">
      <c r="A3" s="399" t="s">
        <v>1</v>
      </c>
      <c r="B3" s="399"/>
      <c r="C3" s="399"/>
      <c r="D3" s="399"/>
      <c r="E3" s="399"/>
      <c r="F3" s="399"/>
      <c r="G3" s="399"/>
      <c r="H3" s="399"/>
      <c r="I3" s="399"/>
      <c r="J3" s="399"/>
    </row>
    <row r="4" spans="1:10" ht="15.75" thickTop="1" thickBot="1" x14ac:dyDescent="0.25">
      <c r="A4" s="396" t="s">
        <v>413</v>
      </c>
      <c r="B4" s="394" t="s">
        <v>46</v>
      </c>
      <c r="C4" s="394" t="s">
        <v>4</v>
      </c>
      <c r="D4" s="394" t="s">
        <v>565</v>
      </c>
      <c r="E4" s="249">
        <v>2024</v>
      </c>
      <c r="F4" s="397">
        <v>2025</v>
      </c>
      <c r="G4" s="398"/>
      <c r="H4" s="398"/>
      <c r="I4" s="398"/>
      <c r="J4" s="398"/>
    </row>
    <row r="5" spans="1:10" ht="15" thickBot="1" x14ac:dyDescent="0.25">
      <c r="A5" s="306"/>
      <c r="B5" s="395"/>
      <c r="C5" s="395"/>
      <c r="D5" s="395"/>
      <c r="E5" s="250" t="s">
        <v>611</v>
      </c>
      <c r="F5" s="160" t="s">
        <v>594</v>
      </c>
      <c r="G5" s="160" t="s">
        <v>597</v>
      </c>
      <c r="H5" s="160" t="s">
        <v>606</v>
      </c>
      <c r="I5" s="160" t="s">
        <v>609</v>
      </c>
      <c r="J5" s="160" t="s">
        <v>611</v>
      </c>
    </row>
    <row r="6" spans="1:10" s="88" customFormat="1" ht="24" customHeight="1" thickTop="1" x14ac:dyDescent="0.2">
      <c r="A6" s="2" t="s">
        <v>245</v>
      </c>
      <c r="B6" s="110"/>
      <c r="C6" s="110"/>
      <c r="D6" s="110"/>
      <c r="E6" s="111"/>
      <c r="F6" s="143"/>
    </row>
    <row r="7" spans="1:10" s="88" customFormat="1" ht="24" customHeight="1" x14ac:dyDescent="0.2">
      <c r="A7" s="9" t="s">
        <v>414</v>
      </c>
      <c r="B7" s="40">
        <v>2308137</v>
      </c>
      <c r="C7" s="40">
        <v>2650786</v>
      </c>
      <c r="D7" s="40">
        <v>3197003.7450000001</v>
      </c>
      <c r="E7" s="144">
        <v>2755151.6989999991</v>
      </c>
      <c r="F7" s="144">
        <v>2773006</v>
      </c>
      <c r="G7" s="144">
        <v>2683686</v>
      </c>
      <c r="H7" s="144">
        <v>2828118</v>
      </c>
      <c r="I7" s="144">
        <v>2819338</v>
      </c>
      <c r="J7" s="144">
        <v>3016769</v>
      </c>
    </row>
    <row r="8" spans="1:10" s="88" customFormat="1" ht="24" customHeight="1" x14ac:dyDescent="0.2">
      <c r="A8" s="9" t="s">
        <v>415</v>
      </c>
      <c r="B8" s="40">
        <v>330061</v>
      </c>
      <c r="C8" s="40">
        <v>517695</v>
      </c>
      <c r="D8" s="40">
        <v>558313.83999999985</v>
      </c>
      <c r="E8" s="144">
        <v>470039.16800000001</v>
      </c>
      <c r="F8" s="144">
        <v>218162</v>
      </c>
      <c r="G8" s="144">
        <v>116658</v>
      </c>
      <c r="H8" s="144">
        <v>275330</v>
      </c>
      <c r="I8" s="144">
        <v>223785</v>
      </c>
      <c r="J8" s="144">
        <v>253905</v>
      </c>
    </row>
    <row r="9" spans="1:10" s="88" customFormat="1" ht="24" customHeight="1" x14ac:dyDescent="0.2">
      <c r="A9" s="9" t="s">
        <v>416</v>
      </c>
      <c r="B9" s="40">
        <v>858227</v>
      </c>
      <c r="C9" s="40">
        <v>892010</v>
      </c>
      <c r="D9" s="40">
        <v>1025210.782</v>
      </c>
      <c r="E9" s="144">
        <v>827138.77099999995</v>
      </c>
      <c r="F9" s="144">
        <v>870810</v>
      </c>
      <c r="G9" s="144">
        <v>830594</v>
      </c>
      <c r="H9" s="144">
        <v>931957</v>
      </c>
      <c r="I9" s="144">
        <v>621738</v>
      </c>
      <c r="J9" s="144">
        <v>819558</v>
      </c>
    </row>
    <row r="10" spans="1:10" s="88" customFormat="1" ht="24" customHeight="1" x14ac:dyDescent="0.2">
      <c r="A10" s="9" t="s">
        <v>335</v>
      </c>
      <c r="B10" s="40">
        <v>16441736</v>
      </c>
      <c r="C10" s="40">
        <v>20895614</v>
      </c>
      <c r="D10" s="40">
        <v>30149407.908000004</v>
      </c>
      <c r="E10" s="144">
        <v>28923087.801999997</v>
      </c>
      <c r="F10" s="144">
        <v>30022772</v>
      </c>
      <c r="G10" s="144">
        <v>31118103</v>
      </c>
      <c r="H10" s="144">
        <v>32377594</v>
      </c>
      <c r="I10" s="144">
        <v>33166749</v>
      </c>
      <c r="J10" s="144">
        <v>34627010</v>
      </c>
    </row>
    <row r="11" spans="1:10" s="88" customFormat="1" ht="24" customHeight="1" x14ac:dyDescent="0.2">
      <c r="A11" s="9" t="s">
        <v>417</v>
      </c>
      <c r="B11" s="40">
        <v>10099077</v>
      </c>
      <c r="C11" s="40">
        <v>11502379</v>
      </c>
      <c r="D11" s="40">
        <v>11589550.472999999</v>
      </c>
      <c r="E11" s="144">
        <v>11308354.687000003</v>
      </c>
      <c r="F11" s="144">
        <v>13809217</v>
      </c>
      <c r="G11" s="144">
        <v>13119170</v>
      </c>
      <c r="H11" s="144">
        <v>12545546</v>
      </c>
      <c r="I11" s="144">
        <v>12158445</v>
      </c>
      <c r="J11" s="144">
        <v>12101765</v>
      </c>
    </row>
    <row r="12" spans="1:10" s="88" customFormat="1" ht="24" customHeight="1" x14ac:dyDescent="0.2">
      <c r="A12" s="9" t="s">
        <v>418</v>
      </c>
      <c r="B12" s="40">
        <v>10771563</v>
      </c>
      <c r="C12" s="40">
        <v>12202125</v>
      </c>
      <c r="D12" s="40">
        <v>12447145.857999997</v>
      </c>
      <c r="E12" s="144">
        <v>12169162.320999999</v>
      </c>
      <c r="F12" s="144">
        <v>14727912</v>
      </c>
      <c r="G12" s="144">
        <v>14033954</v>
      </c>
      <c r="H12" s="144">
        <v>13474324</v>
      </c>
      <c r="I12" s="144">
        <v>13072971</v>
      </c>
      <c r="J12" s="144">
        <v>13021394</v>
      </c>
    </row>
    <row r="13" spans="1:10" s="88" customFormat="1" ht="24" customHeight="1" x14ac:dyDescent="0.2">
      <c r="A13" s="9" t="s">
        <v>419</v>
      </c>
      <c r="B13" s="40">
        <v>-672486</v>
      </c>
      <c r="C13" s="40">
        <v>-699746</v>
      </c>
      <c r="D13" s="40">
        <v>-857595.38500000001</v>
      </c>
      <c r="E13" s="144">
        <v>-860807.63399999996</v>
      </c>
      <c r="F13" s="144">
        <v>-918695</v>
      </c>
      <c r="G13" s="144">
        <v>-914784</v>
      </c>
      <c r="H13" s="144">
        <v>-928778</v>
      </c>
      <c r="I13" s="144">
        <v>-914526</v>
      </c>
      <c r="J13" s="144">
        <v>-919630</v>
      </c>
    </row>
    <row r="14" spans="1:10" s="88" customFormat="1" ht="24" customHeight="1" x14ac:dyDescent="0.2">
      <c r="A14" s="9" t="s">
        <v>420</v>
      </c>
      <c r="B14" s="40">
        <v>716433</v>
      </c>
      <c r="C14" s="40">
        <v>872579</v>
      </c>
      <c r="D14" s="40">
        <v>1012671.2190000002</v>
      </c>
      <c r="E14" s="144">
        <v>1001800.768</v>
      </c>
      <c r="F14" s="144">
        <v>987524</v>
      </c>
      <c r="G14" s="144">
        <v>1000234</v>
      </c>
      <c r="H14" s="144">
        <v>1010715</v>
      </c>
      <c r="I14" s="144">
        <v>1024701</v>
      </c>
      <c r="J14" s="144">
        <v>1051851</v>
      </c>
    </row>
    <row r="15" spans="1:10" s="88" customFormat="1" ht="24" customHeight="1" x14ac:dyDescent="0.2">
      <c r="A15" s="9" t="s">
        <v>421</v>
      </c>
      <c r="B15" s="40">
        <v>107049</v>
      </c>
      <c r="C15" s="40">
        <v>220831</v>
      </c>
      <c r="D15" s="40">
        <v>186560.45200000002</v>
      </c>
      <c r="E15" s="144">
        <v>185897.14400000006</v>
      </c>
      <c r="F15" s="144">
        <v>205830</v>
      </c>
      <c r="G15" s="144">
        <v>204201</v>
      </c>
      <c r="H15" s="144">
        <v>206469</v>
      </c>
      <c r="I15" s="144">
        <v>198934</v>
      </c>
      <c r="J15" s="144">
        <v>255146</v>
      </c>
    </row>
    <row r="16" spans="1:10" s="88" customFormat="1" ht="24" customHeight="1" x14ac:dyDescent="0.2">
      <c r="A16" s="9" t="s">
        <v>422</v>
      </c>
      <c r="B16" s="40">
        <v>1202385</v>
      </c>
      <c r="C16" s="40">
        <v>1892967</v>
      </c>
      <c r="D16" s="40">
        <v>2404597.537</v>
      </c>
      <c r="E16" s="144">
        <v>2502482.9319999996</v>
      </c>
      <c r="F16" s="144">
        <v>2582123</v>
      </c>
      <c r="G16" s="144">
        <v>2744794</v>
      </c>
      <c r="H16" s="144">
        <v>3069100</v>
      </c>
      <c r="I16" s="144">
        <v>2886788</v>
      </c>
      <c r="J16" s="144">
        <v>3031990</v>
      </c>
    </row>
    <row r="17" spans="1:10" s="88" customFormat="1" ht="24" customHeight="1" x14ac:dyDescent="0.2">
      <c r="A17" s="9" t="s">
        <v>593</v>
      </c>
      <c r="B17" s="40"/>
      <c r="C17" s="40"/>
      <c r="D17" s="40"/>
      <c r="E17" s="144"/>
      <c r="F17" s="144">
        <v>163929</v>
      </c>
      <c r="G17" s="144">
        <v>164053</v>
      </c>
      <c r="H17" s="144">
        <v>165469</v>
      </c>
      <c r="I17" s="144">
        <v>165983</v>
      </c>
      <c r="J17" s="144">
        <v>162400</v>
      </c>
    </row>
    <row r="18" spans="1:10" s="88" customFormat="1" ht="24" customHeight="1" x14ac:dyDescent="0.2">
      <c r="A18" s="6" t="s">
        <v>341</v>
      </c>
      <c r="B18" s="42">
        <v>32063106</v>
      </c>
      <c r="C18" s="42">
        <v>39444861</v>
      </c>
      <c r="D18" s="42">
        <v>50123315.956</v>
      </c>
      <c r="E18" s="145">
        <v>47973952.971000001</v>
      </c>
      <c r="F18" s="145">
        <v>51633373</v>
      </c>
      <c r="G18" s="145">
        <v>51981493.531000003</v>
      </c>
      <c r="H18" s="145">
        <v>53410298</v>
      </c>
      <c r="I18" s="145">
        <v>53266461</v>
      </c>
      <c r="J18" s="145">
        <v>55320395.082000002</v>
      </c>
    </row>
    <row r="19" spans="1:10" s="88" customFormat="1" ht="24" customHeight="1" x14ac:dyDescent="0.2">
      <c r="A19" s="95"/>
      <c r="B19" s="112"/>
      <c r="C19" s="40"/>
      <c r="D19" s="40"/>
      <c r="E19" s="144"/>
      <c r="F19" s="144"/>
    </row>
    <row r="20" spans="1:10" s="88" customFormat="1" ht="24" customHeight="1" x14ac:dyDescent="0.2">
      <c r="A20" s="2" t="s">
        <v>288</v>
      </c>
      <c r="B20" s="112"/>
      <c r="C20" s="40"/>
      <c r="D20" s="40"/>
      <c r="E20" s="144"/>
      <c r="F20" s="144"/>
    </row>
    <row r="21" spans="1:10" s="88" customFormat="1" ht="24" customHeight="1" x14ac:dyDescent="0.2">
      <c r="A21" s="9" t="s">
        <v>343</v>
      </c>
      <c r="B21" s="40">
        <v>358528</v>
      </c>
      <c r="C21" s="40">
        <v>424912</v>
      </c>
      <c r="D21" s="40">
        <v>459192.00300000003</v>
      </c>
      <c r="E21" s="144">
        <v>292329.74700000009</v>
      </c>
      <c r="F21" s="144">
        <v>370865</v>
      </c>
      <c r="G21" s="144">
        <v>416534</v>
      </c>
      <c r="H21" s="144">
        <v>367509</v>
      </c>
      <c r="I21" s="144">
        <v>384777</v>
      </c>
      <c r="J21" s="144">
        <v>447628.73699999991</v>
      </c>
    </row>
    <row r="22" spans="1:10" s="88" customFormat="1" ht="24" customHeight="1" x14ac:dyDescent="0.2">
      <c r="A22" s="9" t="s">
        <v>423</v>
      </c>
      <c r="B22" s="40">
        <v>6725049</v>
      </c>
      <c r="C22" s="40">
        <v>8916845</v>
      </c>
      <c r="D22" s="40">
        <v>13071190.529999999</v>
      </c>
      <c r="E22" s="144">
        <v>12673777.864</v>
      </c>
      <c r="F22" s="144">
        <v>14026624</v>
      </c>
      <c r="G22" s="144">
        <v>14852652</v>
      </c>
      <c r="H22" s="144">
        <v>14860147</v>
      </c>
      <c r="I22" s="144">
        <v>14994600</v>
      </c>
      <c r="J22" s="144">
        <v>15192839</v>
      </c>
    </row>
    <row r="23" spans="1:10" s="88" customFormat="1" ht="24" customHeight="1" x14ac:dyDescent="0.2">
      <c r="A23" s="9" t="s">
        <v>424</v>
      </c>
      <c r="B23" s="40">
        <v>21490459</v>
      </c>
      <c r="C23" s="40">
        <v>25507568</v>
      </c>
      <c r="D23" s="40">
        <v>30812105.305000003</v>
      </c>
      <c r="E23" s="144">
        <v>29348502.641000006</v>
      </c>
      <c r="F23" s="144">
        <v>31002975</v>
      </c>
      <c r="G23" s="144">
        <v>30263653</v>
      </c>
      <c r="H23" s="144">
        <v>31746697</v>
      </c>
      <c r="I23" s="144">
        <v>31496111</v>
      </c>
      <c r="J23" s="144">
        <v>32756642</v>
      </c>
    </row>
    <row r="24" spans="1:10" s="88" customFormat="1" ht="24" customHeight="1" x14ac:dyDescent="0.2">
      <c r="A24" s="9" t="s">
        <v>425</v>
      </c>
      <c r="B24" s="40">
        <v>136828</v>
      </c>
      <c r="C24" s="40">
        <v>171864</v>
      </c>
      <c r="D24" s="40">
        <v>172845.50200000004</v>
      </c>
      <c r="E24" s="144">
        <v>176700.20200000002</v>
      </c>
      <c r="F24" s="144">
        <v>171337</v>
      </c>
      <c r="G24" s="144">
        <v>171337</v>
      </c>
      <c r="H24" s="144">
        <v>171335</v>
      </c>
      <c r="I24" s="144">
        <v>171332</v>
      </c>
      <c r="J24" s="144">
        <v>170332</v>
      </c>
    </row>
    <row r="25" spans="1:10" s="88" customFormat="1" ht="24" customHeight="1" x14ac:dyDescent="0.2">
      <c r="A25" s="9" t="s">
        <v>426</v>
      </c>
      <c r="B25" s="40">
        <v>10134</v>
      </c>
      <c r="C25" s="40">
        <v>12518</v>
      </c>
      <c r="D25" s="40">
        <v>11105.772000000001</v>
      </c>
      <c r="E25" s="144">
        <v>11132.178</v>
      </c>
      <c r="F25" s="144">
        <v>142059</v>
      </c>
      <c r="G25" s="144">
        <v>141916</v>
      </c>
      <c r="H25" s="144">
        <v>143378</v>
      </c>
      <c r="I25" s="144">
        <v>143924</v>
      </c>
      <c r="J25" s="144">
        <v>146603</v>
      </c>
    </row>
    <row r="26" spans="1:10" s="88" customFormat="1" ht="24" customHeight="1" x14ac:dyDescent="0.2">
      <c r="A26" s="9" t="s">
        <v>427</v>
      </c>
      <c r="B26" s="40">
        <v>5847</v>
      </c>
      <c r="C26" s="40">
        <v>38414</v>
      </c>
      <c r="D26" s="40">
        <v>48281.502</v>
      </c>
      <c r="E26" s="144">
        <v>39912.488999999994</v>
      </c>
      <c r="F26" s="144">
        <v>112817</v>
      </c>
      <c r="G26" s="144">
        <v>103614</v>
      </c>
      <c r="H26" s="144">
        <v>90885</v>
      </c>
      <c r="I26" s="144">
        <v>98653</v>
      </c>
      <c r="J26" s="144">
        <v>99990</v>
      </c>
    </row>
    <row r="27" spans="1:10" s="88" customFormat="1" ht="24" customHeight="1" x14ac:dyDescent="0.2">
      <c r="A27" s="9" t="s">
        <v>352</v>
      </c>
      <c r="B27" s="40">
        <v>1300389</v>
      </c>
      <c r="C27" s="40">
        <v>1966081</v>
      </c>
      <c r="D27" s="40">
        <v>2538856.5689999997</v>
      </c>
      <c r="E27" s="144">
        <v>2520369.2679999997</v>
      </c>
      <c r="F27" s="144">
        <v>2247282</v>
      </c>
      <c r="G27" s="144">
        <v>2398075</v>
      </c>
      <c r="H27" s="144">
        <v>2571080</v>
      </c>
      <c r="I27" s="144">
        <v>2509313</v>
      </c>
      <c r="J27" s="144">
        <v>2623177.9440000001</v>
      </c>
    </row>
    <row r="28" spans="1:10" s="88" customFormat="1" ht="24" customHeight="1" x14ac:dyDescent="0.2">
      <c r="A28" s="6" t="s">
        <v>354</v>
      </c>
      <c r="B28" s="42">
        <v>30027234</v>
      </c>
      <c r="C28" s="42">
        <v>37038203</v>
      </c>
      <c r="D28" s="42">
        <v>47113577.182999991</v>
      </c>
      <c r="E28" s="42">
        <v>45062724.389000006</v>
      </c>
      <c r="F28" s="42">
        <v>48073959</v>
      </c>
      <c r="G28" s="42">
        <v>48347781.248000011</v>
      </c>
      <c r="H28" s="42">
        <v>49951031</v>
      </c>
      <c r="I28" s="42">
        <v>49798710</v>
      </c>
      <c r="J28" s="42">
        <v>51437211.868999988</v>
      </c>
    </row>
    <row r="29" spans="1:10" s="88" customFormat="1" ht="24" customHeight="1" x14ac:dyDescent="0.2">
      <c r="A29" s="6"/>
      <c r="B29" s="42"/>
      <c r="C29" s="42"/>
      <c r="D29" s="42"/>
      <c r="E29" s="42"/>
      <c r="F29" s="42"/>
      <c r="G29" s="42"/>
      <c r="H29" s="42"/>
      <c r="I29" s="42"/>
      <c r="J29" s="42"/>
    </row>
    <row r="30" spans="1:10" s="88" customFormat="1" ht="24" customHeight="1" x14ac:dyDescent="0.2">
      <c r="A30" s="2" t="s">
        <v>355</v>
      </c>
      <c r="B30" s="42">
        <v>2035872</v>
      </c>
      <c r="C30" s="42">
        <v>2406658</v>
      </c>
      <c r="D30" s="42">
        <v>3009738.7730000005</v>
      </c>
      <c r="E30" s="42">
        <v>2911228.5819999948</v>
      </c>
      <c r="F30" s="42">
        <v>3559414</v>
      </c>
      <c r="G30" s="42">
        <v>3633712.2829999994</v>
      </c>
      <c r="H30" s="42">
        <v>3459267</v>
      </c>
      <c r="I30" s="42">
        <v>3467751</v>
      </c>
      <c r="J30" s="42">
        <v>3883183.2130000144</v>
      </c>
    </row>
    <row r="31" spans="1:10" s="88" customFormat="1" ht="24" customHeight="1" x14ac:dyDescent="0.2">
      <c r="A31" s="95"/>
      <c r="B31" s="40"/>
      <c r="C31" s="40"/>
      <c r="D31" s="40"/>
      <c r="E31" s="144"/>
      <c r="F31" s="144"/>
    </row>
    <row r="32" spans="1:10" s="88" customFormat="1" ht="24" customHeight="1" x14ac:dyDescent="0.2">
      <c r="A32" s="2" t="s">
        <v>428</v>
      </c>
      <c r="B32" s="40"/>
      <c r="C32" s="40"/>
      <c r="D32" s="40"/>
      <c r="E32" s="144"/>
      <c r="F32" s="144"/>
    </row>
    <row r="33" spans="1:10" s="88" customFormat="1" ht="24" customHeight="1" x14ac:dyDescent="0.2">
      <c r="A33" s="7" t="s">
        <v>429</v>
      </c>
      <c r="B33" s="40">
        <v>584837</v>
      </c>
      <c r="C33" s="40">
        <v>614275</v>
      </c>
      <c r="D33" s="40">
        <v>631074.42300000007</v>
      </c>
      <c r="E33" s="144">
        <v>628616.41399999987</v>
      </c>
      <c r="F33" s="144">
        <v>634568</v>
      </c>
      <c r="G33" s="40">
        <v>634692</v>
      </c>
      <c r="H33" s="40">
        <v>632418</v>
      </c>
      <c r="I33" s="40">
        <v>626144</v>
      </c>
      <c r="J33" s="40">
        <v>626634</v>
      </c>
    </row>
    <row r="34" spans="1:10" s="88" customFormat="1" ht="24" customHeight="1" x14ac:dyDescent="0.2">
      <c r="A34" s="7" t="s">
        <v>358</v>
      </c>
      <c r="B34" s="40">
        <v>440578</v>
      </c>
      <c r="C34" s="40">
        <v>572952</v>
      </c>
      <c r="D34" s="40">
        <v>650680.00299999991</v>
      </c>
      <c r="E34" s="144">
        <v>650564.62739999988</v>
      </c>
      <c r="F34" s="144">
        <v>696049</v>
      </c>
      <c r="G34" s="40">
        <v>699458</v>
      </c>
      <c r="H34" s="40">
        <v>718977</v>
      </c>
      <c r="I34" s="40">
        <v>714517</v>
      </c>
      <c r="J34" s="40">
        <v>727980</v>
      </c>
    </row>
    <row r="35" spans="1:10" s="88" customFormat="1" ht="24" customHeight="1" x14ac:dyDescent="0.2">
      <c r="A35" s="7" t="s">
        <v>430</v>
      </c>
      <c r="B35" s="40">
        <v>870554</v>
      </c>
      <c r="C35" s="40">
        <v>1142504</v>
      </c>
      <c r="D35" s="40">
        <v>1363937.9060000002</v>
      </c>
      <c r="E35" s="144">
        <v>1301254.2055999998</v>
      </c>
      <c r="F35" s="144">
        <v>1549870</v>
      </c>
      <c r="G35" s="40">
        <v>1667613</v>
      </c>
      <c r="H35" s="40">
        <v>1561350</v>
      </c>
      <c r="I35" s="40">
        <v>1575351</v>
      </c>
      <c r="J35" s="40">
        <v>1570592</v>
      </c>
    </row>
    <row r="36" spans="1:10" s="88" customFormat="1" ht="24" customHeight="1" thickBot="1" x14ac:dyDescent="0.25">
      <c r="A36" s="113" t="s">
        <v>431</v>
      </c>
      <c r="B36" s="114">
        <v>139904</v>
      </c>
      <c r="C36" s="114">
        <v>76926</v>
      </c>
      <c r="D36" s="114">
        <v>364046.44099999993</v>
      </c>
      <c r="E36" s="146">
        <v>330793.3349999999</v>
      </c>
      <c r="F36" s="146">
        <v>678927</v>
      </c>
      <c r="G36" s="114">
        <v>631949</v>
      </c>
      <c r="H36" s="114">
        <v>546522</v>
      </c>
      <c r="I36" s="114">
        <v>551739</v>
      </c>
      <c r="J36" s="114">
        <v>957978</v>
      </c>
    </row>
    <row r="37" spans="1:10" s="88" customFormat="1" ht="24" customHeight="1" thickBot="1" x14ac:dyDescent="0.25">
      <c r="A37" s="134" t="s">
        <v>432</v>
      </c>
      <c r="B37" s="115">
        <v>2035872</v>
      </c>
      <c r="C37" s="115">
        <v>2406658</v>
      </c>
      <c r="D37" s="115">
        <v>3009738.7730000005</v>
      </c>
      <c r="E37" s="147">
        <v>2911228.5819999995</v>
      </c>
      <c r="F37" s="147">
        <v>3559414</v>
      </c>
      <c r="G37" s="115">
        <v>3633712.2830000012</v>
      </c>
      <c r="H37" s="115">
        <v>3459267</v>
      </c>
      <c r="I37" s="115">
        <v>3467751</v>
      </c>
      <c r="J37" s="115">
        <v>3883183.213</v>
      </c>
    </row>
    <row r="38" spans="1:10" x14ac:dyDescent="0.2">
      <c r="A38" s="400" t="s">
        <v>616</v>
      </c>
      <c r="B38" s="400"/>
      <c r="C38" s="400"/>
      <c r="D38" s="400"/>
      <c r="E38" s="400"/>
      <c r="F38" s="400"/>
      <c r="G38" s="400"/>
      <c r="H38" s="400"/>
      <c r="I38" s="400"/>
      <c r="J38" s="400"/>
    </row>
    <row r="39" spans="1:10" x14ac:dyDescent="0.2">
      <c r="A39" s="393" t="s">
        <v>530</v>
      </c>
      <c r="B39" s="393"/>
      <c r="C39" s="393"/>
      <c r="D39" s="393"/>
      <c r="E39" s="393"/>
      <c r="F39" s="393"/>
      <c r="G39" s="393"/>
    </row>
    <row r="43" spans="1:10" x14ac:dyDescent="0.2">
      <c r="F43" s="53"/>
      <c r="G43" s="148"/>
    </row>
    <row r="44" spans="1:10" x14ac:dyDescent="0.2">
      <c r="F44" s="53"/>
      <c r="G44" s="148"/>
    </row>
    <row r="45" spans="1:10" x14ac:dyDescent="0.2">
      <c r="F45" s="53"/>
      <c r="G45" s="148"/>
    </row>
  </sheetData>
  <mergeCells count="10">
    <mergeCell ref="A1:I1"/>
    <mergeCell ref="A2:I2"/>
    <mergeCell ref="A39:G39"/>
    <mergeCell ref="B4:B5"/>
    <mergeCell ref="C4:C5"/>
    <mergeCell ref="D4:D5"/>
    <mergeCell ref="A4:A5"/>
    <mergeCell ref="F4:J4"/>
    <mergeCell ref="A3:J3"/>
    <mergeCell ref="A38:J38"/>
  </mergeCells>
  <pageMargins left="0.7" right="0.7" top="0.75" bottom="0.75" header="0.3" footer="0.3"/>
  <pageSetup paperSize="9" scale="61"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view="pageBreakPreview" topLeftCell="A10" zoomScaleNormal="100" zoomScaleSheetLayoutView="100" workbookViewId="0">
      <selection activeCell="B17" sqref="B17"/>
    </sheetView>
  </sheetViews>
  <sheetFormatPr defaultColWidth="9" defaultRowHeight="14.25" x14ac:dyDescent="0.2"/>
  <cols>
    <col min="1" max="1" width="46.125" style="119" customWidth="1"/>
    <col min="2" max="6" width="12" style="119" customWidth="1"/>
    <col min="7" max="8" width="12" style="165" customWidth="1"/>
    <col min="9" max="9" width="12" style="119" customWidth="1"/>
    <col min="10" max="16384" width="9" style="119"/>
  </cols>
  <sheetData>
    <row r="1" spans="1:11" ht="18.75" x14ac:dyDescent="0.2">
      <c r="A1" s="404" t="s">
        <v>433</v>
      </c>
      <c r="B1" s="404"/>
      <c r="C1" s="404"/>
      <c r="D1" s="404"/>
      <c r="E1" s="404"/>
      <c r="F1" s="404"/>
      <c r="G1" s="404"/>
      <c r="H1" s="404"/>
      <c r="I1" s="404"/>
    </row>
    <row r="2" spans="1:11" ht="15" customHeight="1" thickBot="1" x14ac:dyDescent="0.25">
      <c r="A2" s="411" t="s">
        <v>434</v>
      </c>
      <c r="B2" s="411"/>
      <c r="C2" s="411"/>
      <c r="D2" s="411"/>
      <c r="E2" s="411"/>
      <c r="F2" s="411"/>
      <c r="G2" s="411"/>
      <c r="H2" s="411"/>
      <c r="I2" s="411"/>
      <c r="J2" s="411"/>
    </row>
    <row r="3" spans="1:11" ht="16.5" thickTop="1" thickBot="1" x14ac:dyDescent="0.25">
      <c r="A3" s="188"/>
      <c r="B3" s="409" t="s">
        <v>46</v>
      </c>
      <c r="C3" s="405" t="s">
        <v>4</v>
      </c>
      <c r="D3" s="407" t="s">
        <v>565</v>
      </c>
      <c r="E3" s="255">
        <v>2024</v>
      </c>
      <c r="F3" s="256">
        <v>2024</v>
      </c>
      <c r="G3" s="402">
        <v>2025</v>
      </c>
      <c r="H3" s="403"/>
      <c r="I3" s="403"/>
      <c r="J3" s="403"/>
      <c r="K3" s="285"/>
    </row>
    <row r="4" spans="1:11" ht="16.5" thickTop="1" thickBot="1" x14ac:dyDescent="0.25">
      <c r="A4" s="189"/>
      <c r="B4" s="410"/>
      <c r="C4" s="406"/>
      <c r="D4" s="408"/>
      <c r="E4" s="254" t="s">
        <v>609</v>
      </c>
      <c r="F4" s="229" t="s">
        <v>590</v>
      </c>
      <c r="G4" s="160" t="s">
        <v>594</v>
      </c>
      <c r="H4" s="160" t="s">
        <v>597</v>
      </c>
      <c r="I4" s="160" t="s">
        <v>606</v>
      </c>
      <c r="J4" s="160" t="s">
        <v>609</v>
      </c>
      <c r="K4" s="285"/>
    </row>
    <row r="5" spans="1:11" s="164" customFormat="1" ht="42" customHeight="1" thickTop="1" x14ac:dyDescent="0.2">
      <c r="A5" s="162" t="s">
        <v>435</v>
      </c>
      <c r="B5" s="82">
        <v>19281929</v>
      </c>
      <c r="C5" s="150">
        <v>18358468</v>
      </c>
      <c r="D5" s="126">
        <v>25661035.746686</v>
      </c>
      <c r="E5" s="251">
        <v>19303528.032853</v>
      </c>
      <c r="F5" s="166">
        <v>26694815.37926</v>
      </c>
      <c r="G5" s="82">
        <f>+G7-G6</f>
        <v>21549833.225660004</v>
      </c>
      <c r="H5" s="82">
        <v>22615091.965726003</v>
      </c>
      <c r="I5" s="82">
        <v>23284199.116080001</v>
      </c>
      <c r="J5" s="82">
        <v>22875234.060980998</v>
      </c>
    </row>
    <row r="6" spans="1:11" s="164" customFormat="1" ht="42" customHeight="1" x14ac:dyDescent="0.2">
      <c r="A6" s="162" t="s">
        <v>436</v>
      </c>
      <c r="B6" s="82">
        <v>2074337</v>
      </c>
      <c r="C6" s="150">
        <v>4279847</v>
      </c>
      <c r="D6" s="126">
        <v>5007026.7574450001</v>
      </c>
      <c r="E6" s="251">
        <v>4911719.7719999999</v>
      </c>
      <c r="F6" s="166">
        <v>4738843.7214449998</v>
      </c>
      <c r="G6" s="82">
        <v>4852033.8774449993</v>
      </c>
      <c r="H6" s="82">
        <v>4933268.8594450001</v>
      </c>
      <c r="I6" s="82">
        <v>5010286.4110000003</v>
      </c>
      <c r="J6" s="82">
        <v>5087720.6310000001</v>
      </c>
    </row>
    <row r="7" spans="1:11" s="164" customFormat="1" ht="42" customHeight="1" x14ac:dyDescent="0.2">
      <c r="A7" s="161" t="s">
        <v>437</v>
      </c>
      <c r="B7" s="80">
        <v>21356266</v>
      </c>
      <c r="C7" s="151">
        <v>22638315</v>
      </c>
      <c r="D7" s="81">
        <f>D5+D6</f>
        <v>30668062.504131</v>
      </c>
      <c r="E7" s="252">
        <v>24215247.804853</v>
      </c>
      <c r="F7" s="167">
        <v>31433659.100704998</v>
      </c>
      <c r="G7" s="80">
        <v>26401867.103105001</v>
      </c>
      <c r="H7" s="80">
        <v>27548360.825171001</v>
      </c>
      <c r="I7" s="80">
        <v>28294485.527080003</v>
      </c>
      <c r="J7" s="80">
        <v>27962954.691980999</v>
      </c>
    </row>
    <row r="8" spans="1:11" s="164" customFormat="1" ht="42" customHeight="1" x14ac:dyDescent="0.2">
      <c r="A8" s="161" t="s">
        <v>438</v>
      </c>
      <c r="B8" s="80">
        <v>14101558</v>
      </c>
      <c r="C8" s="151">
        <v>17790896</v>
      </c>
      <c r="D8" s="81">
        <v>20912971.555800002</v>
      </c>
      <c r="E8" s="252">
        <v>19785790.116999999</v>
      </c>
      <c r="F8" s="167">
        <v>19622620.812840998</v>
      </c>
      <c r="G8" s="80">
        <v>19079287.926280998</v>
      </c>
      <c r="H8" s="80">
        <v>21562160.488991</v>
      </c>
      <c r="I8" s="80">
        <v>21996875.483109999</v>
      </c>
      <c r="J8" s="80">
        <v>23121243.261640001</v>
      </c>
    </row>
    <row r="9" spans="1:11" s="164" customFormat="1" ht="42" customHeight="1" x14ac:dyDescent="0.2">
      <c r="A9" s="162" t="s">
        <v>439</v>
      </c>
      <c r="B9" s="82">
        <v>415712</v>
      </c>
      <c r="C9" s="150">
        <v>602904</v>
      </c>
      <c r="D9" s="126">
        <v>684549.61199999996</v>
      </c>
      <c r="E9" s="251">
        <v>624026.44900000002</v>
      </c>
      <c r="F9" s="166">
        <v>563647.929</v>
      </c>
      <c r="G9" s="82">
        <v>563934.799</v>
      </c>
      <c r="H9" s="82">
        <v>646638.87600000005</v>
      </c>
      <c r="I9" s="82">
        <v>859533.68400000001</v>
      </c>
      <c r="J9" s="82">
        <v>630955.76699999999</v>
      </c>
    </row>
    <row r="10" spans="1:11" s="164" customFormat="1" ht="42" customHeight="1" x14ac:dyDescent="0.2">
      <c r="A10" s="162" t="s">
        <v>440</v>
      </c>
      <c r="B10" s="82">
        <v>1447459</v>
      </c>
      <c r="C10" s="150">
        <v>1388023</v>
      </c>
      <c r="D10" s="126">
        <v>1509768.1510000001</v>
      </c>
      <c r="E10" s="251">
        <v>1240339.902</v>
      </c>
      <c r="F10" s="166">
        <v>1534528.044</v>
      </c>
      <c r="G10" s="82">
        <v>1418539.1159999999</v>
      </c>
      <c r="H10" s="82">
        <v>1511312.7139999999</v>
      </c>
      <c r="I10" s="82">
        <v>1334404.662</v>
      </c>
      <c r="J10" s="82">
        <v>1621287.0090000001</v>
      </c>
    </row>
    <row r="11" spans="1:11" s="164" customFormat="1" ht="42" customHeight="1" x14ac:dyDescent="0.2">
      <c r="A11" s="162" t="s">
        <v>441</v>
      </c>
      <c r="B11" s="82">
        <v>207436</v>
      </c>
      <c r="C11" s="150">
        <v>290217</v>
      </c>
      <c r="D11" s="126">
        <v>141061.22</v>
      </c>
      <c r="E11" s="251">
        <v>181660.86499999999</v>
      </c>
      <c r="F11" s="166">
        <v>103262.412</v>
      </c>
      <c r="G11" s="82">
        <v>67666.288</v>
      </c>
      <c r="H11" s="82">
        <v>242461.39600000001</v>
      </c>
      <c r="I11" s="82">
        <v>217522.06599999999</v>
      </c>
      <c r="J11" s="82">
        <v>159145.258</v>
      </c>
    </row>
    <row r="12" spans="1:11" s="164" customFormat="1" ht="42" customHeight="1" x14ac:dyDescent="0.2">
      <c r="A12" s="162" t="s">
        <v>442</v>
      </c>
      <c r="B12" s="82">
        <v>11976081</v>
      </c>
      <c r="C12" s="150">
        <v>15435676</v>
      </c>
      <c r="D12" s="126">
        <v>18505476.494799998</v>
      </c>
      <c r="E12" s="251">
        <v>17667671.243999999</v>
      </c>
      <c r="F12" s="166">
        <v>17348728.538840998</v>
      </c>
      <c r="G12" s="82">
        <v>16957295.115281001</v>
      </c>
      <c r="H12" s="82">
        <v>19089700.754990999</v>
      </c>
      <c r="I12" s="82">
        <v>19513271.863110002</v>
      </c>
      <c r="J12" s="82">
        <v>20637155.34764</v>
      </c>
    </row>
    <row r="13" spans="1:11" s="164" customFormat="1" ht="42" customHeight="1" x14ac:dyDescent="0.2">
      <c r="A13" s="169" t="s">
        <v>443</v>
      </c>
      <c r="B13" s="82">
        <v>54870</v>
      </c>
      <c r="C13" s="150">
        <v>74076</v>
      </c>
      <c r="D13" s="126">
        <v>72116.077999999994</v>
      </c>
      <c r="E13" s="251">
        <v>72091.657000000007</v>
      </c>
      <c r="F13" s="166">
        <v>72453.888999999996</v>
      </c>
      <c r="G13" s="82">
        <v>71852.607999999993</v>
      </c>
      <c r="H13" s="82">
        <v>72046.748000000007</v>
      </c>
      <c r="I13" s="82">
        <v>72143.207999999999</v>
      </c>
      <c r="J13" s="82">
        <v>72699.88</v>
      </c>
    </row>
    <row r="14" spans="1:11" s="164" customFormat="1" ht="42" customHeight="1" x14ac:dyDescent="0.2">
      <c r="A14" s="170" t="s">
        <v>444</v>
      </c>
      <c r="B14" s="82">
        <v>4612478</v>
      </c>
      <c r="C14" s="150">
        <v>5393662</v>
      </c>
      <c r="D14" s="82">
        <v>6092809.6552844504</v>
      </c>
      <c r="E14" s="251">
        <v>5748922.7612659</v>
      </c>
      <c r="F14" s="166">
        <v>6368290.1478563016</v>
      </c>
      <c r="G14" s="82">
        <v>6243554.0588031998</v>
      </c>
      <c r="H14" s="82">
        <v>6516510.9993433002</v>
      </c>
      <c r="I14" s="82">
        <v>6674457.1546104494</v>
      </c>
      <c r="J14" s="82">
        <v>6596106.2064514998</v>
      </c>
    </row>
    <row r="15" spans="1:11" s="164" customFormat="1" ht="42" customHeight="1" thickBot="1" x14ac:dyDescent="0.25">
      <c r="A15" s="171" t="s">
        <v>445</v>
      </c>
      <c r="B15" s="152">
        <v>9523577</v>
      </c>
      <c r="C15" s="152">
        <v>12397234</v>
      </c>
      <c r="D15" s="168">
        <v>14820161.900515551</v>
      </c>
      <c r="E15" s="253">
        <v>14036867.355734099</v>
      </c>
      <c r="F15" s="168">
        <v>13254330.664984699</v>
      </c>
      <c r="G15" s="152">
        <v>12835733.867477799</v>
      </c>
      <c r="H15" s="152">
        <v>15045649.4896477</v>
      </c>
      <c r="I15" s="152">
        <v>15322418.328499552</v>
      </c>
      <c r="J15" s="152">
        <v>16525137.055188499</v>
      </c>
    </row>
    <row r="16" spans="1:11" ht="15" thickTop="1" x14ac:dyDescent="0.2">
      <c r="A16" s="163"/>
      <c r="B16" s="401" t="s">
        <v>617</v>
      </c>
      <c r="C16" s="401"/>
      <c r="D16" s="401"/>
      <c r="E16" s="401"/>
      <c r="F16" s="401"/>
      <c r="G16" s="401"/>
      <c r="H16" s="401"/>
      <c r="I16" s="401"/>
      <c r="J16" s="401"/>
    </row>
    <row r="17" spans="1:1" x14ac:dyDescent="0.2">
      <c r="A17" s="172"/>
    </row>
    <row r="18" spans="1:1" x14ac:dyDescent="0.2">
      <c r="A18" s="172"/>
    </row>
    <row r="19" spans="1:1" x14ac:dyDescent="0.2">
      <c r="A19" s="172"/>
    </row>
  </sheetData>
  <mergeCells count="7">
    <mergeCell ref="B16:J16"/>
    <mergeCell ref="G3:J3"/>
    <mergeCell ref="A1:I1"/>
    <mergeCell ref="C3:C4"/>
    <mergeCell ref="D3:D4"/>
    <mergeCell ref="B3:B4"/>
    <mergeCell ref="A2:J2"/>
  </mergeCells>
  <pageMargins left="0.7" right="0.7" top="0.75" bottom="0.75" header="0.3" footer="0.3"/>
  <pageSetup paperSize="9" scale="53" orientation="portrait"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P59"/>
  <sheetViews>
    <sheetView view="pageBreakPreview" topLeftCell="A43" zoomScaleNormal="100" zoomScaleSheetLayoutView="100" workbookViewId="0">
      <selection activeCell="G8" sqref="G8"/>
    </sheetView>
  </sheetViews>
  <sheetFormatPr defaultColWidth="9.125" defaultRowHeight="14.25" x14ac:dyDescent="0.2"/>
  <cols>
    <col min="1" max="1" width="63.625" style="21" customWidth="1"/>
    <col min="2" max="9" width="11.75" style="21" customWidth="1"/>
    <col min="10" max="16384" width="9.125" style="21"/>
  </cols>
  <sheetData>
    <row r="1" spans="1:16" ht="18.75" x14ac:dyDescent="0.2">
      <c r="A1" s="288" t="s">
        <v>446</v>
      </c>
      <c r="B1" s="288"/>
      <c r="C1" s="288"/>
      <c r="D1" s="288"/>
      <c r="E1" s="288"/>
    </row>
    <row r="2" spans="1:16" ht="15" thickBot="1" x14ac:dyDescent="0.25">
      <c r="A2" s="295" t="s">
        <v>1</v>
      </c>
      <c r="B2" s="295"/>
      <c r="C2" s="295"/>
      <c r="D2" s="295"/>
      <c r="E2" s="295"/>
      <c r="F2" s="295"/>
      <c r="G2" s="295"/>
      <c r="H2" s="295"/>
      <c r="I2" s="295"/>
    </row>
    <row r="3" spans="1:16" ht="15.75" thickTop="1" thickBot="1" x14ac:dyDescent="0.25">
      <c r="A3" s="301" t="s">
        <v>447</v>
      </c>
      <c r="B3" s="412">
        <v>45657</v>
      </c>
      <c r="C3" s="413"/>
      <c r="D3" s="413"/>
      <c r="E3" s="413"/>
      <c r="F3" s="412">
        <v>45747</v>
      </c>
      <c r="G3" s="413"/>
      <c r="H3" s="413"/>
      <c r="I3" s="413"/>
    </row>
    <row r="4" spans="1:16" ht="15" thickBot="1" x14ac:dyDescent="0.25">
      <c r="A4" s="302"/>
      <c r="B4" s="45" t="s">
        <v>448</v>
      </c>
      <c r="C4" s="33" t="s">
        <v>449</v>
      </c>
      <c r="D4" s="33" t="s">
        <v>450</v>
      </c>
      <c r="E4" s="33" t="s">
        <v>241</v>
      </c>
      <c r="F4" s="45" t="s">
        <v>448</v>
      </c>
      <c r="G4" s="33" t="s">
        <v>449</v>
      </c>
      <c r="H4" s="33" t="s">
        <v>450</v>
      </c>
      <c r="I4" s="33" t="s">
        <v>241</v>
      </c>
    </row>
    <row r="5" spans="1:16" s="94" customFormat="1" ht="16.5" customHeight="1" thickTop="1" x14ac:dyDescent="0.2">
      <c r="A5" s="2" t="s">
        <v>451</v>
      </c>
      <c r="B5" s="41">
        <v>21971.244999999999</v>
      </c>
      <c r="C5" s="41">
        <v>1242556.3834853172</v>
      </c>
      <c r="D5" s="41">
        <v>90021.887000000002</v>
      </c>
      <c r="E5" s="41">
        <v>1354549.5154853174</v>
      </c>
      <c r="F5" s="41">
        <v>11078.921999999999</v>
      </c>
      <c r="G5" s="41">
        <v>921431.60696511623</v>
      </c>
      <c r="H5" s="41">
        <v>121601.847952</v>
      </c>
      <c r="I5" s="41">
        <v>1054112.3769171163</v>
      </c>
      <c r="O5" s="117"/>
      <c r="P5" s="117"/>
    </row>
    <row r="6" spans="1:16" s="94" customFormat="1" ht="16.5" customHeight="1" x14ac:dyDescent="0.2">
      <c r="A6" s="7" t="s">
        <v>452</v>
      </c>
      <c r="B6" s="39">
        <v>9.85</v>
      </c>
      <c r="C6" s="39">
        <v>1165.6615120000001</v>
      </c>
      <c r="D6" s="39">
        <v>12233.429</v>
      </c>
      <c r="E6" s="39">
        <v>13408.940512000001</v>
      </c>
      <c r="F6" s="39">
        <v>11.816000000000001</v>
      </c>
      <c r="G6" s="39">
        <v>805.15952200000004</v>
      </c>
      <c r="H6" s="39">
        <v>11219.538951999999</v>
      </c>
      <c r="I6" s="39">
        <v>12036.514474</v>
      </c>
      <c r="O6" s="117"/>
      <c r="P6" s="117"/>
    </row>
    <row r="7" spans="1:16" s="94" customFormat="1" ht="16.5" customHeight="1" x14ac:dyDescent="0.2">
      <c r="A7" s="7" t="s">
        <v>453</v>
      </c>
      <c r="B7" s="39">
        <v>6143.8450000000003</v>
      </c>
      <c r="C7" s="39">
        <v>669306.52347948961</v>
      </c>
      <c r="D7" s="39">
        <v>67361.206999999995</v>
      </c>
      <c r="E7" s="39">
        <v>742811.57547948952</v>
      </c>
      <c r="F7" s="39">
        <v>5362.3109999999997</v>
      </c>
      <c r="G7" s="39">
        <v>593376.37752521632</v>
      </c>
      <c r="H7" s="39">
        <v>88514.595000000001</v>
      </c>
      <c r="I7" s="39">
        <v>687253.28352521628</v>
      </c>
      <c r="O7" s="117"/>
      <c r="P7" s="117"/>
    </row>
    <row r="8" spans="1:16" s="94" customFormat="1" ht="16.5" customHeight="1" x14ac:dyDescent="0.2">
      <c r="A8" s="7" t="s">
        <v>454</v>
      </c>
      <c r="B8" s="41">
        <v>0</v>
      </c>
      <c r="C8" s="39">
        <v>14845.959000000001</v>
      </c>
      <c r="D8" s="39">
        <v>1011.886</v>
      </c>
      <c r="E8" s="39">
        <v>15857.845000000001</v>
      </c>
      <c r="F8" s="41">
        <v>0</v>
      </c>
      <c r="G8" s="39">
        <v>2837.145</v>
      </c>
      <c r="H8" s="39">
        <v>1260.502</v>
      </c>
      <c r="I8" s="39">
        <v>4097.6469999999999</v>
      </c>
      <c r="O8" s="117"/>
      <c r="P8" s="117"/>
    </row>
    <row r="9" spans="1:16" s="94" customFormat="1" ht="16.5" customHeight="1" x14ac:dyDescent="0.2">
      <c r="A9" s="7" t="s">
        <v>455</v>
      </c>
      <c r="B9" s="39">
        <v>15817.55</v>
      </c>
      <c r="C9" s="39">
        <v>557238.23949382768</v>
      </c>
      <c r="D9" s="39">
        <v>9415.3649999999998</v>
      </c>
      <c r="E9" s="39">
        <v>582471.15449382772</v>
      </c>
      <c r="F9" s="39">
        <v>5704.7950000000001</v>
      </c>
      <c r="G9" s="39">
        <v>324412.92491789989</v>
      </c>
      <c r="H9" s="39">
        <v>20607.212</v>
      </c>
      <c r="I9" s="39">
        <v>350724.93191789987</v>
      </c>
      <c r="O9" s="117"/>
      <c r="P9" s="117"/>
    </row>
    <row r="10" spans="1:16" s="94" customFormat="1" ht="16.5" customHeight="1" x14ac:dyDescent="0.2">
      <c r="A10" s="2" t="s">
        <v>456</v>
      </c>
      <c r="B10" s="41">
        <v>1661952.736</v>
      </c>
      <c r="C10" s="41">
        <v>1945634.8845470501</v>
      </c>
      <c r="D10" s="41">
        <v>388494.24599999998</v>
      </c>
      <c r="E10" s="41">
        <v>3996081.86654705</v>
      </c>
      <c r="F10" s="41">
        <v>1290353.121</v>
      </c>
      <c r="G10" s="41">
        <v>1726250.0285839734</v>
      </c>
      <c r="H10" s="41">
        <v>265444.14399999997</v>
      </c>
      <c r="I10" s="41">
        <v>3282047.2935839733</v>
      </c>
      <c r="O10" s="117"/>
      <c r="P10" s="117"/>
    </row>
    <row r="11" spans="1:16" s="94" customFormat="1" ht="16.5" customHeight="1" x14ac:dyDescent="0.2">
      <c r="A11" s="7" t="s">
        <v>457</v>
      </c>
      <c r="B11" s="39">
        <v>179894.766</v>
      </c>
      <c r="C11" s="39">
        <v>1376180.5382113999</v>
      </c>
      <c r="D11" s="39">
        <v>182336.21599999999</v>
      </c>
      <c r="E11" s="39">
        <v>1738411.5202114</v>
      </c>
      <c r="F11" s="39">
        <v>77548.332999999999</v>
      </c>
      <c r="G11" s="39">
        <v>1278066.7032911701</v>
      </c>
      <c r="H11" s="39">
        <v>167060.41399999999</v>
      </c>
      <c r="I11" s="39">
        <v>1522675.4502911703</v>
      </c>
      <c r="O11" s="117"/>
      <c r="P11" s="117"/>
    </row>
    <row r="12" spans="1:16" s="94" customFormat="1" ht="16.5" customHeight="1" x14ac:dyDescent="0.2">
      <c r="A12" s="7" t="s">
        <v>458</v>
      </c>
      <c r="B12" s="39">
        <v>1482057.97</v>
      </c>
      <c r="C12" s="39">
        <v>569454.34633565019</v>
      </c>
      <c r="D12" s="39">
        <v>206158.03</v>
      </c>
      <c r="E12" s="39">
        <v>2257670.34633565</v>
      </c>
      <c r="F12" s="39">
        <v>1212804.7879999999</v>
      </c>
      <c r="G12" s="39">
        <v>448183.32529280341</v>
      </c>
      <c r="H12" s="39">
        <v>98383.73</v>
      </c>
      <c r="I12" s="39">
        <v>1759371.8432928033</v>
      </c>
      <c r="O12" s="117"/>
      <c r="P12" s="117"/>
    </row>
    <row r="13" spans="1:16" s="94" customFormat="1" ht="16.5" customHeight="1" x14ac:dyDescent="0.2">
      <c r="A13" s="2" t="s">
        <v>459</v>
      </c>
      <c r="B13" s="41">
        <v>250842.97600000002</v>
      </c>
      <c r="C13" s="41">
        <v>129782.954</v>
      </c>
      <c r="D13" s="41">
        <v>607436.50800000003</v>
      </c>
      <c r="E13" s="41">
        <v>988062.43800000008</v>
      </c>
      <c r="F13" s="41">
        <v>230133.82400000002</v>
      </c>
      <c r="G13" s="41">
        <v>139973.95000000001</v>
      </c>
      <c r="H13" s="41">
        <v>560873.18699999992</v>
      </c>
      <c r="I13" s="41">
        <v>930980.96099999989</v>
      </c>
      <c r="O13" s="117"/>
      <c r="P13" s="117"/>
    </row>
    <row r="14" spans="1:16" s="94" customFormat="1" ht="16.5" customHeight="1" x14ac:dyDescent="0.2">
      <c r="A14" s="7" t="s">
        <v>457</v>
      </c>
      <c r="B14" s="39">
        <v>72716.694000000003</v>
      </c>
      <c r="C14" s="39">
        <v>53583.713000000003</v>
      </c>
      <c r="D14" s="39">
        <v>449422.33100000001</v>
      </c>
      <c r="E14" s="39">
        <v>575722.73800000001</v>
      </c>
      <c r="F14" s="39">
        <v>50138.976999999999</v>
      </c>
      <c r="G14" s="39">
        <v>61482.474999999999</v>
      </c>
      <c r="H14" s="39">
        <v>395578.87099999998</v>
      </c>
      <c r="I14" s="39">
        <v>507200.32299999997</v>
      </c>
      <c r="O14" s="117"/>
      <c r="P14" s="117"/>
    </row>
    <row r="15" spans="1:16" s="94" customFormat="1" ht="16.5" customHeight="1" x14ac:dyDescent="0.2">
      <c r="A15" s="7" t="s">
        <v>458</v>
      </c>
      <c r="B15" s="39">
        <v>178126.28200000001</v>
      </c>
      <c r="C15" s="39">
        <v>76199.240999999995</v>
      </c>
      <c r="D15" s="39">
        <v>158014.177</v>
      </c>
      <c r="E15" s="39">
        <v>412339.69999999995</v>
      </c>
      <c r="F15" s="39">
        <v>179994.84700000001</v>
      </c>
      <c r="G15" s="39">
        <v>78491.475000000006</v>
      </c>
      <c r="H15" s="39">
        <v>165294.31599999999</v>
      </c>
      <c r="I15" s="39">
        <v>423780.63800000004</v>
      </c>
      <c r="O15" s="117"/>
      <c r="P15" s="117"/>
    </row>
    <row r="16" spans="1:16" s="94" customFormat="1" ht="16.5" customHeight="1" x14ac:dyDescent="0.2">
      <c r="A16" s="2" t="s">
        <v>460</v>
      </c>
      <c r="B16" s="41">
        <v>19677.792000000001</v>
      </c>
      <c r="C16" s="41">
        <v>483276.89175872086</v>
      </c>
      <c r="D16" s="41">
        <v>0</v>
      </c>
      <c r="E16" s="41">
        <v>502954.68375872087</v>
      </c>
      <c r="F16" s="41">
        <v>22387.279999999999</v>
      </c>
      <c r="G16" s="41">
        <v>497017.01226951077</v>
      </c>
      <c r="H16" s="41">
        <v>0</v>
      </c>
      <c r="I16" s="41">
        <v>519404.2922695108</v>
      </c>
      <c r="O16" s="117"/>
      <c r="P16" s="117"/>
    </row>
    <row r="17" spans="1:16" s="94" customFormat="1" ht="16.5" customHeight="1" x14ac:dyDescent="0.2">
      <c r="A17" s="7" t="s">
        <v>461</v>
      </c>
      <c r="B17" s="39">
        <v>11538.875</v>
      </c>
      <c r="C17" s="39">
        <v>458261.91075872083</v>
      </c>
      <c r="D17" s="41">
        <v>0</v>
      </c>
      <c r="E17" s="39">
        <v>469800.78575872083</v>
      </c>
      <c r="F17" s="39">
        <v>12833.941999999999</v>
      </c>
      <c r="G17" s="39">
        <v>472298.41526951076</v>
      </c>
      <c r="H17" s="41">
        <v>0</v>
      </c>
      <c r="I17" s="39">
        <v>485132.35726951074</v>
      </c>
      <c r="O17" s="117"/>
      <c r="P17" s="117"/>
    </row>
    <row r="18" spans="1:16" s="94" customFormat="1" ht="16.5" customHeight="1" x14ac:dyDescent="0.2">
      <c r="A18" s="7" t="s">
        <v>462</v>
      </c>
      <c r="B18" s="39">
        <v>8138.9170000000004</v>
      </c>
      <c r="C18" s="39">
        <v>25014.981</v>
      </c>
      <c r="D18" s="41">
        <v>0</v>
      </c>
      <c r="E18" s="39">
        <v>33153.898000000001</v>
      </c>
      <c r="F18" s="39">
        <v>9553.3379999999997</v>
      </c>
      <c r="G18" s="39">
        <v>24718.597000000002</v>
      </c>
      <c r="H18" s="41">
        <v>0</v>
      </c>
      <c r="I18" s="39">
        <v>34271.934999999998</v>
      </c>
      <c r="O18" s="117"/>
      <c r="P18" s="117"/>
    </row>
    <row r="19" spans="1:16" s="94" customFormat="1" ht="16.5" customHeight="1" x14ac:dyDescent="0.2">
      <c r="A19" s="2" t="s">
        <v>463</v>
      </c>
      <c r="B19" s="41">
        <v>0</v>
      </c>
      <c r="C19" s="41">
        <v>0</v>
      </c>
      <c r="D19" s="41">
        <v>112.746</v>
      </c>
      <c r="E19" s="41">
        <v>112.746</v>
      </c>
      <c r="F19" s="41">
        <v>0</v>
      </c>
      <c r="G19" s="41">
        <v>0</v>
      </c>
      <c r="H19" s="41">
        <v>169.26599999999999</v>
      </c>
      <c r="I19" s="41">
        <v>169.26599999999999</v>
      </c>
      <c r="O19" s="117"/>
      <c r="P19" s="117"/>
    </row>
    <row r="20" spans="1:16" s="94" customFormat="1" ht="16.5" customHeight="1" x14ac:dyDescent="0.2">
      <c r="A20" s="7" t="s">
        <v>464</v>
      </c>
      <c r="B20" s="41">
        <v>0</v>
      </c>
      <c r="C20" s="41">
        <v>0</v>
      </c>
      <c r="D20" s="39">
        <v>5.96</v>
      </c>
      <c r="E20" s="39">
        <v>5.96</v>
      </c>
      <c r="F20" s="41">
        <v>0</v>
      </c>
      <c r="G20" s="41">
        <v>0</v>
      </c>
      <c r="H20" s="39">
        <v>67.891999999999996</v>
      </c>
      <c r="I20" s="39">
        <v>67.891999999999996</v>
      </c>
      <c r="O20" s="117"/>
      <c r="P20" s="117"/>
    </row>
    <row r="21" spans="1:16" s="94" customFormat="1" ht="16.5" customHeight="1" x14ac:dyDescent="0.2">
      <c r="A21" s="7" t="s">
        <v>465</v>
      </c>
      <c r="B21" s="41">
        <v>0</v>
      </c>
      <c r="C21" s="41">
        <v>0</v>
      </c>
      <c r="D21" s="39">
        <v>106.786</v>
      </c>
      <c r="E21" s="39">
        <v>106.786</v>
      </c>
      <c r="F21" s="41">
        <v>0</v>
      </c>
      <c r="G21" s="41">
        <v>0</v>
      </c>
      <c r="H21" s="39">
        <v>101.374</v>
      </c>
      <c r="I21" s="39">
        <v>101.374</v>
      </c>
      <c r="O21" s="117"/>
      <c r="P21" s="117"/>
    </row>
    <row r="22" spans="1:16" s="94" customFormat="1" ht="16.5" customHeight="1" x14ac:dyDescent="0.2">
      <c r="A22" s="2" t="s">
        <v>466</v>
      </c>
      <c r="B22" s="41">
        <v>0</v>
      </c>
      <c r="C22" s="41">
        <v>0</v>
      </c>
      <c r="D22" s="41">
        <v>0</v>
      </c>
      <c r="E22" s="41">
        <v>0</v>
      </c>
      <c r="F22" s="41">
        <v>0</v>
      </c>
      <c r="G22" s="41">
        <v>0</v>
      </c>
      <c r="H22" s="41">
        <v>0</v>
      </c>
      <c r="I22" s="41">
        <v>0</v>
      </c>
      <c r="O22" s="117"/>
      <c r="P22" s="117"/>
    </row>
    <row r="23" spans="1:16" s="94" customFormat="1" ht="16.5" customHeight="1" x14ac:dyDescent="0.2">
      <c r="A23" s="2" t="s">
        <v>467</v>
      </c>
      <c r="B23" s="41">
        <v>58205.832000000002</v>
      </c>
      <c r="C23" s="41">
        <v>258735.12307423569</v>
      </c>
      <c r="D23" s="41">
        <v>18013.598187</v>
      </c>
      <c r="E23" s="41">
        <v>334954.55326123571</v>
      </c>
      <c r="F23" s="41">
        <v>56385.385000000002</v>
      </c>
      <c r="G23" s="41">
        <v>279608.51145531668</v>
      </c>
      <c r="H23" s="41">
        <v>77062.804186999987</v>
      </c>
      <c r="I23" s="41">
        <v>413056.70064231666</v>
      </c>
      <c r="O23" s="117"/>
      <c r="P23" s="117"/>
    </row>
    <row r="24" spans="1:16" s="94" customFormat="1" ht="16.5" customHeight="1" x14ac:dyDescent="0.2">
      <c r="A24" s="2" t="s">
        <v>468</v>
      </c>
      <c r="B24" s="41">
        <v>12189.730000000001</v>
      </c>
      <c r="C24" s="41">
        <v>23107.773580666668</v>
      </c>
      <c r="D24" s="41">
        <v>70616.619999000002</v>
      </c>
      <c r="E24" s="41">
        <v>105914.12357966667</v>
      </c>
      <c r="F24" s="41">
        <v>13861.999</v>
      </c>
      <c r="G24" s="41">
        <v>25930.722938000003</v>
      </c>
      <c r="H24" s="41">
        <v>71350.34821299999</v>
      </c>
      <c r="I24" s="41">
        <v>111143.07015099999</v>
      </c>
      <c r="O24" s="117"/>
      <c r="P24" s="117"/>
    </row>
    <row r="25" spans="1:16" s="94" customFormat="1" ht="16.5" customHeight="1" x14ac:dyDescent="0.2">
      <c r="A25" s="2" t="s">
        <v>469</v>
      </c>
      <c r="B25" s="41">
        <v>12040.031000000001</v>
      </c>
      <c r="C25" s="41">
        <v>16892.030580666669</v>
      </c>
      <c r="D25" s="41">
        <v>66490.870999999999</v>
      </c>
      <c r="E25" s="41">
        <v>95422.932580666675</v>
      </c>
      <c r="F25" s="41">
        <v>13712.3</v>
      </c>
      <c r="G25" s="41">
        <v>19532.508938000003</v>
      </c>
      <c r="H25" s="41">
        <v>68026.399999999994</v>
      </c>
      <c r="I25" s="41">
        <v>101271.208938</v>
      </c>
      <c r="O25" s="117"/>
      <c r="P25" s="117"/>
    </row>
    <row r="26" spans="1:16" s="94" customFormat="1" ht="16.5" customHeight="1" x14ac:dyDescent="0.2">
      <c r="A26" s="7" t="s">
        <v>470</v>
      </c>
      <c r="B26" s="39">
        <v>11562.825999999999</v>
      </c>
      <c r="C26" s="39">
        <v>11995.075666999999</v>
      </c>
      <c r="D26" s="39">
        <v>52943.188999999998</v>
      </c>
      <c r="E26" s="39">
        <v>76501.090666999997</v>
      </c>
      <c r="F26" s="39">
        <v>13158.918</v>
      </c>
      <c r="G26" s="39">
        <v>12732.337153</v>
      </c>
      <c r="H26" s="39">
        <v>54090.18</v>
      </c>
      <c r="I26" s="39">
        <v>79981.435152999999</v>
      </c>
      <c r="O26" s="117"/>
      <c r="P26" s="117"/>
    </row>
    <row r="27" spans="1:16" s="94" customFormat="1" ht="16.5" customHeight="1" x14ac:dyDescent="0.2">
      <c r="A27" s="7" t="s">
        <v>471</v>
      </c>
      <c r="B27" s="39">
        <v>0</v>
      </c>
      <c r="C27" s="39">
        <v>392.13600000000002</v>
      </c>
      <c r="D27" s="39">
        <v>0</v>
      </c>
      <c r="E27" s="39">
        <v>392.13600000000002</v>
      </c>
      <c r="F27" s="39">
        <v>0</v>
      </c>
      <c r="G27" s="39">
        <v>24.948</v>
      </c>
      <c r="H27" s="39">
        <v>0</v>
      </c>
      <c r="I27" s="39">
        <v>24.948</v>
      </c>
      <c r="O27" s="117"/>
      <c r="P27" s="117"/>
    </row>
    <row r="28" spans="1:16" s="94" customFormat="1" ht="16.5" customHeight="1" x14ac:dyDescent="0.2">
      <c r="A28" s="7" t="s">
        <v>472</v>
      </c>
      <c r="B28" s="39">
        <v>0</v>
      </c>
      <c r="C28" s="39">
        <v>2990.4697470000001</v>
      </c>
      <c r="D28" s="39">
        <v>0</v>
      </c>
      <c r="E28" s="39">
        <v>2990.4697470000001</v>
      </c>
      <c r="F28" s="39">
        <v>0</v>
      </c>
      <c r="G28" s="39">
        <v>4782.5539749999998</v>
      </c>
      <c r="H28" s="39">
        <v>0</v>
      </c>
      <c r="I28" s="39">
        <v>4782.5539749999998</v>
      </c>
      <c r="O28" s="117"/>
      <c r="P28" s="117"/>
    </row>
    <row r="29" spans="1:16" s="94" customFormat="1" ht="16.5" customHeight="1" x14ac:dyDescent="0.2">
      <c r="A29" s="7" t="s">
        <v>473</v>
      </c>
      <c r="B29" s="39">
        <v>477.20500000000175</v>
      </c>
      <c r="C29" s="39">
        <v>1514.3491666666696</v>
      </c>
      <c r="D29" s="39">
        <v>13547.682000000001</v>
      </c>
      <c r="E29" s="39">
        <v>15539.236166666673</v>
      </c>
      <c r="F29" s="39">
        <v>553.38199999999961</v>
      </c>
      <c r="G29" s="39">
        <v>1992.6698100000021</v>
      </c>
      <c r="H29" s="39">
        <v>13936.219999999994</v>
      </c>
      <c r="I29" s="39">
        <v>16482.271809999995</v>
      </c>
      <c r="O29" s="117"/>
      <c r="P29" s="117"/>
    </row>
    <row r="30" spans="1:16" s="94" customFormat="1" ht="16.5" customHeight="1" x14ac:dyDescent="0.2">
      <c r="A30" s="2" t="s">
        <v>474</v>
      </c>
      <c r="B30" s="41">
        <v>149.69900000000001</v>
      </c>
      <c r="C30" s="41">
        <v>6215.7430000000004</v>
      </c>
      <c r="D30" s="41">
        <v>4125.7489989999995</v>
      </c>
      <c r="E30" s="41">
        <v>10491.190998999999</v>
      </c>
      <c r="F30" s="41">
        <v>149.69900000000001</v>
      </c>
      <c r="G30" s="41">
        <v>6398.2139999999999</v>
      </c>
      <c r="H30" s="41">
        <v>3323.9482130000001</v>
      </c>
      <c r="I30" s="41">
        <v>9871.8612130000001</v>
      </c>
      <c r="O30" s="117"/>
      <c r="P30" s="117"/>
    </row>
    <row r="31" spans="1:16" s="94" customFormat="1" ht="16.5" customHeight="1" x14ac:dyDescent="0.2">
      <c r="A31" s="7" t="s">
        <v>475</v>
      </c>
      <c r="B31" s="39">
        <v>149.69900000000001</v>
      </c>
      <c r="C31" s="39">
        <v>2074.7190000000001</v>
      </c>
      <c r="D31" s="39">
        <v>1290.05</v>
      </c>
      <c r="E31" s="39">
        <v>3514.4679999999998</v>
      </c>
      <c r="F31" s="39">
        <v>149.69900000000001</v>
      </c>
      <c r="G31" s="39">
        <v>1901.3920000000001</v>
      </c>
      <c r="H31" s="39">
        <v>343.47</v>
      </c>
      <c r="I31" s="39">
        <v>2394.5609999999997</v>
      </c>
      <c r="O31" s="117"/>
      <c r="P31" s="117"/>
    </row>
    <row r="32" spans="1:16" s="94" customFormat="1" ht="16.5" customHeight="1" x14ac:dyDescent="0.2">
      <c r="A32" s="7" t="s">
        <v>476</v>
      </c>
      <c r="B32" s="39">
        <v>0</v>
      </c>
      <c r="C32" s="39">
        <v>4141.0240000000003</v>
      </c>
      <c r="D32" s="39">
        <v>2835.6989989999993</v>
      </c>
      <c r="E32" s="39">
        <v>6976.7229989999996</v>
      </c>
      <c r="F32" s="39">
        <v>0</v>
      </c>
      <c r="G32" s="39">
        <v>4496.8220000000001</v>
      </c>
      <c r="H32" s="39">
        <v>2980.4782130000003</v>
      </c>
      <c r="I32" s="39">
        <v>7477.3002130000004</v>
      </c>
      <c r="O32" s="117"/>
      <c r="P32" s="117"/>
    </row>
    <row r="33" spans="1:16" s="94" customFormat="1" ht="16.5" customHeight="1" x14ac:dyDescent="0.2">
      <c r="A33" s="2" t="s">
        <v>477</v>
      </c>
      <c r="B33" s="41">
        <v>2024840.311</v>
      </c>
      <c r="C33" s="41">
        <v>4083094.0104459906</v>
      </c>
      <c r="D33" s="41">
        <v>1174695.6051860002</v>
      </c>
      <c r="E33" s="41">
        <v>7282629.9266319908</v>
      </c>
      <c r="F33" s="41">
        <v>1624200.5310000002</v>
      </c>
      <c r="G33" s="41">
        <v>3590211.8322119177</v>
      </c>
      <c r="H33" s="41">
        <v>1096501.597352</v>
      </c>
      <c r="I33" s="41">
        <v>6310913.9605639176</v>
      </c>
      <c r="J33" s="117"/>
      <c r="O33" s="117"/>
      <c r="P33" s="117"/>
    </row>
    <row r="34" spans="1:16" s="94" customFormat="1" ht="16.5" customHeight="1" x14ac:dyDescent="0.2">
      <c r="A34" s="2" t="s">
        <v>478</v>
      </c>
      <c r="B34" s="41">
        <v>80385.909</v>
      </c>
      <c r="C34" s="41">
        <v>56641.057000000001</v>
      </c>
      <c r="D34" s="41">
        <v>745586.76199999999</v>
      </c>
      <c r="E34" s="41">
        <v>882613.728</v>
      </c>
      <c r="F34" s="41">
        <v>59869.406000000003</v>
      </c>
      <c r="G34" s="41">
        <v>56410.803260000001</v>
      </c>
      <c r="H34" s="41">
        <v>776208.85</v>
      </c>
      <c r="I34" s="41">
        <v>892489.05926000001</v>
      </c>
      <c r="O34" s="117"/>
      <c r="P34" s="117"/>
    </row>
    <row r="35" spans="1:16" s="94" customFormat="1" ht="16.5" customHeight="1" x14ac:dyDescent="0.2">
      <c r="A35" s="7" t="s">
        <v>479</v>
      </c>
      <c r="B35" s="39">
        <v>190.58199999999999</v>
      </c>
      <c r="C35" s="39">
        <v>38169.697999999997</v>
      </c>
      <c r="D35" s="39">
        <v>0</v>
      </c>
      <c r="E35" s="39">
        <v>38360.28</v>
      </c>
      <c r="F35" s="39">
        <v>180.41300000000001</v>
      </c>
      <c r="G35" s="39">
        <v>36287.097000000002</v>
      </c>
      <c r="H35" s="39">
        <v>0</v>
      </c>
      <c r="I35" s="39">
        <v>36467.51</v>
      </c>
      <c r="O35" s="117"/>
      <c r="P35" s="117"/>
    </row>
    <row r="36" spans="1:16" s="94" customFormat="1" ht="16.5" customHeight="1" x14ac:dyDescent="0.2">
      <c r="A36" s="7" t="s">
        <v>480</v>
      </c>
      <c r="B36" s="39">
        <v>80195.327000000005</v>
      </c>
      <c r="C36" s="39">
        <v>18471.359</v>
      </c>
      <c r="D36" s="39">
        <v>745586.76199999999</v>
      </c>
      <c r="E36" s="39">
        <v>844253.44799999997</v>
      </c>
      <c r="F36" s="39">
        <v>59688.993000000002</v>
      </c>
      <c r="G36" s="39">
        <v>20123.706260000003</v>
      </c>
      <c r="H36" s="39">
        <v>776208.85</v>
      </c>
      <c r="I36" s="39">
        <v>856021.54926</v>
      </c>
      <c r="O36" s="117"/>
      <c r="P36" s="117"/>
    </row>
    <row r="37" spans="1:16" s="94" customFormat="1" ht="16.5" customHeight="1" x14ac:dyDescent="0.2">
      <c r="A37" s="2" t="s">
        <v>481</v>
      </c>
      <c r="B37" s="41">
        <v>0</v>
      </c>
      <c r="C37" s="41">
        <v>2390.1529999999998</v>
      </c>
      <c r="D37" s="41">
        <v>7566.5360000000001</v>
      </c>
      <c r="E37" s="41">
        <v>9956.6890000000003</v>
      </c>
      <c r="F37" s="41">
        <v>0</v>
      </c>
      <c r="G37" s="41">
        <v>2371.123</v>
      </c>
      <c r="H37" s="41">
        <v>10113.679</v>
      </c>
      <c r="I37" s="41">
        <v>12484.802</v>
      </c>
      <c r="O37" s="117"/>
      <c r="P37" s="117"/>
    </row>
    <row r="38" spans="1:16" s="94" customFormat="1" ht="16.5" customHeight="1" x14ac:dyDescent="0.2">
      <c r="A38" s="7" t="s">
        <v>482</v>
      </c>
      <c r="B38" s="39">
        <v>0</v>
      </c>
      <c r="C38" s="39">
        <v>1553.7439999999999</v>
      </c>
      <c r="D38" s="39">
        <v>0</v>
      </c>
      <c r="E38" s="39">
        <v>1553.7439999999999</v>
      </c>
      <c r="F38" s="39">
        <v>0</v>
      </c>
      <c r="G38" s="39">
        <v>1534.7139999999999</v>
      </c>
      <c r="H38" s="39">
        <v>0</v>
      </c>
      <c r="I38" s="39">
        <v>1534.7139999999999</v>
      </c>
      <c r="O38" s="117"/>
      <c r="P38" s="117"/>
    </row>
    <row r="39" spans="1:16" s="94" customFormat="1" ht="16.5" customHeight="1" x14ac:dyDescent="0.2">
      <c r="A39" s="7" t="s">
        <v>483</v>
      </c>
      <c r="B39" s="39">
        <v>0</v>
      </c>
      <c r="C39" s="39">
        <v>836.40899999999999</v>
      </c>
      <c r="D39" s="39">
        <v>7566.5360000000001</v>
      </c>
      <c r="E39" s="39">
        <v>8402.9449999999997</v>
      </c>
      <c r="F39" s="39">
        <v>0</v>
      </c>
      <c r="G39" s="39">
        <v>836.40899999999999</v>
      </c>
      <c r="H39" s="39">
        <v>10113.679</v>
      </c>
      <c r="I39" s="39">
        <v>10950.088</v>
      </c>
      <c r="O39" s="117"/>
      <c r="P39" s="117"/>
    </row>
    <row r="40" spans="1:16" s="94" customFormat="1" ht="16.5" customHeight="1" x14ac:dyDescent="0.2">
      <c r="A40" s="2" t="s">
        <v>484</v>
      </c>
      <c r="B40" s="41">
        <v>1686532.4920000001</v>
      </c>
      <c r="C40" s="41">
        <v>230472.359</v>
      </c>
      <c r="D40" s="41">
        <v>213910.31300000002</v>
      </c>
      <c r="E40" s="41">
        <v>2130915.1639999999</v>
      </c>
      <c r="F40" s="41">
        <v>1288121.6140000001</v>
      </c>
      <c r="G40" s="41">
        <v>82625.56</v>
      </c>
      <c r="H40" s="41">
        <v>91615.303</v>
      </c>
      <c r="I40" s="41">
        <v>1462362.4770000002</v>
      </c>
      <c r="O40" s="117"/>
      <c r="P40" s="117"/>
    </row>
    <row r="41" spans="1:16" s="94" customFormat="1" ht="16.5" customHeight="1" x14ac:dyDescent="0.2">
      <c r="A41" s="7" t="s">
        <v>457</v>
      </c>
      <c r="B41" s="39">
        <v>1173321.358</v>
      </c>
      <c r="C41" s="39">
        <v>33886.478999999999</v>
      </c>
      <c r="D41" s="39">
        <v>49272.2</v>
      </c>
      <c r="E41" s="39">
        <v>1256480.037</v>
      </c>
      <c r="F41" s="39">
        <v>799442.98199999996</v>
      </c>
      <c r="G41" s="39">
        <v>31868.942999999999</v>
      </c>
      <c r="H41" s="39">
        <v>51223.485999999997</v>
      </c>
      <c r="I41" s="39">
        <v>882535.41099999996</v>
      </c>
      <c r="O41" s="117"/>
      <c r="P41" s="117"/>
    </row>
    <row r="42" spans="1:16" s="94" customFormat="1" ht="16.5" customHeight="1" x14ac:dyDescent="0.2">
      <c r="A42" s="7" t="s">
        <v>458</v>
      </c>
      <c r="B42" s="39">
        <v>513211.13400000002</v>
      </c>
      <c r="C42" s="39">
        <v>196585.88</v>
      </c>
      <c r="D42" s="39">
        <v>164638.11300000001</v>
      </c>
      <c r="E42" s="39">
        <v>874435.12699999998</v>
      </c>
      <c r="F42" s="39">
        <v>488678.63199999998</v>
      </c>
      <c r="G42" s="39">
        <v>50756.616999999998</v>
      </c>
      <c r="H42" s="39">
        <v>40391.817000000003</v>
      </c>
      <c r="I42" s="39">
        <v>579827.06599999999</v>
      </c>
      <c r="O42" s="117"/>
      <c r="P42" s="117"/>
    </row>
    <row r="43" spans="1:16" s="94" customFormat="1" ht="16.5" customHeight="1" x14ac:dyDescent="0.2">
      <c r="A43" s="2" t="s">
        <v>485</v>
      </c>
      <c r="B43" s="41">
        <v>0</v>
      </c>
      <c r="C43" s="41">
        <v>0</v>
      </c>
      <c r="D43" s="41">
        <v>0</v>
      </c>
      <c r="E43" s="41">
        <v>0</v>
      </c>
      <c r="F43" s="41">
        <v>0</v>
      </c>
      <c r="G43" s="41">
        <v>0</v>
      </c>
      <c r="H43" s="41">
        <v>0</v>
      </c>
      <c r="I43" s="41">
        <v>0</v>
      </c>
      <c r="O43" s="117"/>
      <c r="P43" s="117"/>
    </row>
    <row r="44" spans="1:16" s="94" customFormat="1" ht="16.5" customHeight="1" x14ac:dyDescent="0.2">
      <c r="A44" s="2" t="s">
        <v>486</v>
      </c>
      <c r="B44" s="41">
        <v>65353.141000000003</v>
      </c>
      <c r="C44" s="41">
        <v>116097.18973302656</v>
      </c>
      <c r="D44" s="41">
        <v>170774.96900000001</v>
      </c>
      <c r="E44" s="41">
        <v>352225.29973302654</v>
      </c>
      <c r="F44" s="41">
        <v>77669.327999999994</v>
      </c>
      <c r="G44" s="41">
        <v>121068.02966439164</v>
      </c>
      <c r="H44" s="41">
        <v>189728.98800000001</v>
      </c>
      <c r="I44" s="41">
        <v>388466.34566439164</v>
      </c>
      <c r="O44" s="117"/>
      <c r="P44" s="117"/>
    </row>
    <row r="45" spans="1:16" s="94" customFormat="1" ht="16.5" customHeight="1" x14ac:dyDescent="0.2">
      <c r="A45" s="2" t="s">
        <v>487</v>
      </c>
      <c r="B45" s="41">
        <v>192568.769</v>
      </c>
      <c r="C45" s="41">
        <v>3677493.250903585</v>
      </c>
      <c r="D45" s="41">
        <v>36857.025185999999</v>
      </c>
      <c r="E45" s="41">
        <v>3906919.0450895848</v>
      </c>
      <c r="F45" s="41">
        <v>198540.18299999999</v>
      </c>
      <c r="G45" s="41">
        <v>3327736.3176026661</v>
      </c>
      <c r="H45" s="41">
        <v>28834.777352000008</v>
      </c>
      <c r="I45" s="41">
        <v>3555111.2779546664</v>
      </c>
      <c r="O45" s="117"/>
      <c r="P45" s="117"/>
    </row>
    <row r="46" spans="1:16" s="94" customFormat="1" ht="16.5" customHeight="1" x14ac:dyDescent="0.2">
      <c r="A46" s="7" t="s">
        <v>461</v>
      </c>
      <c r="B46" s="39">
        <v>19237.759999999998</v>
      </c>
      <c r="C46" s="39">
        <v>1884334.2370999998</v>
      </c>
      <c r="D46" s="39">
        <v>23178.697</v>
      </c>
      <c r="E46" s="39">
        <v>1926750.6940999997</v>
      </c>
      <c r="F46" s="39">
        <v>19237.759999999998</v>
      </c>
      <c r="G46" s="39">
        <v>1660620.2760999999</v>
      </c>
      <c r="H46" s="39">
        <v>25178.697</v>
      </c>
      <c r="I46" s="39">
        <v>1705036.7330999998</v>
      </c>
      <c r="O46" s="117"/>
      <c r="P46" s="117"/>
    </row>
    <row r="47" spans="1:16" s="94" customFormat="1" ht="16.5" customHeight="1" x14ac:dyDescent="0.2">
      <c r="A47" s="7" t="s">
        <v>462</v>
      </c>
      <c r="B47" s="39">
        <v>78558.407999999996</v>
      </c>
      <c r="C47" s="39">
        <v>1256223.6068102163</v>
      </c>
      <c r="D47" s="39">
        <v>36764.902000000002</v>
      </c>
      <c r="E47" s="39">
        <v>1371546.9168102164</v>
      </c>
      <c r="F47" s="39">
        <v>78558.407999999996</v>
      </c>
      <c r="G47" s="39">
        <v>1222535.7725002293</v>
      </c>
      <c r="H47" s="39">
        <v>37764.85</v>
      </c>
      <c r="I47" s="39">
        <v>1338859.0305002294</v>
      </c>
      <c r="O47" s="117"/>
      <c r="P47" s="117"/>
    </row>
    <row r="48" spans="1:16" s="94" customFormat="1" ht="16.5" customHeight="1" x14ac:dyDescent="0.2">
      <c r="A48" s="7" t="s">
        <v>488</v>
      </c>
      <c r="B48" s="39">
        <v>29617.53</v>
      </c>
      <c r="C48" s="39">
        <v>252096.33545046233</v>
      </c>
      <c r="D48" s="39">
        <v>-73903.694814000002</v>
      </c>
      <c r="E48" s="39">
        <v>207810.17063646234</v>
      </c>
      <c r="F48" s="39">
        <v>42929.983</v>
      </c>
      <c r="G48" s="39">
        <v>167072.01496110612</v>
      </c>
      <c r="H48" s="39">
        <v>-96201.063647999996</v>
      </c>
      <c r="I48" s="39">
        <v>113800.93431310613</v>
      </c>
      <c r="O48" s="117"/>
      <c r="P48" s="117"/>
    </row>
    <row r="49" spans="1:16" s="94" customFormat="1" ht="16.5" customHeight="1" x14ac:dyDescent="0.2">
      <c r="A49" s="7" t="s">
        <v>489</v>
      </c>
      <c r="B49" s="39">
        <v>21186.484</v>
      </c>
      <c r="C49" s="39">
        <v>262897.49454290594</v>
      </c>
      <c r="D49" s="39">
        <v>-12625.633</v>
      </c>
      <c r="E49" s="39">
        <v>271458.34554290597</v>
      </c>
      <c r="F49" s="39">
        <v>9058.973</v>
      </c>
      <c r="G49" s="39">
        <v>267634.12771494035</v>
      </c>
      <c r="H49" s="39">
        <v>-3661.9839999999999</v>
      </c>
      <c r="I49" s="39">
        <v>273031.11671494035</v>
      </c>
      <c r="O49" s="117"/>
      <c r="P49" s="117"/>
    </row>
    <row r="50" spans="1:16" s="94" customFormat="1" ht="16.5" customHeight="1" x14ac:dyDescent="0.2">
      <c r="A50" s="7" t="s">
        <v>490</v>
      </c>
      <c r="B50" s="39">
        <v>30220.687999999998</v>
      </c>
      <c r="C50" s="39">
        <v>13444.986999999999</v>
      </c>
      <c r="D50" s="39">
        <v>61217.269</v>
      </c>
      <c r="E50" s="39">
        <v>104882.94399999999</v>
      </c>
      <c r="F50" s="39">
        <v>32938.81</v>
      </c>
      <c r="G50" s="39">
        <v>15776.858</v>
      </c>
      <c r="H50" s="39">
        <v>64521.122000000003</v>
      </c>
      <c r="I50" s="39">
        <v>113236.79000000001</v>
      </c>
      <c r="O50" s="117"/>
      <c r="P50" s="117"/>
    </row>
    <row r="51" spans="1:16" s="94" customFormat="1" ht="16.5" customHeight="1" thickBot="1" x14ac:dyDescent="0.25">
      <c r="A51" s="23" t="s">
        <v>491</v>
      </c>
      <c r="B51" s="78">
        <v>13747.898999999999</v>
      </c>
      <c r="C51" s="78">
        <v>8496.59</v>
      </c>
      <c r="D51" s="78">
        <v>2225.4850000000001</v>
      </c>
      <c r="E51" s="78">
        <v>24469.974000000002</v>
      </c>
      <c r="F51" s="78">
        <v>15816.249</v>
      </c>
      <c r="G51" s="78">
        <v>-5902.7316736100001</v>
      </c>
      <c r="H51" s="78">
        <v>1233.1559999999999</v>
      </c>
      <c r="I51" s="78">
        <v>11146.673326389999</v>
      </c>
      <c r="O51" s="117"/>
      <c r="P51" s="117"/>
    </row>
    <row r="52" spans="1:16" ht="15" thickTop="1" x14ac:dyDescent="0.2">
      <c r="A52" s="353" t="s">
        <v>567</v>
      </c>
      <c r="B52" s="353"/>
      <c r="C52" s="353"/>
      <c r="D52" s="353"/>
      <c r="E52" s="353"/>
      <c r="F52" s="353"/>
      <c r="G52" s="353"/>
      <c r="H52" s="353"/>
      <c r="I52" s="353"/>
    </row>
    <row r="53" spans="1:16" x14ac:dyDescent="0.2">
      <c r="A53" s="414" t="s">
        <v>569</v>
      </c>
      <c r="B53" s="414"/>
      <c r="C53" s="414"/>
      <c r="D53" s="414"/>
      <c r="E53" s="414"/>
    </row>
    <row r="54" spans="1:16" x14ac:dyDescent="0.2">
      <c r="D54" s="36"/>
      <c r="E54" s="36"/>
    </row>
    <row r="55" spans="1:16" x14ac:dyDescent="0.2">
      <c r="A55" s="36"/>
      <c r="B55" s="36"/>
      <c r="C55" s="36"/>
      <c r="D55" s="36"/>
      <c r="E55" s="36"/>
    </row>
    <row r="59" spans="1:16" x14ac:dyDescent="0.2">
      <c r="A59" s="20"/>
    </row>
  </sheetData>
  <mergeCells count="7">
    <mergeCell ref="F3:I3"/>
    <mergeCell ref="A2:I2"/>
    <mergeCell ref="A52:I52"/>
    <mergeCell ref="A53:E53"/>
    <mergeCell ref="A1:E1"/>
    <mergeCell ref="A3:A4"/>
    <mergeCell ref="B3:E3"/>
  </mergeCells>
  <pageMargins left="0.7" right="0.7" top="0.75" bottom="0.75" header="0.3" footer="0.3"/>
  <pageSetup paperSize="9" scale="49"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21"/>
  <sheetViews>
    <sheetView view="pageBreakPreview" topLeftCell="A4" zoomScale="115" zoomScaleNormal="100" zoomScaleSheetLayoutView="115" workbookViewId="0">
      <selection activeCell="C17" sqref="C17"/>
    </sheetView>
  </sheetViews>
  <sheetFormatPr defaultRowHeight="14.25" x14ac:dyDescent="0.2"/>
  <cols>
    <col min="1" max="1" width="59.125" customWidth="1"/>
    <col min="2" max="5" width="12.125" customWidth="1"/>
  </cols>
  <sheetData>
    <row r="1" spans="1:7" ht="18.75" x14ac:dyDescent="0.2">
      <c r="A1" s="288" t="s">
        <v>492</v>
      </c>
      <c r="B1" s="288"/>
      <c r="C1" s="288"/>
      <c r="D1" s="288"/>
      <c r="E1" s="288"/>
    </row>
    <row r="2" spans="1:7" ht="15" thickBot="1" x14ac:dyDescent="0.25">
      <c r="A2" s="295" t="s">
        <v>1</v>
      </c>
      <c r="B2" s="295"/>
      <c r="C2" s="295"/>
      <c r="D2" s="295"/>
      <c r="E2" s="295"/>
      <c r="F2" s="295"/>
      <c r="G2" s="295"/>
    </row>
    <row r="3" spans="1:7" ht="15.75" thickTop="1" thickBot="1" x14ac:dyDescent="0.25">
      <c r="A3" s="195" t="s">
        <v>493</v>
      </c>
      <c r="B3" s="209">
        <v>45290</v>
      </c>
      <c r="C3" s="208">
        <v>45374</v>
      </c>
      <c r="D3" s="207">
        <v>45473</v>
      </c>
      <c r="E3" s="207">
        <v>45565</v>
      </c>
      <c r="F3" s="207">
        <v>45627</v>
      </c>
      <c r="G3" s="207">
        <v>45747</v>
      </c>
    </row>
    <row r="4" spans="1:7" s="88" customFormat="1" ht="24.75" customHeight="1" thickTop="1" x14ac:dyDescent="0.2">
      <c r="A4" s="2" t="s">
        <v>494</v>
      </c>
      <c r="B4" s="41">
        <v>106133.277</v>
      </c>
      <c r="C4" s="41">
        <v>125859.061</v>
      </c>
      <c r="D4" s="41">
        <v>116075.265</v>
      </c>
      <c r="E4" s="41">
        <v>109623.757</v>
      </c>
      <c r="F4" s="41">
        <v>254284.12299999999</v>
      </c>
      <c r="G4" s="41">
        <v>88983.738000000012</v>
      </c>
    </row>
    <row r="5" spans="1:7" s="88" customFormat="1" ht="24.75" customHeight="1" x14ac:dyDescent="0.2">
      <c r="A5" s="9" t="s">
        <v>495</v>
      </c>
      <c r="B5" s="39">
        <v>39290.495000000003</v>
      </c>
      <c r="C5" s="39">
        <v>40279.911999999997</v>
      </c>
      <c r="D5" s="39">
        <v>26455.328000000001</v>
      </c>
      <c r="E5" s="39">
        <v>16380.564</v>
      </c>
      <c r="F5" s="39">
        <v>36709.616999999998</v>
      </c>
      <c r="G5" s="39">
        <v>18094.025000000001</v>
      </c>
    </row>
    <row r="6" spans="1:7" s="88" customFormat="1" ht="24.75" customHeight="1" x14ac:dyDescent="0.2">
      <c r="A6" s="9" t="s">
        <v>496</v>
      </c>
      <c r="B6" s="39">
        <v>66842.781999999992</v>
      </c>
      <c r="C6" s="39">
        <v>85579.149000000005</v>
      </c>
      <c r="D6" s="39">
        <v>89619.936999999991</v>
      </c>
      <c r="E6" s="39">
        <v>93243.192999999999</v>
      </c>
      <c r="F6" s="39">
        <v>217574.50599999999</v>
      </c>
      <c r="G6" s="39">
        <v>70889.713000000003</v>
      </c>
    </row>
    <row r="7" spans="1:7" s="88" customFormat="1" ht="24.75" customHeight="1" x14ac:dyDescent="0.2">
      <c r="A7" s="2" t="s">
        <v>497</v>
      </c>
      <c r="B7" s="41">
        <v>95513.945000000007</v>
      </c>
      <c r="C7" s="41">
        <v>108806.46400000001</v>
      </c>
      <c r="D7" s="41">
        <v>88863.868999999992</v>
      </c>
      <c r="E7" s="41">
        <v>89364.090999999986</v>
      </c>
      <c r="F7" s="41">
        <v>114963.26500000001</v>
      </c>
      <c r="G7" s="41">
        <v>103478.97699999998</v>
      </c>
    </row>
    <row r="8" spans="1:7" s="88" customFormat="1" ht="24.75" customHeight="1" x14ac:dyDescent="0.2">
      <c r="A8" s="9" t="s">
        <v>498</v>
      </c>
      <c r="B8" s="39">
        <v>5994.1319999999996</v>
      </c>
      <c r="C8" s="39">
        <v>6297.2539999999999</v>
      </c>
      <c r="D8" s="39">
        <v>967.73800000000006</v>
      </c>
      <c r="E8" s="39">
        <v>4109.9690000000001</v>
      </c>
      <c r="F8" s="39">
        <v>5127.2489999999998</v>
      </c>
      <c r="G8" s="39">
        <v>142.001</v>
      </c>
    </row>
    <row r="9" spans="1:7" s="88" customFormat="1" ht="24.75" customHeight="1" x14ac:dyDescent="0.2">
      <c r="A9" s="9" t="s">
        <v>499</v>
      </c>
      <c r="B9" s="39">
        <v>43694.205000000002</v>
      </c>
      <c r="C9" s="39">
        <v>54832.177000000003</v>
      </c>
      <c r="D9" s="39">
        <v>43692.813999999998</v>
      </c>
      <c r="E9" s="39">
        <v>48488.362999999998</v>
      </c>
      <c r="F9" s="39">
        <v>42036.798000000003</v>
      </c>
      <c r="G9" s="39">
        <v>48177.618000000002</v>
      </c>
    </row>
    <row r="10" spans="1:7" s="88" customFormat="1" ht="24.75" customHeight="1" x14ac:dyDescent="0.2">
      <c r="A10" s="9" t="s">
        <v>500</v>
      </c>
      <c r="B10" s="39">
        <v>44009.606</v>
      </c>
      <c r="C10" s="39">
        <v>45669.743999999999</v>
      </c>
      <c r="D10" s="39">
        <v>42137.122000000003</v>
      </c>
      <c r="E10" s="39">
        <v>34852.849000000002</v>
      </c>
      <c r="F10" s="39">
        <v>60832.696000000004</v>
      </c>
      <c r="G10" s="39">
        <v>52618.420000000006</v>
      </c>
    </row>
    <row r="11" spans="1:7" s="88" customFormat="1" ht="24.75" customHeight="1" x14ac:dyDescent="0.2">
      <c r="A11" s="9" t="s">
        <v>501</v>
      </c>
      <c r="B11" s="39">
        <v>721.42499999999995</v>
      </c>
      <c r="C11" s="39">
        <v>753.16399999999999</v>
      </c>
      <c r="D11" s="39">
        <v>854.39300000000003</v>
      </c>
      <c r="E11" s="39">
        <v>906.59699999999998</v>
      </c>
      <c r="F11" s="39">
        <v>1136.8209999999999</v>
      </c>
      <c r="G11" s="39">
        <v>1221.9280000000001</v>
      </c>
    </row>
    <row r="12" spans="1:7" s="88" customFormat="1" ht="24.75" customHeight="1" x14ac:dyDescent="0.2">
      <c r="A12" s="9" t="s">
        <v>502</v>
      </c>
      <c r="B12" s="39">
        <v>1094.577</v>
      </c>
      <c r="C12" s="39">
        <v>1254.125</v>
      </c>
      <c r="D12" s="39">
        <v>1211.8019999999999</v>
      </c>
      <c r="E12" s="39">
        <v>1006.313</v>
      </c>
      <c r="F12" s="39">
        <v>5829.701</v>
      </c>
      <c r="G12" s="39">
        <v>1319.01</v>
      </c>
    </row>
    <row r="13" spans="1:7" s="88" customFormat="1" ht="24.75" customHeight="1" x14ac:dyDescent="0.2">
      <c r="A13" s="2" t="s">
        <v>503</v>
      </c>
      <c r="B13" s="41">
        <v>26681.897000000001</v>
      </c>
      <c r="C13" s="41">
        <v>31987.34</v>
      </c>
      <c r="D13" s="41">
        <v>30582.839</v>
      </c>
      <c r="E13" s="41">
        <v>25622.717000000001</v>
      </c>
      <c r="F13" s="41">
        <v>29480.995999999999</v>
      </c>
      <c r="G13" s="41">
        <v>21870.496999999999</v>
      </c>
    </row>
    <row r="14" spans="1:7" s="88" customFormat="1" ht="24.75" customHeight="1" x14ac:dyDescent="0.2">
      <c r="A14" s="2" t="s">
        <v>504</v>
      </c>
      <c r="B14" s="41">
        <v>22413.447</v>
      </c>
      <c r="C14" s="41">
        <v>18044.478999999999</v>
      </c>
      <c r="D14" s="41">
        <v>17578.276000000002</v>
      </c>
      <c r="E14" s="41">
        <v>17799.927</v>
      </c>
      <c r="F14" s="41">
        <v>23700.269</v>
      </c>
      <c r="G14" s="41">
        <v>25482.489000000001</v>
      </c>
    </row>
    <row r="15" spans="1:7" s="88" customFormat="1" ht="24.75" customHeight="1" x14ac:dyDescent="0.2">
      <c r="A15" s="2" t="s">
        <v>505</v>
      </c>
      <c r="B15" s="41">
        <v>27809.278999999999</v>
      </c>
      <c r="C15" s="41">
        <v>2390.893</v>
      </c>
      <c r="D15" s="41">
        <v>3101.8690000000001</v>
      </c>
      <c r="E15" s="41">
        <v>3241.2089999999998</v>
      </c>
      <c r="F15" s="41">
        <v>4604.1059999999998</v>
      </c>
      <c r="G15" s="41">
        <v>240.321</v>
      </c>
    </row>
    <row r="16" spans="1:7" s="88" customFormat="1" ht="24.75" customHeight="1" x14ac:dyDescent="0.2">
      <c r="A16" s="2" t="s">
        <v>506</v>
      </c>
      <c r="B16" s="41">
        <v>358761.89399999997</v>
      </c>
      <c r="C16" s="41">
        <v>396681.234</v>
      </c>
      <c r="D16" s="41">
        <v>437437.43699999998</v>
      </c>
      <c r="E16" s="41">
        <v>443776.92599999998</v>
      </c>
      <c r="F16" s="41">
        <v>404960.20199999999</v>
      </c>
      <c r="G16" s="41">
        <v>601437.22626000002</v>
      </c>
    </row>
    <row r="17" spans="1:7" s="88" customFormat="1" ht="24.75" customHeight="1" x14ac:dyDescent="0.2">
      <c r="A17" s="2" t="s">
        <v>507</v>
      </c>
      <c r="B17" s="41">
        <v>56869.985999999997</v>
      </c>
      <c r="C17" s="41">
        <v>69957.459000000003</v>
      </c>
      <c r="D17" s="41">
        <v>68086.122000000003</v>
      </c>
      <c r="E17" s="41">
        <v>74032.194000000003</v>
      </c>
      <c r="F17" s="41">
        <v>48713.315000000002</v>
      </c>
      <c r="G17" s="41">
        <v>48920.544999999998</v>
      </c>
    </row>
    <row r="18" spans="1:7" s="88" customFormat="1" ht="24.75" customHeight="1" x14ac:dyDescent="0.2">
      <c r="A18" s="2" t="s">
        <v>508</v>
      </c>
      <c r="B18" s="41">
        <v>1415.4190000000001</v>
      </c>
      <c r="C18" s="41">
        <v>1707.8589999999999</v>
      </c>
      <c r="D18" s="41">
        <v>1787.8689999999999</v>
      </c>
      <c r="E18" s="41">
        <v>1843.0650000000001</v>
      </c>
      <c r="F18" s="41">
        <v>1907.192</v>
      </c>
      <c r="G18" s="41">
        <v>2075.0059999999999</v>
      </c>
    </row>
    <row r="19" spans="1:7" s="88" customFormat="1" ht="24.75" customHeight="1" thickBot="1" x14ac:dyDescent="0.25">
      <c r="A19" s="11" t="s">
        <v>509</v>
      </c>
      <c r="B19" s="43" t="s">
        <v>21</v>
      </c>
      <c r="C19" s="43">
        <v>0.26</v>
      </c>
      <c r="D19" s="43">
        <v>0.26</v>
      </c>
      <c r="E19" s="43">
        <v>150.803</v>
      </c>
      <c r="F19" s="43">
        <v>0.26</v>
      </c>
      <c r="G19" s="43">
        <v>0.26</v>
      </c>
    </row>
    <row r="20" spans="1:7" s="88" customFormat="1" ht="24.75" customHeight="1" thickTop="1" thickBot="1" x14ac:dyDescent="0.25">
      <c r="A20" s="196" t="s">
        <v>241</v>
      </c>
      <c r="B20" s="43">
        <v>695599.40399999998</v>
      </c>
      <c r="C20" s="43">
        <v>755435.04900000012</v>
      </c>
      <c r="D20" s="43">
        <v>763513.80599999987</v>
      </c>
      <c r="E20" s="43">
        <v>765454.6889999999</v>
      </c>
      <c r="F20" s="43">
        <v>882613.728</v>
      </c>
      <c r="G20" s="43">
        <v>892489.05926000013</v>
      </c>
    </row>
    <row r="21" spans="1:7" ht="15" thickTop="1" x14ac:dyDescent="0.2">
      <c r="A21" s="353" t="s">
        <v>567</v>
      </c>
      <c r="B21" s="353"/>
      <c r="C21" s="353"/>
      <c r="D21" s="353"/>
      <c r="E21" s="353"/>
      <c r="F21" s="353"/>
      <c r="G21" s="353"/>
    </row>
  </sheetData>
  <mergeCells count="3">
    <mergeCell ref="A1:E1"/>
    <mergeCell ref="A2:G2"/>
    <mergeCell ref="A21:G21"/>
  </mergeCells>
  <pageMargins left="0.7" right="0.7" top="0.75" bottom="0.75" header="0.3" footer="0.3"/>
  <pageSetup paperSize="9" scale="58"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25"/>
  <sheetViews>
    <sheetView view="pageBreakPreview" zoomScaleNormal="100" zoomScaleSheetLayoutView="100" workbookViewId="0">
      <selection activeCell="I7" sqref="I7"/>
    </sheetView>
  </sheetViews>
  <sheetFormatPr defaultRowHeight="14.25" x14ac:dyDescent="0.2"/>
  <cols>
    <col min="1" max="1" width="69" customWidth="1"/>
    <col min="2" max="2" width="12.625" customWidth="1"/>
    <col min="3" max="3" width="12.5" bestFit="1" customWidth="1"/>
    <col min="4" max="4" width="12.125" customWidth="1"/>
    <col min="5" max="5" width="10.375" customWidth="1"/>
    <col min="6" max="6" width="12.625" customWidth="1"/>
  </cols>
  <sheetData>
    <row r="1" spans="1:7" ht="18.75" x14ac:dyDescent="0.2">
      <c r="A1" s="288" t="s">
        <v>510</v>
      </c>
      <c r="B1" s="288"/>
      <c r="C1" s="288"/>
      <c r="D1" s="288"/>
      <c r="E1" s="12"/>
    </row>
    <row r="2" spans="1:7" ht="15" thickBot="1" x14ac:dyDescent="0.25">
      <c r="A2" s="295" t="s">
        <v>1</v>
      </c>
      <c r="B2" s="295"/>
      <c r="C2" s="295"/>
      <c r="D2" s="295"/>
      <c r="E2" s="295"/>
      <c r="F2" s="295"/>
      <c r="G2" s="295"/>
    </row>
    <row r="3" spans="1:7" ht="15.75" thickTop="1" thickBot="1" x14ac:dyDescent="0.25">
      <c r="A3" s="301" t="s">
        <v>493</v>
      </c>
      <c r="B3" s="415" t="s">
        <v>605</v>
      </c>
      <c r="C3" s="416"/>
      <c r="D3" s="416"/>
      <c r="E3" s="415" t="s">
        <v>610</v>
      </c>
      <c r="F3" s="416"/>
      <c r="G3" s="416"/>
    </row>
    <row r="4" spans="1:7" ht="15" thickBot="1" x14ac:dyDescent="0.25">
      <c r="A4" s="302"/>
      <c r="B4" s="46" t="s">
        <v>511</v>
      </c>
      <c r="C4" s="196" t="s">
        <v>512</v>
      </c>
      <c r="D4" s="196" t="s">
        <v>241</v>
      </c>
      <c r="E4" s="46" t="s">
        <v>511</v>
      </c>
      <c r="F4" s="196" t="s">
        <v>512</v>
      </c>
      <c r="G4" s="196" t="s">
        <v>241</v>
      </c>
    </row>
    <row r="5" spans="1:7" s="88" customFormat="1" ht="32.25" customHeight="1" thickTop="1" x14ac:dyDescent="0.2">
      <c r="A5" s="2" t="s">
        <v>513</v>
      </c>
      <c r="B5" s="41">
        <v>251025.03200000001</v>
      </c>
      <c r="C5" s="41">
        <v>5338.1949999999997</v>
      </c>
      <c r="D5" s="41">
        <v>256363.22700000001</v>
      </c>
      <c r="E5" s="41">
        <v>251607.52599999998</v>
      </c>
      <c r="F5" s="41">
        <v>5358.8060000000005</v>
      </c>
      <c r="G5" s="41">
        <v>256966.33199999999</v>
      </c>
    </row>
    <row r="6" spans="1:7" s="88" customFormat="1" ht="32.25" customHeight="1" x14ac:dyDescent="0.2">
      <c r="A6" s="9" t="s">
        <v>514</v>
      </c>
      <c r="B6" s="39">
        <v>5366.0720000000001</v>
      </c>
      <c r="C6" s="39">
        <v>480.20499999999998</v>
      </c>
      <c r="D6" s="39">
        <v>5846.277</v>
      </c>
      <c r="E6" s="39">
        <v>4243.5439999999999</v>
      </c>
      <c r="F6" s="39">
        <v>631.64800000000002</v>
      </c>
      <c r="G6" s="39">
        <v>4875.192</v>
      </c>
    </row>
    <row r="7" spans="1:7" s="88" customFormat="1" ht="32.25" customHeight="1" x14ac:dyDescent="0.2">
      <c r="A7" s="9" t="s">
        <v>515</v>
      </c>
      <c r="B7" s="39">
        <v>245658.96</v>
      </c>
      <c r="C7" s="39">
        <v>4857.99</v>
      </c>
      <c r="D7" s="39">
        <v>250516.94999999998</v>
      </c>
      <c r="E7" s="39">
        <v>247363.98199999999</v>
      </c>
      <c r="F7" s="39">
        <v>4727.1580000000004</v>
      </c>
      <c r="G7" s="39">
        <v>252091.13999999998</v>
      </c>
    </row>
    <row r="8" spans="1:7" s="88" customFormat="1" ht="32.25" customHeight="1" x14ac:dyDescent="0.2">
      <c r="A8" s="2" t="s">
        <v>497</v>
      </c>
      <c r="B8" s="41">
        <v>105054.511</v>
      </c>
      <c r="C8" s="41">
        <v>70717.373999999996</v>
      </c>
      <c r="D8" s="41">
        <v>175771.88500000001</v>
      </c>
      <c r="E8" s="41">
        <v>39257.746000000006</v>
      </c>
      <c r="F8" s="41">
        <v>77137.517000000007</v>
      </c>
      <c r="G8" s="41">
        <v>116395.26300000001</v>
      </c>
    </row>
    <row r="9" spans="1:7" s="88" customFormat="1" ht="32.25" customHeight="1" x14ac:dyDescent="0.2">
      <c r="A9" s="9" t="s">
        <v>516</v>
      </c>
      <c r="B9" s="39">
        <v>98424.902000000002</v>
      </c>
      <c r="C9" s="39">
        <v>36301.85</v>
      </c>
      <c r="D9" s="39">
        <v>134726.75200000001</v>
      </c>
      <c r="E9" s="39">
        <v>36429.49</v>
      </c>
      <c r="F9" s="39">
        <v>41057.622000000003</v>
      </c>
      <c r="G9" s="39">
        <v>77487.111999999994</v>
      </c>
    </row>
    <row r="10" spans="1:7" s="88" customFormat="1" ht="32.25" customHeight="1" x14ac:dyDescent="0.2">
      <c r="A10" s="9" t="s">
        <v>499</v>
      </c>
      <c r="B10" s="39">
        <v>5408.1760000000004</v>
      </c>
      <c r="C10" s="39">
        <v>4229.01</v>
      </c>
      <c r="D10" s="39">
        <v>9637.1860000000015</v>
      </c>
      <c r="E10" s="39">
        <v>1811.9970000000001</v>
      </c>
      <c r="F10" s="39">
        <v>5202.12</v>
      </c>
      <c r="G10" s="39">
        <v>7014.1170000000002</v>
      </c>
    </row>
    <row r="11" spans="1:7" s="88" customFormat="1" ht="32.25" customHeight="1" x14ac:dyDescent="0.2">
      <c r="A11" s="9" t="s">
        <v>500</v>
      </c>
      <c r="B11" s="39">
        <v>1221.423</v>
      </c>
      <c r="C11" s="39">
        <v>30186.513999999999</v>
      </c>
      <c r="D11" s="39">
        <v>31407.936999999998</v>
      </c>
      <c r="E11" s="39">
        <v>1016.249</v>
      </c>
      <c r="F11" s="39">
        <v>30877.775000000001</v>
      </c>
      <c r="G11" s="39">
        <v>31894.024000000001</v>
      </c>
    </row>
    <row r="12" spans="1:7" s="88" customFormat="1" ht="32.25" customHeight="1" x14ac:dyDescent="0.2">
      <c r="A12" s="9" t="s">
        <v>501</v>
      </c>
      <c r="B12" s="39">
        <v>0</v>
      </c>
      <c r="C12" s="39">
        <v>0</v>
      </c>
      <c r="D12" s="39">
        <v>0</v>
      </c>
      <c r="E12" s="39">
        <v>0</v>
      </c>
      <c r="F12" s="39">
        <v>0</v>
      </c>
      <c r="G12" s="39">
        <v>0</v>
      </c>
    </row>
    <row r="13" spans="1:7" s="88" customFormat="1" ht="32.25" customHeight="1" x14ac:dyDescent="0.2">
      <c r="A13" s="9" t="s">
        <v>502</v>
      </c>
      <c r="B13" s="41">
        <v>0.01</v>
      </c>
      <c r="C13" s="39">
        <v>0</v>
      </c>
      <c r="D13" s="41">
        <v>0.01</v>
      </c>
      <c r="E13" s="41">
        <v>0.01</v>
      </c>
      <c r="F13" s="39">
        <v>0</v>
      </c>
      <c r="G13" s="41">
        <v>0.01</v>
      </c>
    </row>
    <row r="14" spans="1:7" s="88" customFormat="1" ht="32.25" customHeight="1" x14ac:dyDescent="0.2">
      <c r="A14" s="2" t="s">
        <v>503</v>
      </c>
      <c r="B14" s="41">
        <v>0</v>
      </c>
      <c r="C14" s="41">
        <v>0</v>
      </c>
      <c r="D14" s="41">
        <v>0</v>
      </c>
      <c r="E14" s="41">
        <v>0</v>
      </c>
      <c r="F14" s="41">
        <v>0</v>
      </c>
      <c r="G14" s="41">
        <v>0</v>
      </c>
    </row>
    <row r="15" spans="1:7" s="88" customFormat="1" ht="32.25" customHeight="1" x14ac:dyDescent="0.2">
      <c r="A15" s="2" t="s">
        <v>504</v>
      </c>
      <c r="B15" s="41">
        <v>0</v>
      </c>
      <c r="C15" s="41">
        <v>0</v>
      </c>
      <c r="D15" s="41">
        <v>0</v>
      </c>
      <c r="E15" s="41">
        <v>0</v>
      </c>
      <c r="F15" s="41">
        <v>0</v>
      </c>
      <c r="G15" s="41">
        <v>0</v>
      </c>
    </row>
    <row r="16" spans="1:7" s="88" customFormat="1" ht="32.25" customHeight="1" x14ac:dyDescent="0.2">
      <c r="A16" s="2" t="s">
        <v>505</v>
      </c>
      <c r="B16" s="41">
        <v>0</v>
      </c>
      <c r="C16" s="41">
        <v>0</v>
      </c>
      <c r="D16" s="41">
        <v>0</v>
      </c>
      <c r="E16" s="41">
        <v>0</v>
      </c>
      <c r="F16" s="41">
        <v>0</v>
      </c>
      <c r="G16" s="41">
        <v>0</v>
      </c>
    </row>
    <row r="17" spans="1:7" s="88" customFormat="1" ht="32.25" customHeight="1" x14ac:dyDescent="0.2">
      <c r="A17" s="2" t="s">
        <v>506</v>
      </c>
      <c r="B17" s="41">
        <v>71934.073000000004</v>
      </c>
      <c r="C17" s="41">
        <v>16341.043</v>
      </c>
      <c r="D17" s="41">
        <v>88275.116000000009</v>
      </c>
      <c r="E17" s="41">
        <v>77077.759000000005</v>
      </c>
      <c r="F17" s="41">
        <v>15951.751</v>
      </c>
      <c r="G17" s="41">
        <v>93029.510000000009</v>
      </c>
    </row>
    <row r="18" spans="1:7" s="88" customFormat="1" ht="32.25" customHeight="1" x14ac:dyDescent="0.2">
      <c r="A18" s="2" t="s">
        <v>507</v>
      </c>
      <c r="B18" s="41">
        <v>14.726000000000001</v>
      </c>
      <c r="C18" s="41">
        <v>0</v>
      </c>
      <c r="D18" s="41">
        <v>14.726000000000001</v>
      </c>
      <c r="E18" s="41">
        <v>14.726000000000001</v>
      </c>
      <c r="F18" s="41">
        <v>0</v>
      </c>
      <c r="G18" s="41">
        <v>14.726000000000001</v>
      </c>
    </row>
    <row r="19" spans="1:7" s="88" customFormat="1" ht="32.25" customHeight="1" x14ac:dyDescent="0.2">
      <c r="A19" s="2" t="s">
        <v>517</v>
      </c>
      <c r="B19" s="41">
        <v>0</v>
      </c>
      <c r="C19" s="41">
        <v>0</v>
      </c>
      <c r="D19" s="41">
        <v>0</v>
      </c>
      <c r="E19" s="41">
        <v>0</v>
      </c>
      <c r="F19" s="41">
        <v>0</v>
      </c>
      <c r="G19" s="41">
        <v>0</v>
      </c>
    </row>
    <row r="20" spans="1:7" s="88" customFormat="1" ht="32.25" customHeight="1" x14ac:dyDescent="0.2">
      <c r="A20" s="6" t="s">
        <v>518</v>
      </c>
      <c r="B20" s="41">
        <v>0</v>
      </c>
      <c r="C20" s="41">
        <v>0</v>
      </c>
      <c r="D20" s="41">
        <v>0</v>
      </c>
      <c r="E20" s="41">
        <v>0</v>
      </c>
      <c r="F20" s="41">
        <v>0</v>
      </c>
      <c r="G20" s="41">
        <v>0</v>
      </c>
    </row>
    <row r="21" spans="1:7" s="88" customFormat="1" ht="32.25" customHeight="1" thickBot="1" x14ac:dyDescent="0.25">
      <c r="A21" s="11" t="s">
        <v>519</v>
      </c>
      <c r="B21" s="43">
        <v>436928.022</v>
      </c>
      <c r="C21" s="43">
        <v>30709.462</v>
      </c>
      <c r="D21" s="43">
        <v>467637.484</v>
      </c>
      <c r="E21" s="43">
        <v>431377.97899999999</v>
      </c>
      <c r="F21" s="43">
        <v>33197.150999999998</v>
      </c>
      <c r="G21" s="43">
        <v>464575.13</v>
      </c>
    </row>
    <row r="22" spans="1:7" s="88" customFormat="1" ht="32.25" customHeight="1" thickTop="1" thickBot="1" x14ac:dyDescent="0.25">
      <c r="A22" s="196" t="s">
        <v>241</v>
      </c>
      <c r="B22" s="116">
        <v>864956.36400000006</v>
      </c>
      <c r="C22" s="116">
        <v>123106.07399999999</v>
      </c>
      <c r="D22" s="116">
        <v>988062.43800000008</v>
      </c>
      <c r="E22" s="116">
        <v>799335.73600000003</v>
      </c>
      <c r="F22" s="116">
        <v>131645.22500000001</v>
      </c>
      <c r="G22" s="116">
        <v>930980.96100000001</v>
      </c>
    </row>
    <row r="23" spans="1:7" ht="15" thickTop="1" x14ac:dyDescent="0.2">
      <c r="A23" s="353" t="s">
        <v>567</v>
      </c>
      <c r="B23" s="353"/>
      <c r="C23" s="353"/>
      <c r="D23" s="353"/>
      <c r="E23" s="353"/>
      <c r="F23" s="353"/>
      <c r="G23" s="353"/>
    </row>
    <row r="24" spans="1:7" x14ac:dyDescent="0.2">
      <c r="A24" s="414" t="s">
        <v>531</v>
      </c>
      <c r="B24" s="414"/>
      <c r="C24" s="414"/>
      <c r="D24" s="414"/>
      <c r="E24" s="192"/>
    </row>
    <row r="25" spans="1:7" x14ac:dyDescent="0.2">
      <c r="A25" s="414" t="s">
        <v>520</v>
      </c>
      <c r="B25" s="414"/>
      <c r="C25" s="414"/>
      <c r="D25" s="414"/>
      <c r="E25" s="192"/>
    </row>
  </sheetData>
  <mergeCells count="8">
    <mergeCell ref="E3:G3"/>
    <mergeCell ref="A2:G2"/>
    <mergeCell ref="A23:G23"/>
    <mergeCell ref="A25:D25"/>
    <mergeCell ref="A1:D1"/>
    <mergeCell ref="A3:A4"/>
    <mergeCell ref="B3:D3"/>
    <mergeCell ref="A24:D24"/>
  </mergeCells>
  <pageMargins left="0.7" right="0.7" top="0.75" bottom="0.75" header="0.3" footer="0.3"/>
  <pageSetup paperSize="9" scale="53"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5"/>
  <sheetViews>
    <sheetView view="pageBreakPreview" topLeftCell="A31" zoomScaleNormal="100" zoomScaleSheetLayoutView="100" workbookViewId="0">
      <selection activeCell="J38" sqref="J38"/>
    </sheetView>
  </sheetViews>
  <sheetFormatPr defaultRowHeight="14.25" x14ac:dyDescent="0.2"/>
  <cols>
    <col min="1" max="1" width="44.375" bestFit="1" customWidth="1"/>
    <col min="2" max="3" width="9.125" bestFit="1" customWidth="1"/>
    <col min="4" max="4" width="9.625" bestFit="1" customWidth="1"/>
    <col min="5" max="5" width="11.375" style="48" bestFit="1" customWidth="1"/>
    <col min="6" max="7" width="9.375" bestFit="1" customWidth="1"/>
    <col min="8" max="8" width="9.625" style="48" bestFit="1" customWidth="1"/>
  </cols>
  <sheetData>
    <row r="1" spans="1:11" ht="18.75" x14ac:dyDescent="0.2">
      <c r="A1" s="288" t="s">
        <v>45</v>
      </c>
      <c r="B1" s="288"/>
      <c r="C1" s="288"/>
      <c r="D1" s="288"/>
      <c r="E1" s="288"/>
      <c r="F1" s="288"/>
      <c r="G1" s="288"/>
      <c r="H1" s="288"/>
      <c r="I1" s="288"/>
    </row>
    <row r="2" spans="1:11" ht="15" thickBot="1" x14ac:dyDescent="0.25">
      <c r="A2" s="295" t="s">
        <v>1</v>
      </c>
      <c r="B2" s="295"/>
      <c r="C2" s="295"/>
      <c r="D2" s="295"/>
      <c r="E2" s="295"/>
      <c r="F2" s="295"/>
      <c r="G2" s="295"/>
      <c r="H2" s="295"/>
      <c r="I2" s="295"/>
      <c r="J2" s="295"/>
    </row>
    <row r="3" spans="1:11" ht="15.75" thickTop="1" thickBot="1" x14ac:dyDescent="0.25">
      <c r="A3" s="301" t="s">
        <v>2</v>
      </c>
      <c r="B3" s="303" t="s">
        <v>46</v>
      </c>
      <c r="C3" s="303" t="s">
        <v>4</v>
      </c>
      <c r="D3" s="303" t="s">
        <v>565</v>
      </c>
      <c r="E3" s="262">
        <v>2024</v>
      </c>
      <c r="F3" s="293">
        <v>2025</v>
      </c>
      <c r="G3" s="294"/>
      <c r="H3" s="294"/>
      <c r="I3" s="294"/>
      <c r="J3" s="294"/>
      <c r="K3" s="76"/>
    </row>
    <row r="4" spans="1:11" ht="15.75" thickTop="1" thickBot="1" x14ac:dyDescent="0.25">
      <c r="A4" s="302"/>
      <c r="B4" s="304"/>
      <c r="C4" s="304"/>
      <c r="D4" s="304"/>
      <c r="E4" s="261" t="s">
        <v>611</v>
      </c>
      <c r="F4" s="259" t="s">
        <v>594</v>
      </c>
      <c r="G4" s="260" t="s">
        <v>597</v>
      </c>
      <c r="H4" s="260" t="s">
        <v>606</v>
      </c>
      <c r="I4" s="260" t="s">
        <v>609</v>
      </c>
      <c r="J4" s="260" t="s">
        <v>614</v>
      </c>
      <c r="K4" s="76"/>
    </row>
    <row r="5" spans="1:11" ht="19.5" customHeight="1" thickTop="1" x14ac:dyDescent="0.2">
      <c r="A5" s="2" t="s">
        <v>47</v>
      </c>
      <c r="B5" s="42">
        <v>14137</v>
      </c>
      <c r="C5" s="42">
        <v>3596.2211122400017</v>
      </c>
      <c r="D5" s="42">
        <v>2753.2029999999995</v>
      </c>
      <c r="E5" s="42">
        <v>17425.394218240002</v>
      </c>
      <c r="F5" s="42">
        <v>2750.4890589999995</v>
      </c>
      <c r="G5" s="42">
        <v>2860.8800590000001</v>
      </c>
      <c r="H5" s="42">
        <v>2843.2000589999998</v>
      </c>
      <c r="I5" s="42">
        <v>5786.6790590000001</v>
      </c>
      <c r="J5" s="42">
        <v>3291.326</v>
      </c>
    </row>
    <row r="6" spans="1:11" ht="19.5" customHeight="1" x14ac:dyDescent="0.2">
      <c r="A6" s="6" t="s">
        <v>48</v>
      </c>
      <c r="B6" s="42">
        <v>1174</v>
      </c>
      <c r="C6" s="42">
        <v>1184.96</v>
      </c>
      <c r="D6" s="42">
        <v>228.83199999999999</v>
      </c>
      <c r="E6" s="42">
        <v>228.61500000000001</v>
      </c>
      <c r="F6" s="42">
        <v>216.214</v>
      </c>
      <c r="G6" s="42">
        <v>317.09299999999996</v>
      </c>
      <c r="H6" s="42">
        <v>362.17999999999995</v>
      </c>
      <c r="I6" s="42">
        <v>351.108</v>
      </c>
      <c r="J6" s="42">
        <v>619.26300000000003</v>
      </c>
    </row>
    <row r="7" spans="1:11" ht="19.5" customHeight="1" x14ac:dyDescent="0.2">
      <c r="A7" s="3" t="s">
        <v>36</v>
      </c>
      <c r="B7" s="40">
        <v>16</v>
      </c>
      <c r="C7" s="40">
        <v>26.677</v>
      </c>
      <c r="D7" s="40">
        <v>31.175000000000001</v>
      </c>
      <c r="E7" s="40">
        <v>30.965</v>
      </c>
      <c r="F7" s="40">
        <v>29.94</v>
      </c>
      <c r="G7" s="40">
        <v>30.718</v>
      </c>
      <c r="H7" s="40">
        <v>75.879000000000005</v>
      </c>
      <c r="I7" s="40">
        <v>148.874</v>
      </c>
      <c r="J7" s="40">
        <v>150.56200000000001</v>
      </c>
    </row>
    <row r="8" spans="1:11" ht="19.5" customHeight="1" x14ac:dyDescent="0.2">
      <c r="A8" s="7" t="s">
        <v>37</v>
      </c>
      <c r="B8" s="40" t="s">
        <v>13</v>
      </c>
      <c r="C8" s="40">
        <v>0</v>
      </c>
      <c r="D8" s="40">
        <v>0</v>
      </c>
      <c r="E8" s="40">
        <v>0</v>
      </c>
      <c r="F8" s="40">
        <v>0</v>
      </c>
      <c r="G8" s="40">
        <v>0</v>
      </c>
      <c r="H8" s="40">
        <v>0</v>
      </c>
      <c r="I8" s="40">
        <v>0</v>
      </c>
      <c r="J8" s="40">
        <v>0</v>
      </c>
    </row>
    <row r="9" spans="1:11" ht="19.5" customHeight="1" x14ac:dyDescent="0.2">
      <c r="A9" s="3" t="s">
        <v>38</v>
      </c>
      <c r="B9" s="40">
        <v>162</v>
      </c>
      <c r="C9" s="40">
        <v>163.71899999999999</v>
      </c>
      <c r="D9" s="40">
        <v>174.86799999999999</v>
      </c>
      <c r="E9" s="40">
        <v>174.86600000000001</v>
      </c>
      <c r="F9" s="40">
        <v>163.6</v>
      </c>
      <c r="G9" s="40">
        <v>163.58099999999999</v>
      </c>
      <c r="H9" s="40">
        <v>163.58099999999999</v>
      </c>
      <c r="I9" s="40">
        <v>179.518</v>
      </c>
      <c r="J9" s="40">
        <v>325.98500000000001</v>
      </c>
    </row>
    <row r="10" spans="1:11" ht="19.5" customHeight="1" x14ac:dyDescent="0.2">
      <c r="A10" s="3" t="s">
        <v>39</v>
      </c>
      <c r="B10" s="40">
        <v>996</v>
      </c>
      <c r="C10" s="40">
        <v>994.56399999999996</v>
      </c>
      <c r="D10" s="40">
        <v>22.789000000000001</v>
      </c>
      <c r="E10" s="40">
        <v>22.783999999999999</v>
      </c>
      <c r="F10" s="40">
        <v>22.673999999999999</v>
      </c>
      <c r="G10" s="40">
        <v>122.794</v>
      </c>
      <c r="H10" s="40">
        <v>122.72</v>
      </c>
      <c r="I10" s="40">
        <v>22.716000000000001</v>
      </c>
      <c r="J10" s="40">
        <v>142.71600000000001</v>
      </c>
    </row>
    <row r="11" spans="1:11" ht="19.5" customHeight="1" x14ac:dyDescent="0.2">
      <c r="A11" s="2" t="s">
        <v>49</v>
      </c>
      <c r="B11" s="42">
        <v>12963</v>
      </c>
      <c r="C11" s="42">
        <v>2411.2611122400017</v>
      </c>
      <c r="D11" s="42">
        <v>2524.3709999999996</v>
      </c>
      <c r="E11" s="42">
        <v>17196.779218240001</v>
      </c>
      <c r="F11" s="42">
        <v>2534.2750589999996</v>
      </c>
      <c r="G11" s="42">
        <v>2543.7870590000002</v>
      </c>
      <c r="H11" s="42">
        <v>2481.0200589999999</v>
      </c>
      <c r="I11" s="42">
        <v>5435.5710589999999</v>
      </c>
      <c r="J11" s="42">
        <v>2672.0630000000001</v>
      </c>
    </row>
    <row r="12" spans="1:11" ht="19.5" customHeight="1" x14ac:dyDescent="0.2">
      <c r="A12" s="3" t="s">
        <v>36</v>
      </c>
      <c r="B12" s="40">
        <v>851</v>
      </c>
      <c r="C12" s="40">
        <v>1850.3400000000001</v>
      </c>
      <c r="D12" s="40">
        <v>1966.0679999999998</v>
      </c>
      <c r="E12" s="40">
        <v>1949.0550000000001</v>
      </c>
      <c r="F12" s="40">
        <v>1849.1279999999997</v>
      </c>
      <c r="G12" s="40">
        <v>1803.0700000000002</v>
      </c>
      <c r="H12" s="40">
        <v>1710.9870000000001</v>
      </c>
      <c r="I12" s="40">
        <v>4622.366</v>
      </c>
      <c r="J12" s="40">
        <v>1949.8579999999999</v>
      </c>
    </row>
    <row r="13" spans="1:11" ht="19.5" customHeight="1" x14ac:dyDescent="0.2">
      <c r="A13" s="3" t="s">
        <v>37</v>
      </c>
      <c r="B13" s="40" t="s">
        <v>13</v>
      </c>
      <c r="C13" s="40">
        <v>0</v>
      </c>
      <c r="D13" s="40">
        <v>0</v>
      </c>
      <c r="E13" s="40">
        <v>0</v>
      </c>
      <c r="F13" s="40">
        <v>0</v>
      </c>
      <c r="G13" s="40">
        <v>0</v>
      </c>
      <c r="H13" s="40">
        <v>0</v>
      </c>
      <c r="I13" s="40">
        <v>0</v>
      </c>
      <c r="J13" s="40">
        <v>0</v>
      </c>
    </row>
    <row r="14" spans="1:11" ht="19.5" customHeight="1" x14ac:dyDescent="0.2">
      <c r="A14" s="3" t="s">
        <v>38</v>
      </c>
      <c r="B14" s="40" t="s">
        <v>13</v>
      </c>
      <c r="C14" s="40">
        <v>0</v>
      </c>
      <c r="D14" s="40">
        <v>0</v>
      </c>
      <c r="E14" s="40">
        <v>0</v>
      </c>
      <c r="F14" s="40">
        <v>0</v>
      </c>
      <c r="G14" s="40">
        <v>0</v>
      </c>
      <c r="H14" s="40">
        <v>0</v>
      </c>
      <c r="I14" s="40">
        <v>0</v>
      </c>
      <c r="J14" s="40">
        <v>0</v>
      </c>
    </row>
    <row r="15" spans="1:11" ht="19.5" customHeight="1" x14ac:dyDescent="0.2">
      <c r="A15" s="3" t="s">
        <v>39</v>
      </c>
      <c r="B15" s="40">
        <v>12111</v>
      </c>
      <c r="C15" s="40">
        <v>560.92111224000155</v>
      </c>
      <c r="D15" s="40">
        <v>558.303</v>
      </c>
      <c r="E15" s="40">
        <v>15247.72421824</v>
      </c>
      <c r="F15" s="40">
        <v>685.1470589999999</v>
      </c>
      <c r="G15" s="40">
        <v>740.71705899999984</v>
      </c>
      <c r="H15" s="40">
        <v>770.03305899999987</v>
      </c>
      <c r="I15" s="40">
        <v>813.20505899999989</v>
      </c>
      <c r="J15" s="40">
        <v>722.20500000000004</v>
      </c>
    </row>
    <row r="16" spans="1:11" ht="19.5" customHeight="1" x14ac:dyDescent="0.2">
      <c r="A16" s="2" t="s">
        <v>50</v>
      </c>
      <c r="B16" s="40" t="s">
        <v>13</v>
      </c>
      <c r="C16" s="42">
        <v>0</v>
      </c>
      <c r="D16" s="40">
        <v>0</v>
      </c>
      <c r="E16" s="40">
        <v>0</v>
      </c>
      <c r="F16" s="40">
        <v>0</v>
      </c>
      <c r="G16" s="40">
        <v>0</v>
      </c>
      <c r="H16" s="40">
        <v>0</v>
      </c>
      <c r="I16" s="40">
        <v>0</v>
      </c>
      <c r="J16" s="40">
        <v>0</v>
      </c>
    </row>
    <row r="17" spans="1:10" ht="19.5" customHeight="1" x14ac:dyDescent="0.2">
      <c r="A17" s="3" t="s">
        <v>36</v>
      </c>
      <c r="B17" s="40" t="s">
        <v>13</v>
      </c>
      <c r="C17" s="40">
        <v>0</v>
      </c>
      <c r="D17" s="40">
        <v>0</v>
      </c>
      <c r="E17" s="40">
        <v>0</v>
      </c>
      <c r="F17" s="40">
        <v>0</v>
      </c>
      <c r="G17" s="40">
        <v>0</v>
      </c>
      <c r="H17" s="40">
        <v>0</v>
      </c>
      <c r="I17" s="40">
        <v>0</v>
      </c>
      <c r="J17" s="40">
        <v>0</v>
      </c>
    </row>
    <row r="18" spans="1:10" ht="19.5" customHeight="1" x14ac:dyDescent="0.2">
      <c r="A18" s="3" t="s">
        <v>37</v>
      </c>
      <c r="B18" s="40" t="s">
        <v>13</v>
      </c>
      <c r="C18" s="40">
        <v>0</v>
      </c>
      <c r="D18" s="40">
        <v>0</v>
      </c>
      <c r="E18" s="40">
        <v>0</v>
      </c>
      <c r="F18" s="40">
        <v>0</v>
      </c>
      <c r="G18" s="40">
        <v>0</v>
      </c>
      <c r="H18" s="40">
        <v>0</v>
      </c>
      <c r="I18" s="40">
        <v>0</v>
      </c>
      <c r="J18" s="40">
        <v>0</v>
      </c>
    </row>
    <row r="19" spans="1:10" ht="19.5" customHeight="1" x14ac:dyDescent="0.2">
      <c r="A19" s="3" t="s">
        <v>38</v>
      </c>
      <c r="B19" s="40" t="s">
        <v>13</v>
      </c>
      <c r="C19" s="40">
        <v>0</v>
      </c>
      <c r="D19" s="40">
        <v>0</v>
      </c>
      <c r="E19" s="40">
        <v>0</v>
      </c>
      <c r="F19" s="40">
        <v>0</v>
      </c>
      <c r="G19" s="40">
        <v>0</v>
      </c>
      <c r="H19" s="40">
        <v>0</v>
      </c>
      <c r="I19" s="40">
        <v>0</v>
      </c>
      <c r="J19" s="40">
        <v>0</v>
      </c>
    </row>
    <row r="20" spans="1:10" ht="19.5" customHeight="1" x14ac:dyDescent="0.2">
      <c r="A20" s="3" t="s">
        <v>39</v>
      </c>
      <c r="B20" s="40" t="s">
        <v>13</v>
      </c>
      <c r="C20" s="40">
        <v>0</v>
      </c>
      <c r="D20" s="40">
        <v>0</v>
      </c>
      <c r="E20" s="40">
        <v>0</v>
      </c>
      <c r="F20" s="40">
        <v>0</v>
      </c>
      <c r="G20" s="40">
        <v>0</v>
      </c>
      <c r="H20" s="40">
        <v>0</v>
      </c>
      <c r="I20" s="40">
        <v>0</v>
      </c>
      <c r="J20" s="40">
        <v>0</v>
      </c>
    </row>
    <row r="21" spans="1:10" ht="19.5" customHeight="1" x14ac:dyDescent="0.2">
      <c r="A21" s="2" t="s">
        <v>51</v>
      </c>
      <c r="B21" s="42">
        <v>95519</v>
      </c>
      <c r="C21" s="42">
        <v>115207.99100000001</v>
      </c>
      <c r="D21" s="42">
        <v>126316.099</v>
      </c>
      <c r="E21" s="42">
        <v>125666.72300000001</v>
      </c>
      <c r="F21" s="42">
        <v>125586.02500000001</v>
      </c>
      <c r="G21" s="42">
        <v>125331.379</v>
      </c>
      <c r="H21" s="42">
        <v>125525.573</v>
      </c>
      <c r="I21" s="42">
        <v>126074.592</v>
      </c>
      <c r="J21" s="42">
        <v>126768.974</v>
      </c>
    </row>
    <row r="22" spans="1:10" ht="19.5" customHeight="1" x14ac:dyDescent="0.2">
      <c r="A22" s="4" t="s">
        <v>52</v>
      </c>
      <c r="B22" s="40" t="s">
        <v>13</v>
      </c>
      <c r="C22" s="40">
        <v>0</v>
      </c>
      <c r="D22" s="40">
        <v>0</v>
      </c>
      <c r="E22" s="40">
        <v>0</v>
      </c>
      <c r="F22" s="40">
        <v>0</v>
      </c>
      <c r="G22" s="40">
        <v>0</v>
      </c>
      <c r="H22" s="40">
        <v>0</v>
      </c>
      <c r="I22" s="40">
        <v>0</v>
      </c>
      <c r="J22" s="40">
        <v>0</v>
      </c>
    </row>
    <row r="23" spans="1:10" ht="19.5" customHeight="1" x14ac:dyDescent="0.2">
      <c r="A23" s="2" t="s">
        <v>53</v>
      </c>
      <c r="B23" s="40" t="s">
        <v>13</v>
      </c>
      <c r="C23" s="42">
        <v>0</v>
      </c>
      <c r="D23" s="40">
        <v>0</v>
      </c>
      <c r="E23" s="40">
        <v>0</v>
      </c>
      <c r="F23" s="40">
        <v>0</v>
      </c>
      <c r="G23" s="40">
        <v>0</v>
      </c>
      <c r="H23" s="40">
        <v>0</v>
      </c>
      <c r="I23" s="40">
        <v>0</v>
      </c>
      <c r="J23" s="40">
        <v>0</v>
      </c>
    </row>
    <row r="24" spans="1:10" ht="19.5" customHeight="1" x14ac:dyDescent="0.2">
      <c r="A24" s="4" t="s">
        <v>52</v>
      </c>
      <c r="B24" s="40" t="s">
        <v>13</v>
      </c>
      <c r="C24" s="40">
        <v>0</v>
      </c>
      <c r="D24" s="40">
        <v>0</v>
      </c>
      <c r="E24" s="40">
        <v>0</v>
      </c>
      <c r="F24" s="40">
        <v>0</v>
      </c>
      <c r="G24" s="40">
        <v>0</v>
      </c>
      <c r="H24" s="40">
        <v>0</v>
      </c>
      <c r="I24" s="40">
        <v>0</v>
      </c>
      <c r="J24" s="40">
        <v>0</v>
      </c>
    </row>
    <row r="25" spans="1:10" ht="19.5" customHeight="1" x14ac:dyDescent="0.2">
      <c r="A25" s="2" t="s">
        <v>54</v>
      </c>
      <c r="B25" s="42">
        <v>530000</v>
      </c>
      <c r="C25" s="42">
        <v>142882.14600000001</v>
      </c>
      <c r="D25" s="42">
        <v>609731.59499999997</v>
      </c>
      <c r="E25" s="42">
        <v>255196.739</v>
      </c>
      <c r="F25" s="42">
        <v>378478.95899999997</v>
      </c>
      <c r="G25" s="42">
        <v>180659.93100000001</v>
      </c>
      <c r="H25" s="42">
        <v>243644.49299999999</v>
      </c>
      <c r="I25" s="42">
        <v>104462.681</v>
      </c>
      <c r="J25" s="42">
        <v>148680.54</v>
      </c>
    </row>
    <row r="26" spans="1:10" ht="19.5" customHeight="1" x14ac:dyDescent="0.2">
      <c r="A26" s="4" t="s">
        <v>52</v>
      </c>
      <c r="B26" s="40" t="s">
        <v>13</v>
      </c>
      <c r="C26" s="40">
        <v>0</v>
      </c>
      <c r="D26" s="40">
        <v>0</v>
      </c>
      <c r="E26" s="40">
        <v>0</v>
      </c>
      <c r="F26" s="40">
        <v>0</v>
      </c>
      <c r="G26" s="40">
        <v>0</v>
      </c>
      <c r="H26" s="40">
        <v>0</v>
      </c>
      <c r="I26" s="40">
        <v>0</v>
      </c>
      <c r="J26" s="40">
        <v>0</v>
      </c>
    </row>
    <row r="27" spans="1:10" ht="19.5" customHeight="1" x14ac:dyDescent="0.2">
      <c r="A27" s="2" t="s">
        <v>55</v>
      </c>
      <c r="B27" s="40" t="s">
        <v>13</v>
      </c>
      <c r="C27" s="40">
        <v>0</v>
      </c>
      <c r="D27" s="40">
        <v>0</v>
      </c>
      <c r="E27" s="40">
        <v>0</v>
      </c>
      <c r="F27" s="40">
        <v>0</v>
      </c>
      <c r="G27" s="40">
        <v>0</v>
      </c>
      <c r="H27" s="40">
        <v>0</v>
      </c>
      <c r="I27" s="40">
        <v>0</v>
      </c>
      <c r="J27" s="40">
        <v>0</v>
      </c>
    </row>
    <row r="28" spans="1:10" ht="19.5" customHeight="1" x14ac:dyDescent="0.2">
      <c r="A28" s="4" t="s">
        <v>52</v>
      </c>
      <c r="B28" s="40" t="s">
        <v>13</v>
      </c>
      <c r="C28" s="40">
        <v>0</v>
      </c>
      <c r="D28" s="40">
        <v>0</v>
      </c>
      <c r="E28" s="40">
        <v>0</v>
      </c>
      <c r="F28" s="40">
        <v>0</v>
      </c>
      <c r="G28" s="40">
        <v>0</v>
      </c>
      <c r="H28" s="40">
        <v>0</v>
      </c>
      <c r="I28" s="40">
        <v>0</v>
      </c>
      <c r="J28" s="40">
        <v>0</v>
      </c>
    </row>
    <row r="29" spans="1:10" ht="19.5" customHeight="1" x14ac:dyDescent="0.2">
      <c r="A29" s="2" t="s">
        <v>56</v>
      </c>
      <c r="B29" s="40" t="s">
        <v>13</v>
      </c>
      <c r="C29" s="40">
        <v>0</v>
      </c>
      <c r="D29" s="40">
        <v>0</v>
      </c>
      <c r="E29" s="40">
        <v>0</v>
      </c>
      <c r="F29" s="40">
        <v>0</v>
      </c>
      <c r="G29" s="40">
        <v>0</v>
      </c>
      <c r="H29" s="40">
        <v>0</v>
      </c>
      <c r="I29" s="40">
        <v>0</v>
      </c>
      <c r="J29" s="40">
        <v>0</v>
      </c>
    </row>
    <row r="30" spans="1:10" ht="19.5" customHeight="1" x14ac:dyDescent="0.2">
      <c r="A30" s="4" t="s">
        <v>52</v>
      </c>
      <c r="B30" s="40" t="s">
        <v>13</v>
      </c>
      <c r="C30" s="40">
        <v>0</v>
      </c>
      <c r="D30" s="40">
        <v>0</v>
      </c>
      <c r="E30" s="40">
        <v>0</v>
      </c>
      <c r="F30" s="40">
        <v>0</v>
      </c>
      <c r="G30" s="40">
        <v>0</v>
      </c>
      <c r="H30" s="40">
        <v>0</v>
      </c>
      <c r="I30" s="40">
        <v>0</v>
      </c>
      <c r="J30" s="40">
        <v>0</v>
      </c>
    </row>
    <row r="31" spans="1:10" ht="19.5" customHeight="1" x14ac:dyDescent="0.2">
      <c r="A31" s="2" t="s">
        <v>57</v>
      </c>
      <c r="B31" s="42">
        <v>1651325</v>
      </c>
      <c r="C31" s="42">
        <v>2761045.2680000002</v>
      </c>
      <c r="D31" s="42">
        <v>5448106.3509999998</v>
      </c>
      <c r="E31" s="42">
        <v>5130481.3460000008</v>
      </c>
      <c r="F31" s="42">
        <v>5001499.2879999997</v>
      </c>
      <c r="G31" s="42">
        <v>5154299.0020000003</v>
      </c>
      <c r="H31" s="42">
        <v>5495280.0690000001</v>
      </c>
      <c r="I31" s="42">
        <v>5768985.2740000002</v>
      </c>
      <c r="J31" s="42">
        <v>5913733.4340000004</v>
      </c>
    </row>
    <row r="32" spans="1:10" ht="19.5" customHeight="1" x14ac:dyDescent="0.2">
      <c r="A32" s="3" t="s">
        <v>58</v>
      </c>
      <c r="B32" s="40">
        <v>100000</v>
      </c>
      <c r="C32" s="40">
        <v>100000</v>
      </c>
      <c r="D32" s="40">
        <v>100000</v>
      </c>
      <c r="E32" s="40">
        <v>100000</v>
      </c>
      <c r="F32" s="40">
        <v>100000</v>
      </c>
      <c r="G32" s="40">
        <v>100000</v>
      </c>
      <c r="H32" s="40">
        <v>100000</v>
      </c>
      <c r="I32" s="40">
        <v>100000</v>
      </c>
      <c r="J32" s="40">
        <v>100000</v>
      </c>
    </row>
    <row r="33" spans="1:10" ht="19.5" customHeight="1" x14ac:dyDescent="0.2">
      <c r="A33" s="3" t="s">
        <v>59</v>
      </c>
      <c r="B33" s="40">
        <v>371698</v>
      </c>
      <c r="C33" s="40">
        <v>905506.79099999997</v>
      </c>
      <c r="D33" s="40">
        <v>2809224.6779999998</v>
      </c>
      <c r="E33" s="40">
        <v>3099794.74</v>
      </c>
      <c r="F33" s="40">
        <v>1913759.3219999999</v>
      </c>
      <c r="G33" s="40">
        <v>2049494.9920000001</v>
      </c>
      <c r="H33" s="40">
        <v>2208935.872</v>
      </c>
      <c r="I33" s="40">
        <v>2368046.665</v>
      </c>
      <c r="J33" s="40">
        <v>2519977.9350000001</v>
      </c>
    </row>
    <row r="34" spans="1:10" ht="19.5" customHeight="1" x14ac:dyDescent="0.2">
      <c r="A34" s="3" t="s">
        <v>60</v>
      </c>
      <c r="B34" s="40">
        <v>214813</v>
      </c>
      <c r="C34" s="40">
        <v>441275.49800000002</v>
      </c>
      <c r="D34" s="40">
        <v>977632.44499999995</v>
      </c>
      <c r="E34" s="40">
        <v>374387.68300000002</v>
      </c>
      <c r="F34" s="40">
        <v>1104093.7960000001</v>
      </c>
      <c r="G34" s="40">
        <v>1104093.7960000001</v>
      </c>
      <c r="H34" s="40">
        <v>1104093.7960000001</v>
      </c>
      <c r="I34" s="40">
        <v>1104093.7960000001</v>
      </c>
      <c r="J34" s="40">
        <v>1104093.7960000001</v>
      </c>
    </row>
    <row r="35" spans="1:10" ht="19.5" customHeight="1" x14ac:dyDescent="0.2">
      <c r="A35" s="3" t="s">
        <v>61</v>
      </c>
      <c r="B35" s="40">
        <v>964813</v>
      </c>
      <c r="C35" s="40">
        <v>1314262.9790000001</v>
      </c>
      <c r="D35" s="40">
        <v>1561249.2279999999</v>
      </c>
      <c r="E35" s="40">
        <v>1556298.923</v>
      </c>
      <c r="F35" s="40">
        <v>1883646.17</v>
      </c>
      <c r="G35" s="40">
        <v>1900710.2139999999</v>
      </c>
      <c r="H35" s="40">
        <v>2082250.4010000001</v>
      </c>
      <c r="I35" s="40">
        <v>2196844.8130000001</v>
      </c>
      <c r="J35" s="40">
        <v>2189661.7030000002</v>
      </c>
    </row>
    <row r="36" spans="1:10" ht="19.5" customHeight="1" x14ac:dyDescent="0.2">
      <c r="A36" s="2" t="s">
        <v>62</v>
      </c>
      <c r="B36" s="42">
        <v>29472</v>
      </c>
      <c r="C36" s="42">
        <v>36431.629940099985</v>
      </c>
      <c r="D36" s="42">
        <v>9753.6259100000025</v>
      </c>
      <c r="E36" s="42">
        <v>-17204.39906700002</v>
      </c>
      <c r="F36" s="42">
        <v>44134.144018999999</v>
      </c>
      <c r="G36" s="42">
        <v>56249.865468219941</v>
      </c>
      <c r="H36" s="42">
        <v>40981.655000000028</v>
      </c>
      <c r="I36" s="42">
        <v>36383.563934999984</v>
      </c>
      <c r="J36" s="42">
        <v>132029.60791764999</v>
      </c>
    </row>
    <row r="37" spans="1:10" ht="19.5" customHeight="1" x14ac:dyDescent="0.2">
      <c r="A37" s="3" t="s">
        <v>44</v>
      </c>
      <c r="B37" s="40">
        <v>213125</v>
      </c>
      <c r="C37" s="40">
        <v>288007.75383</v>
      </c>
      <c r="D37" s="40">
        <v>288168.66600000003</v>
      </c>
      <c r="E37" s="40">
        <v>247511.18900000001</v>
      </c>
      <c r="F37" s="40">
        <v>310441.63500000001</v>
      </c>
      <c r="G37" s="40">
        <v>313241.76199999999</v>
      </c>
      <c r="H37" s="40">
        <v>309489.45400000003</v>
      </c>
      <c r="I37" s="40">
        <v>294573.875</v>
      </c>
      <c r="J37" s="40">
        <v>382006.43599999999</v>
      </c>
    </row>
    <row r="38" spans="1:10" ht="19.5" customHeight="1" thickBot="1" x14ac:dyDescent="0.25">
      <c r="A38" s="8" t="s">
        <v>63</v>
      </c>
      <c r="B38" s="86">
        <v>183654</v>
      </c>
      <c r="C38" s="86">
        <v>251576.12388990002</v>
      </c>
      <c r="D38" s="86">
        <v>278415.04009000002</v>
      </c>
      <c r="E38" s="86">
        <v>264715.58806700003</v>
      </c>
      <c r="F38" s="86">
        <v>266307.49098100001</v>
      </c>
      <c r="G38" s="86">
        <v>256991.89653178005</v>
      </c>
      <c r="H38" s="86">
        <v>268507.799</v>
      </c>
      <c r="I38" s="86">
        <v>258190.31106500002</v>
      </c>
      <c r="J38" s="86">
        <v>249976.82808235</v>
      </c>
    </row>
    <row r="39" spans="1:10" ht="15" thickTop="1" x14ac:dyDescent="0.2">
      <c r="A39" s="296" t="s">
        <v>566</v>
      </c>
      <c r="B39" s="296"/>
      <c r="C39" s="296"/>
      <c r="D39" s="296"/>
      <c r="E39" s="296"/>
      <c r="F39" s="296"/>
      <c r="G39" s="296"/>
      <c r="H39" s="296"/>
      <c r="I39" s="296"/>
      <c r="J39" s="296"/>
    </row>
    <row r="40" spans="1:10" x14ac:dyDescent="0.2">
      <c r="A40" s="299" t="s">
        <v>596</v>
      </c>
      <c r="B40" s="299"/>
      <c r="C40" s="299"/>
      <c r="D40" s="299"/>
      <c r="E40" s="299"/>
      <c r="F40" s="299"/>
      <c r="G40" s="299"/>
      <c r="H40" s="299"/>
    </row>
    <row r="41" spans="1:10" x14ac:dyDescent="0.2">
      <c r="A41" s="297" t="s">
        <v>547</v>
      </c>
      <c r="B41" s="300"/>
      <c r="C41" s="300"/>
      <c r="D41" s="300"/>
      <c r="E41" s="300"/>
      <c r="F41" s="300"/>
      <c r="G41" s="300"/>
      <c r="H41" s="300"/>
    </row>
    <row r="42" spans="1:10" x14ac:dyDescent="0.2">
      <c r="A42" s="297" t="s">
        <v>64</v>
      </c>
      <c r="B42" s="300"/>
      <c r="C42" s="300"/>
      <c r="D42" s="300"/>
      <c r="E42" s="300"/>
      <c r="F42" s="300"/>
      <c r="G42" s="300"/>
      <c r="H42" s="300"/>
    </row>
    <row r="43" spans="1:10" x14ac:dyDescent="0.2">
      <c r="A43" s="59" t="s">
        <v>65</v>
      </c>
      <c r="B43" s="60"/>
      <c r="C43" s="60"/>
      <c r="D43" s="60"/>
      <c r="E43" s="60"/>
      <c r="F43" s="60"/>
      <c r="G43" s="60"/>
      <c r="H43" s="65"/>
    </row>
    <row r="44" spans="1:10" x14ac:dyDescent="0.2">
      <c r="A44" s="297" t="s">
        <v>66</v>
      </c>
      <c r="B44" s="300"/>
      <c r="C44" s="300"/>
      <c r="D44" s="300"/>
      <c r="E44" s="300"/>
      <c r="F44" s="300"/>
      <c r="G44" s="300"/>
      <c r="H44" s="300"/>
    </row>
    <row r="45" spans="1:10" x14ac:dyDescent="0.2">
      <c r="A45" s="297" t="s">
        <v>67</v>
      </c>
      <c r="B45" s="300"/>
      <c r="C45" s="300"/>
      <c r="D45" s="300"/>
      <c r="E45" s="300"/>
      <c r="F45" s="300"/>
      <c r="G45" s="300"/>
      <c r="H45" s="63"/>
    </row>
    <row r="46" spans="1:10" ht="15" customHeight="1" x14ac:dyDescent="0.2">
      <c r="A46" s="297" t="s">
        <v>68</v>
      </c>
      <c r="B46" s="300"/>
      <c r="C46" s="300"/>
      <c r="D46" s="300"/>
      <c r="E46" s="300"/>
      <c r="F46" s="300"/>
      <c r="G46" s="300"/>
      <c r="H46" s="65"/>
    </row>
    <row r="47" spans="1:10" x14ac:dyDescent="0.2">
      <c r="A47" s="297" t="s">
        <v>541</v>
      </c>
      <c r="B47" s="300"/>
      <c r="C47" s="300"/>
      <c r="D47" s="300"/>
      <c r="E47" s="300"/>
      <c r="F47" s="300"/>
      <c r="G47" s="300"/>
      <c r="H47" s="65"/>
    </row>
    <row r="48" spans="1:10" x14ac:dyDescent="0.2">
      <c r="A48" s="297" t="s">
        <v>542</v>
      </c>
      <c r="B48" s="300"/>
      <c r="C48" s="300"/>
      <c r="D48" s="300"/>
      <c r="E48" s="300"/>
      <c r="F48" s="300"/>
      <c r="G48" s="300"/>
      <c r="H48" s="65"/>
    </row>
    <row r="49" spans="1:8" ht="15" customHeight="1" x14ac:dyDescent="0.2">
      <c r="A49" s="297" t="s">
        <v>543</v>
      </c>
      <c r="B49" s="300"/>
      <c r="C49" s="300"/>
      <c r="D49" s="300"/>
      <c r="E49" s="300"/>
      <c r="F49" s="300"/>
      <c r="G49" s="300"/>
      <c r="H49" s="65"/>
    </row>
    <row r="50" spans="1:8" x14ac:dyDescent="0.2">
      <c r="A50" s="297" t="s">
        <v>544</v>
      </c>
      <c r="B50" s="300"/>
      <c r="C50" s="300"/>
      <c r="D50" s="300"/>
      <c r="E50" s="300"/>
      <c r="F50" s="300"/>
      <c r="G50" s="300"/>
      <c r="H50" s="65"/>
    </row>
    <row r="51" spans="1:8" x14ac:dyDescent="0.2">
      <c r="A51" s="297" t="s">
        <v>545</v>
      </c>
      <c r="B51" s="300"/>
      <c r="C51" s="300"/>
      <c r="D51" s="300"/>
      <c r="E51" s="300"/>
      <c r="F51" s="300"/>
      <c r="G51" s="300"/>
      <c r="H51" s="65"/>
    </row>
    <row r="52" spans="1:8" x14ac:dyDescent="0.2">
      <c r="A52" s="297" t="s">
        <v>546</v>
      </c>
      <c r="B52" s="300"/>
      <c r="C52" s="300"/>
      <c r="D52" s="300"/>
      <c r="E52" s="300"/>
      <c r="F52" s="300"/>
      <c r="G52" s="300"/>
      <c r="H52" s="65"/>
    </row>
    <row r="53" spans="1:8" x14ac:dyDescent="0.2">
      <c r="A53" s="297" t="s">
        <v>69</v>
      </c>
      <c r="B53" s="300"/>
      <c r="C53" s="300"/>
      <c r="D53" s="300"/>
      <c r="E53" s="300"/>
      <c r="F53" s="300"/>
      <c r="G53" s="300"/>
      <c r="H53" s="65"/>
    </row>
    <row r="54" spans="1:8" x14ac:dyDescent="0.2">
      <c r="A54" s="297" t="s">
        <v>576</v>
      </c>
      <c r="B54" s="297"/>
      <c r="C54" s="297"/>
      <c r="D54" s="297"/>
      <c r="E54" s="297"/>
      <c r="F54" s="297"/>
      <c r="G54" s="297"/>
      <c r="H54" s="297"/>
    </row>
    <row r="55" spans="1:8" x14ac:dyDescent="0.2">
      <c r="A55" s="298" t="s">
        <v>577</v>
      </c>
      <c r="B55" s="297"/>
      <c r="C55" s="297"/>
      <c r="D55" s="297"/>
      <c r="E55" s="297"/>
      <c r="F55" s="297"/>
      <c r="G55" s="297"/>
      <c r="H55" s="297"/>
    </row>
  </sheetData>
  <mergeCells count="23">
    <mergeCell ref="B3:B4"/>
    <mergeCell ref="A45:G45"/>
    <mergeCell ref="A46:G46"/>
    <mergeCell ref="A49:G49"/>
    <mergeCell ref="C3:C4"/>
    <mergeCell ref="D3:D4"/>
    <mergeCell ref="F3:J3"/>
    <mergeCell ref="A2:J2"/>
    <mergeCell ref="A39:J39"/>
    <mergeCell ref="A1:I1"/>
    <mergeCell ref="A54:H54"/>
    <mergeCell ref="A55:H55"/>
    <mergeCell ref="A40:H40"/>
    <mergeCell ref="A41:H41"/>
    <mergeCell ref="A42:H42"/>
    <mergeCell ref="A44:H44"/>
    <mergeCell ref="A47:G47"/>
    <mergeCell ref="A48:G48"/>
    <mergeCell ref="A50:G50"/>
    <mergeCell ref="A51:G51"/>
    <mergeCell ref="A52:G52"/>
    <mergeCell ref="A53:G53"/>
    <mergeCell ref="A3:A4"/>
  </mergeCells>
  <hyperlinks>
    <hyperlink ref="A43" r:id="rId1"/>
    <hyperlink ref="A55" r:id="rId2"/>
  </hyperlinks>
  <pageMargins left="0.7" right="0.7" top="0.75" bottom="0.75" header="0.3" footer="0.3"/>
  <pageSetup paperSize="9" scale="61" orientation="portrait" r:id="rId3"/>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44"/>
  <sheetViews>
    <sheetView view="pageBreakPreview" zoomScaleNormal="100" zoomScaleSheetLayoutView="100" workbookViewId="0">
      <selection activeCell="G8" sqref="G8"/>
    </sheetView>
  </sheetViews>
  <sheetFormatPr defaultRowHeight="14.25" x14ac:dyDescent="0.2"/>
  <cols>
    <col min="1" max="1" width="66.5" customWidth="1"/>
    <col min="2" max="7" width="15.375" customWidth="1"/>
  </cols>
  <sheetData>
    <row r="1" spans="1:7" ht="18.75" x14ac:dyDescent="0.2">
      <c r="A1" s="288" t="s">
        <v>521</v>
      </c>
      <c r="B1" s="288"/>
      <c r="C1" s="288"/>
      <c r="D1" s="288"/>
    </row>
    <row r="2" spans="1:7" ht="18.75" x14ac:dyDescent="0.2">
      <c r="A2" s="288" t="s">
        <v>522</v>
      </c>
      <c r="B2" s="288"/>
      <c r="C2" s="288"/>
      <c r="D2" s="288"/>
    </row>
    <row r="3" spans="1:7" ht="15" thickBot="1" x14ac:dyDescent="0.25">
      <c r="A3" s="295" t="s">
        <v>1</v>
      </c>
      <c r="B3" s="295"/>
      <c r="C3" s="295"/>
      <c r="D3" s="295"/>
      <c r="E3" s="295"/>
      <c r="F3" s="295"/>
      <c r="G3" s="295"/>
    </row>
    <row r="4" spans="1:7" ht="15.75" thickTop="1" thickBot="1" x14ac:dyDescent="0.25">
      <c r="A4" s="301" t="s">
        <v>523</v>
      </c>
      <c r="B4" s="415" t="s">
        <v>605</v>
      </c>
      <c r="C4" s="416"/>
      <c r="D4" s="416"/>
      <c r="E4" s="415" t="s">
        <v>610</v>
      </c>
      <c r="F4" s="416"/>
      <c r="G4" s="416"/>
    </row>
    <row r="5" spans="1:7" x14ac:dyDescent="0.2">
      <c r="A5" s="422"/>
      <c r="B5" s="417" t="s">
        <v>511</v>
      </c>
      <c r="C5" s="1" t="s">
        <v>524</v>
      </c>
      <c r="D5" s="419" t="s">
        <v>241</v>
      </c>
      <c r="E5" s="417" t="s">
        <v>511</v>
      </c>
      <c r="F5" s="1" t="s">
        <v>524</v>
      </c>
      <c r="G5" s="419" t="s">
        <v>241</v>
      </c>
    </row>
    <row r="6" spans="1:7" ht="15" thickBot="1" x14ac:dyDescent="0.25">
      <c r="A6" s="302"/>
      <c r="B6" s="418"/>
      <c r="C6" s="196" t="s">
        <v>525</v>
      </c>
      <c r="D6" s="420"/>
      <c r="E6" s="418"/>
      <c r="F6" s="196" t="s">
        <v>525</v>
      </c>
      <c r="G6" s="420"/>
    </row>
    <row r="7" spans="1:7" s="88" customFormat="1" ht="16.5" customHeight="1" thickTop="1" x14ac:dyDescent="0.2">
      <c r="A7" s="2" t="s">
        <v>526</v>
      </c>
      <c r="B7" s="41">
        <v>2982676.2589999996</v>
      </c>
      <c r="C7" s="41">
        <v>1013405.6075470503</v>
      </c>
      <c r="D7" s="41">
        <v>3996081.86654705</v>
      </c>
      <c r="E7" s="41">
        <v>2539321.1578899994</v>
      </c>
      <c r="F7" s="41">
        <v>742726.13569397351</v>
      </c>
      <c r="G7" s="41">
        <v>3282047.2935839728</v>
      </c>
    </row>
    <row r="8" spans="1:7" s="88" customFormat="1" ht="16.5" customHeight="1" x14ac:dyDescent="0.2">
      <c r="A8" s="6" t="s">
        <v>494</v>
      </c>
      <c r="B8" s="41">
        <v>72117.642000000007</v>
      </c>
      <c r="C8" s="41">
        <v>50997.620554650224</v>
      </c>
      <c r="D8" s="41">
        <v>123115.26255465022</v>
      </c>
      <c r="E8" s="41">
        <v>74323.460999999996</v>
      </c>
      <c r="F8" s="41">
        <v>106263.10997603339</v>
      </c>
      <c r="G8" s="41">
        <v>180586.5709760334</v>
      </c>
    </row>
    <row r="9" spans="1:7" s="88" customFormat="1" ht="16.5" customHeight="1" x14ac:dyDescent="0.2">
      <c r="A9" s="34" t="s">
        <v>514</v>
      </c>
      <c r="B9" s="39">
        <v>5961.4470000000001</v>
      </c>
      <c r="C9" s="39">
        <v>14150.356</v>
      </c>
      <c r="D9" s="39">
        <v>20111.803</v>
      </c>
      <c r="E9" s="39">
        <v>6990.5410000000002</v>
      </c>
      <c r="F9" s="39">
        <v>39816.243999999999</v>
      </c>
      <c r="G9" s="39">
        <v>46806.784999999996</v>
      </c>
    </row>
    <row r="10" spans="1:7" s="88" customFormat="1" ht="16.5" customHeight="1" x14ac:dyDescent="0.2">
      <c r="A10" s="34" t="s">
        <v>496</v>
      </c>
      <c r="B10" s="39">
        <v>66156.195000000007</v>
      </c>
      <c r="C10" s="39">
        <v>36847.264554650224</v>
      </c>
      <c r="D10" s="39">
        <v>103003.45955465024</v>
      </c>
      <c r="E10" s="39">
        <v>67332.92</v>
      </c>
      <c r="F10" s="39">
        <v>66446.865976033383</v>
      </c>
      <c r="G10" s="39">
        <v>133779.78597603337</v>
      </c>
    </row>
    <row r="11" spans="1:7" s="88" customFormat="1" ht="16.5" customHeight="1" x14ac:dyDescent="0.2">
      <c r="A11" s="6" t="s">
        <v>497</v>
      </c>
      <c r="B11" s="41">
        <v>22782.564000000002</v>
      </c>
      <c r="C11" s="41">
        <v>88820.23599999999</v>
      </c>
      <c r="D11" s="41">
        <v>111602.79999999999</v>
      </c>
      <c r="E11" s="41">
        <v>32743.890000000003</v>
      </c>
      <c r="F11" s="41">
        <v>91271.17</v>
      </c>
      <c r="G11" s="41">
        <v>124015.06</v>
      </c>
    </row>
    <row r="12" spans="1:7" s="88" customFormat="1" ht="16.5" customHeight="1" x14ac:dyDescent="0.2">
      <c r="A12" s="34" t="s">
        <v>516</v>
      </c>
      <c r="B12" s="39">
        <v>20025.866000000002</v>
      </c>
      <c r="C12" s="39">
        <v>28189.73</v>
      </c>
      <c r="D12" s="39">
        <v>48215.596000000005</v>
      </c>
      <c r="E12" s="39">
        <v>20405.362000000001</v>
      </c>
      <c r="F12" s="39">
        <v>26723.499</v>
      </c>
      <c r="G12" s="39">
        <v>47128.861000000004</v>
      </c>
    </row>
    <row r="13" spans="1:7" s="88" customFormat="1" ht="16.5" customHeight="1" x14ac:dyDescent="0.2">
      <c r="A13" s="34" t="s">
        <v>499</v>
      </c>
      <c r="B13" s="39">
        <v>1769.3109999999999</v>
      </c>
      <c r="C13" s="39">
        <v>10176.75</v>
      </c>
      <c r="D13" s="39">
        <v>11946.061</v>
      </c>
      <c r="E13" s="39">
        <v>11812.218000000001</v>
      </c>
      <c r="F13" s="39">
        <v>12226.431</v>
      </c>
      <c r="G13" s="39">
        <v>24038.649000000001</v>
      </c>
    </row>
    <row r="14" spans="1:7" s="88" customFormat="1" ht="16.5" customHeight="1" x14ac:dyDescent="0.2">
      <c r="A14" s="34" t="s">
        <v>500</v>
      </c>
      <c r="B14" s="39">
        <v>987.38699999999994</v>
      </c>
      <c r="C14" s="39">
        <v>49478.178</v>
      </c>
      <c r="D14" s="39">
        <v>50465.565000000002</v>
      </c>
      <c r="E14" s="39">
        <v>526.30999999999995</v>
      </c>
      <c r="F14" s="39">
        <v>50993.536</v>
      </c>
      <c r="G14" s="39">
        <v>51519.845999999998</v>
      </c>
    </row>
    <row r="15" spans="1:7" s="88" customFormat="1" ht="16.5" customHeight="1" x14ac:dyDescent="0.2">
      <c r="A15" s="34" t="s">
        <v>501</v>
      </c>
      <c r="B15" s="39">
        <v>0</v>
      </c>
      <c r="C15" s="39">
        <v>0</v>
      </c>
      <c r="D15" s="39">
        <v>0</v>
      </c>
      <c r="E15" s="39">
        <v>0</v>
      </c>
      <c r="F15" s="39">
        <v>0</v>
      </c>
      <c r="G15" s="39">
        <v>0</v>
      </c>
    </row>
    <row r="16" spans="1:7" s="88" customFormat="1" ht="16.5" customHeight="1" x14ac:dyDescent="0.2">
      <c r="A16" s="34" t="s">
        <v>502</v>
      </c>
      <c r="B16" s="39">
        <v>0</v>
      </c>
      <c r="C16" s="39">
        <v>975.57799999999997</v>
      </c>
      <c r="D16" s="39">
        <v>975.57799999999997</v>
      </c>
      <c r="E16" s="39">
        <v>0</v>
      </c>
      <c r="F16" s="39">
        <v>1327.704</v>
      </c>
      <c r="G16" s="39">
        <v>1327.704</v>
      </c>
    </row>
    <row r="17" spans="1:7" s="88" customFormat="1" ht="16.5" customHeight="1" x14ac:dyDescent="0.2">
      <c r="A17" s="6" t="s">
        <v>503</v>
      </c>
      <c r="B17" s="41">
        <v>2887776.0529999998</v>
      </c>
      <c r="C17" s="41">
        <v>873587.75099240011</v>
      </c>
      <c r="D17" s="41">
        <v>3761363.8039923999</v>
      </c>
      <c r="E17" s="41">
        <v>2432253.8068899997</v>
      </c>
      <c r="F17" s="41">
        <v>545191.85571794014</v>
      </c>
      <c r="G17" s="41">
        <v>2977445.6626079399</v>
      </c>
    </row>
    <row r="18" spans="1:7" s="88" customFormat="1" ht="16.5" customHeight="1" x14ac:dyDescent="0.2">
      <c r="A18" s="6" t="s">
        <v>504</v>
      </c>
      <c r="B18" s="41">
        <v>0</v>
      </c>
      <c r="C18" s="41">
        <v>0</v>
      </c>
      <c r="D18" s="41">
        <v>0</v>
      </c>
      <c r="E18" s="41">
        <v>0</v>
      </c>
      <c r="F18" s="41">
        <v>0</v>
      </c>
      <c r="G18" s="41">
        <v>0</v>
      </c>
    </row>
    <row r="19" spans="1:7" s="88" customFormat="1" ht="16.5" customHeight="1" x14ac:dyDescent="0.2">
      <c r="A19" s="6" t="s">
        <v>505</v>
      </c>
      <c r="B19" s="41">
        <v>0</v>
      </c>
      <c r="C19" s="41">
        <v>0</v>
      </c>
      <c r="D19" s="41">
        <v>0</v>
      </c>
      <c r="E19" s="41">
        <v>0</v>
      </c>
      <c r="F19" s="41">
        <v>0</v>
      </c>
      <c r="G19" s="41">
        <v>0</v>
      </c>
    </row>
    <row r="20" spans="1:7" s="88" customFormat="1" ht="16.5" customHeight="1" x14ac:dyDescent="0.2">
      <c r="A20" s="6" t="s">
        <v>506</v>
      </c>
      <c r="B20" s="41">
        <v>0</v>
      </c>
      <c r="C20" s="41">
        <v>0</v>
      </c>
      <c r="D20" s="41">
        <v>0</v>
      </c>
      <c r="E20" s="41">
        <v>0</v>
      </c>
      <c r="F20" s="41">
        <v>0</v>
      </c>
      <c r="G20" s="41">
        <v>0</v>
      </c>
    </row>
    <row r="21" spans="1:7" s="88" customFormat="1" ht="16.5" customHeight="1" x14ac:dyDescent="0.2">
      <c r="A21" s="6" t="s">
        <v>527</v>
      </c>
      <c r="B21" s="41">
        <v>0</v>
      </c>
      <c r="C21" s="41">
        <v>0</v>
      </c>
      <c r="D21" s="41">
        <v>0</v>
      </c>
      <c r="E21" s="41">
        <v>0</v>
      </c>
      <c r="F21" s="41">
        <v>0</v>
      </c>
      <c r="G21" s="41">
        <v>0</v>
      </c>
    </row>
    <row r="22" spans="1:7" s="88" customFormat="1" ht="16.5" customHeight="1" x14ac:dyDescent="0.2">
      <c r="A22" s="6" t="s">
        <v>517</v>
      </c>
      <c r="B22" s="41">
        <v>0</v>
      </c>
      <c r="C22" s="41">
        <v>0</v>
      </c>
      <c r="D22" s="41">
        <v>0</v>
      </c>
      <c r="E22" s="41">
        <v>0</v>
      </c>
      <c r="F22" s="41">
        <v>0</v>
      </c>
      <c r="G22" s="41">
        <v>0</v>
      </c>
    </row>
    <row r="23" spans="1:7" s="88" customFormat="1" ht="16.5" customHeight="1" x14ac:dyDescent="0.2">
      <c r="A23" s="6" t="s">
        <v>509</v>
      </c>
      <c r="B23" s="41">
        <v>0</v>
      </c>
      <c r="C23" s="41">
        <v>0</v>
      </c>
      <c r="D23" s="41">
        <v>0</v>
      </c>
      <c r="E23" s="41">
        <v>0</v>
      </c>
      <c r="F23" s="41">
        <v>0</v>
      </c>
      <c r="G23" s="41">
        <v>0</v>
      </c>
    </row>
    <row r="24" spans="1:7" s="88" customFormat="1" ht="16.5" customHeight="1" x14ac:dyDescent="0.2">
      <c r="A24" s="2" t="s">
        <v>528</v>
      </c>
      <c r="B24" s="41">
        <v>22587.922999999999</v>
      </c>
      <c r="C24" s="41">
        <v>480366.76075872075</v>
      </c>
      <c r="D24" s="41">
        <v>502954.68375872076</v>
      </c>
      <c r="E24" s="41">
        <v>25256.212</v>
      </c>
      <c r="F24" s="41">
        <v>494148.0802695108</v>
      </c>
      <c r="G24" s="41">
        <v>519404.2922695108</v>
      </c>
    </row>
    <row r="25" spans="1:7" s="88" customFormat="1" ht="16.5" customHeight="1" x14ac:dyDescent="0.2">
      <c r="A25" s="6" t="s">
        <v>494</v>
      </c>
      <c r="B25" s="41">
        <v>9335.2129159999986</v>
      </c>
      <c r="C25" s="41">
        <v>462137.85275872075</v>
      </c>
      <c r="D25" s="41">
        <v>471473.06567472074</v>
      </c>
      <c r="E25" s="41">
        <v>10135.499382999998</v>
      </c>
      <c r="F25" s="41">
        <v>469967.36026951077</v>
      </c>
      <c r="G25" s="41">
        <v>480102.85965251079</v>
      </c>
    </row>
    <row r="26" spans="1:7" s="88" customFormat="1" ht="16.5" customHeight="1" x14ac:dyDescent="0.2">
      <c r="A26" s="34" t="s">
        <v>495</v>
      </c>
      <c r="B26" s="39">
        <v>1335.64</v>
      </c>
      <c r="C26" s="39">
        <v>287173.26068299997</v>
      </c>
      <c r="D26" s="39">
        <v>288508.90068299999</v>
      </c>
      <c r="E26" s="39">
        <v>1301.0129999999999</v>
      </c>
      <c r="F26" s="39">
        <v>285353.70598199998</v>
      </c>
      <c r="G26" s="39">
        <v>286654.71898199996</v>
      </c>
    </row>
    <row r="27" spans="1:7" s="88" customFormat="1" ht="16.5" customHeight="1" x14ac:dyDescent="0.2">
      <c r="A27" s="34" t="s">
        <v>496</v>
      </c>
      <c r="B27" s="39">
        <v>7999.5729159999992</v>
      </c>
      <c r="C27" s="39">
        <v>174964.59207572078</v>
      </c>
      <c r="D27" s="39">
        <v>182964.16499172078</v>
      </c>
      <c r="E27" s="39">
        <v>8834.4863829999995</v>
      </c>
      <c r="F27" s="39">
        <v>184613.65428751078</v>
      </c>
      <c r="G27" s="39">
        <v>193448.14067051079</v>
      </c>
    </row>
    <row r="28" spans="1:7" s="88" customFormat="1" ht="16.5" customHeight="1" x14ac:dyDescent="0.2">
      <c r="A28" s="6" t="s">
        <v>497</v>
      </c>
      <c r="B28" s="41">
        <v>11477.671083999998</v>
      </c>
      <c r="C28" s="41">
        <v>17683.341</v>
      </c>
      <c r="D28" s="41">
        <v>29161.012083999998</v>
      </c>
      <c r="E28" s="41">
        <v>13287.377617000002</v>
      </c>
      <c r="F28" s="41">
        <v>23619.88</v>
      </c>
      <c r="G28" s="41">
        <v>36907.257617000003</v>
      </c>
    </row>
    <row r="29" spans="1:7" s="88" customFormat="1" ht="16.5" customHeight="1" x14ac:dyDescent="0.2">
      <c r="A29" s="34" t="s">
        <v>498</v>
      </c>
      <c r="B29" s="39">
        <v>3818.3679999999999</v>
      </c>
      <c r="C29" s="39">
        <v>4402.0129999999999</v>
      </c>
      <c r="D29" s="39">
        <v>8220.3809999999994</v>
      </c>
      <c r="E29" s="39">
        <v>3989.2040000000002</v>
      </c>
      <c r="F29" s="39">
        <v>6586.7489999999998</v>
      </c>
      <c r="G29" s="39">
        <v>10575.953</v>
      </c>
    </row>
    <row r="30" spans="1:7" s="88" customFormat="1" ht="16.5" customHeight="1" x14ac:dyDescent="0.2">
      <c r="A30" s="34" t="s">
        <v>499</v>
      </c>
      <c r="B30" s="39">
        <v>2877.1619999999998</v>
      </c>
      <c r="C30" s="39">
        <v>622.58299999999997</v>
      </c>
      <c r="D30" s="39">
        <v>3499.7449999999999</v>
      </c>
      <c r="E30" s="39">
        <v>4564.6620000000003</v>
      </c>
      <c r="F30" s="39">
        <v>1292.162</v>
      </c>
      <c r="G30" s="39">
        <v>5856.8240000000005</v>
      </c>
    </row>
    <row r="31" spans="1:7" s="88" customFormat="1" ht="16.5" customHeight="1" x14ac:dyDescent="0.2">
      <c r="A31" s="34" t="s">
        <v>500</v>
      </c>
      <c r="B31" s="39">
        <v>3405.9650000000001</v>
      </c>
      <c r="C31" s="39">
        <v>12126.709000000001</v>
      </c>
      <c r="D31" s="39">
        <v>15532.674000000001</v>
      </c>
      <c r="E31" s="39">
        <v>3306.53</v>
      </c>
      <c r="F31" s="39">
        <v>15185.933000000001</v>
      </c>
      <c r="G31" s="39">
        <v>18492.463</v>
      </c>
    </row>
    <row r="32" spans="1:7" s="88" customFormat="1" ht="16.5" customHeight="1" x14ac:dyDescent="0.2">
      <c r="A32" s="34" t="s">
        <v>501</v>
      </c>
      <c r="B32" s="39">
        <v>1284.0450840000001</v>
      </c>
      <c r="C32" s="39">
        <v>0</v>
      </c>
      <c r="D32" s="39">
        <v>1284.0450840000001</v>
      </c>
      <c r="E32" s="39">
        <v>1339.9236170000001</v>
      </c>
      <c r="F32" s="39">
        <v>0</v>
      </c>
      <c r="G32" s="39">
        <v>1339.9236170000001</v>
      </c>
    </row>
    <row r="33" spans="1:7" s="88" customFormat="1" ht="16.5" customHeight="1" x14ac:dyDescent="0.2">
      <c r="A33" s="34" t="s">
        <v>502</v>
      </c>
      <c r="B33" s="39">
        <v>92.131</v>
      </c>
      <c r="C33" s="39">
        <v>532.03599999999994</v>
      </c>
      <c r="D33" s="39">
        <v>624.16699999999992</v>
      </c>
      <c r="E33" s="39">
        <v>87.058000000000007</v>
      </c>
      <c r="F33" s="39">
        <v>555.03599999999994</v>
      </c>
      <c r="G33" s="39">
        <v>642.09399999999994</v>
      </c>
    </row>
    <row r="34" spans="1:7" s="88" customFormat="1" ht="16.5" customHeight="1" x14ac:dyDescent="0.2">
      <c r="A34" s="6" t="s">
        <v>503</v>
      </c>
      <c r="B34" s="41">
        <v>0</v>
      </c>
      <c r="C34" s="41">
        <v>0</v>
      </c>
      <c r="D34" s="41">
        <v>0</v>
      </c>
      <c r="E34" s="41">
        <v>0</v>
      </c>
      <c r="F34" s="41">
        <v>0</v>
      </c>
      <c r="G34" s="41">
        <v>0</v>
      </c>
    </row>
    <row r="35" spans="1:7" s="88" customFormat="1" ht="16.5" customHeight="1" x14ac:dyDescent="0.2">
      <c r="A35" s="6" t="s">
        <v>504</v>
      </c>
      <c r="B35" s="41">
        <v>0</v>
      </c>
      <c r="C35" s="41">
        <v>0</v>
      </c>
      <c r="D35" s="41">
        <v>0</v>
      </c>
      <c r="E35" s="41">
        <v>0</v>
      </c>
      <c r="F35" s="41">
        <v>0</v>
      </c>
      <c r="G35" s="41">
        <v>0</v>
      </c>
    </row>
    <row r="36" spans="1:7" s="88" customFormat="1" ht="16.5" customHeight="1" x14ac:dyDescent="0.2">
      <c r="A36" s="6" t="s">
        <v>505</v>
      </c>
      <c r="B36" s="41">
        <v>0</v>
      </c>
      <c r="C36" s="41">
        <v>0</v>
      </c>
      <c r="D36" s="41">
        <v>0</v>
      </c>
      <c r="E36" s="41">
        <v>0</v>
      </c>
      <c r="F36" s="41">
        <v>0</v>
      </c>
      <c r="G36" s="41">
        <v>0</v>
      </c>
    </row>
    <row r="37" spans="1:7" s="88" customFormat="1" ht="16.5" customHeight="1" x14ac:dyDescent="0.2">
      <c r="A37" s="6" t="s">
        <v>506</v>
      </c>
      <c r="B37" s="41">
        <v>0</v>
      </c>
      <c r="C37" s="41">
        <v>0</v>
      </c>
      <c r="D37" s="41">
        <v>0</v>
      </c>
      <c r="E37" s="41">
        <v>0</v>
      </c>
      <c r="F37" s="41">
        <v>0</v>
      </c>
      <c r="G37" s="41">
        <v>0</v>
      </c>
    </row>
    <row r="38" spans="1:7" s="88" customFormat="1" ht="16.5" customHeight="1" x14ac:dyDescent="0.2">
      <c r="A38" s="6" t="s">
        <v>527</v>
      </c>
      <c r="B38" s="41">
        <v>0</v>
      </c>
      <c r="C38" s="41">
        <v>0</v>
      </c>
      <c r="D38" s="41">
        <v>0</v>
      </c>
      <c r="E38" s="41">
        <v>0</v>
      </c>
      <c r="F38" s="41">
        <v>0</v>
      </c>
      <c r="G38" s="41">
        <v>0</v>
      </c>
    </row>
    <row r="39" spans="1:7" s="88" customFormat="1" ht="16.5" customHeight="1" thickBot="1" x14ac:dyDescent="0.25">
      <c r="A39" s="35" t="s">
        <v>508</v>
      </c>
      <c r="B39" s="43">
        <v>1775.039</v>
      </c>
      <c r="C39" s="43">
        <v>545.56700000000001</v>
      </c>
      <c r="D39" s="43">
        <v>2320.6059999999998</v>
      </c>
      <c r="E39" s="43">
        <v>1833.335</v>
      </c>
      <c r="F39" s="43">
        <v>560.84</v>
      </c>
      <c r="G39" s="43">
        <v>2394.1750000000002</v>
      </c>
    </row>
    <row r="40" spans="1:7" s="88" customFormat="1" ht="16.5" customHeight="1" thickTop="1" thickBot="1" x14ac:dyDescent="0.25">
      <c r="A40" s="196" t="s">
        <v>529</v>
      </c>
      <c r="B40" s="116">
        <v>3005264.1819999996</v>
      </c>
      <c r="C40" s="116">
        <v>1493772.3683057711</v>
      </c>
      <c r="D40" s="116">
        <v>4499036.5503057707</v>
      </c>
      <c r="E40" s="116">
        <v>2564577.3698899993</v>
      </c>
      <c r="F40" s="116">
        <v>1236874.2159634843</v>
      </c>
      <c r="G40" s="116">
        <v>3801451.5858534835</v>
      </c>
    </row>
    <row r="41" spans="1:7" ht="15" thickTop="1" x14ac:dyDescent="0.2">
      <c r="A41" s="421" t="s">
        <v>567</v>
      </c>
      <c r="B41" s="421"/>
      <c r="C41" s="421"/>
      <c r="D41" s="421"/>
      <c r="E41" s="421"/>
      <c r="F41" s="421"/>
      <c r="G41" s="421"/>
    </row>
    <row r="42" spans="1:7" x14ac:dyDescent="0.2">
      <c r="A42" s="414" t="s">
        <v>531</v>
      </c>
      <c r="B42" s="414"/>
      <c r="C42" s="414"/>
      <c r="D42" s="414"/>
    </row>
    <row r="43" spans="1:7" x14ac:dyDescent="0.2">
      <c r="A43" s="414" t="s">
        <v>520</v>
      </c>
      <c r="B43" s="414"/>
      <c r="C43" s="414"/>
      <c r="D43" s="414"/>
    </row>
    <row r="44" spans="1:7" x14ac:dyDescent="0.2">
      <c r="A44" s="414"/>
      <c r="B44" s="414"/>
      <c r="C44" s="414"/>
      <c r="D44" s="414"/>
    </row>
  </sheetData>
  <mergeCells count="14">
    <mergeCell ref="A42:D42"/>
    <mergeCell ref="A43:D43"/>
    <mergeCell ref="A44:D44"/>
    <mergeCell ref="A1:D1"/>
    <mergeCell ref="A2:D2"/>
    <mergeCell ref="A4:A6"/>
    <mergeCell ref="B4:D4"/>
    <mergeCell ref="B5:B6"/>
    <mergeCell ref="E4:G4"/>
    <mergeCell ref="E5:E6"/>
    <mergeCell ref="G5:G6"/>
    <mergeCell ref="A3:G3"/>
    <mergeCell ref="A41:G41"/>
    <mergeCell ref="D5:D6"/>
  </mergeCells>
  <pageMargins left="0.7" right="0.7" top="0.75" bottom="0.75" header="0.3" footer="0.3"/>
  <pageSetup paperSize="9" scale="50"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0"/>
  <sheetViews>
    <sheetView view="pageBreakPreview" topLeftCell="A34" zoomScaleNormal="100" zoomScaleSheetLayoutView="100" workbookViewId="0">
      <selection activeCell="F3" sqref="F3:J16"/>
    </sheetView>
  </sheetViews>
  <sheetFormatPr defaultColWidth="8.875" defaultRowHeight="14.25" x14ac:dyDescent="0.2"/>
  <cols>
    <col min="1" max="1" width="33.625" style="48" bestFit="1" customWidth="1"/>
    <col min="2" max="2" width="11.125" style="48" bestFit="1" customWidth="1"/>
    <col min="3" max="3" width="10.75" style="48" bestFit="1" customWidth="1"/>
    <col min="4" max="4" width="11.25" style="48" bestFit="1" customWidth="1"/>
    <col min="5" max="5" width="10.75" style="48" bestFit="1" customWidth="1"/>
    <col min="6" max="6" width="11.25" style="48" bestFit="1" customWidth="1"/>
    <col min="7" max="8" width="11.5" style="48" bestFit="1" customWidth="1"/>
    <col min="9" max="16384" width="8.875" style="48"/>
  </cols>
  <sheetData>
    <row r="1" spans="1:11" ht="18.75" x14ac:dyDescent="0.2">
      <c r="A1" s="288" t="s">
        <v>70</v>
      </c>
      <c r="B1" s="288"/>
      <c r="C1" s="288"/>
      <c r="D1" s="288"/>
      <c r="E1" s="288"/>
      <c r="F1" s="288"/>
      <c r="G1" s="288"/>
      <c r="H1" s="288"/>
      <c r="I1" s="288"/>
    </row>
    <row r="2" spans="1:11" ht="15" thickBot="1" x14ac:dyDescent="0.25">
      <c r="A2" s="311" t="s">
        <v>1</v>
      </c>
      <c r="B2" s="311"/>
      <c r="C2" s="311"/>
      <c r="D2" s="311"/>
      <c r="E2" s="311"/>
      <c r="F2" s="311"/>
      <c r="G2" s="311"/>
      <c r="H2" s="311"/>
      <c r="I2" s="311"/>
      <c r="J2" s="311"/>
    </row>
    <row r="3" spans="1:11" ht="15.75" thickTop="1" thickBot="1" x14ac:dyDescent="0.25">
      <c r="A3" s="305" t="s">
        <v>2</v>
      </c>
      <c r="B3" s="307" t="s">
        <v>3</v>
      </c>
      <c r="C3" s="307" t="s">
        <v>591</v>
      </c>
      <c r="D3" s="309" t="s">
        <v>592</v>
      </c>
      <c r="E3" s="264">
        <v>2024</v>
      </c>
      <c r="F3" s="312">
        <v>2025</v>
      </c>
      <c r="G3" s="313"/>
      <c r="H3" s="313"/>
      <c r="I3" s="313"/>
      <c r="J3" s="313"/>
      <c r="K3" s="186"/>
    </row>
    <row r="4" spans="1:11" ht="15.75" thickTop="1" thickBot="1" x14ac:dyDescent="0.25">
      <c r="A4" s="306"/>
      <c r="B4" s="308"/>
      <c r="C4" s="308"/>
      <c r="D4" s="310"/>
      <c r="E4" s="266" t="s">
        <v>611</v>
      </c>
      <c r="F4" s="260" t="s">
        <v>594</v>
      </c>
      <c r="G4" s="153" t="s">
        <v>597</v>
      </c>
      <c r="H4" s="153" t="s">
        <v>606</v>
      </c>
      <c r="I4" s="153" t="s">
        <v>609</v>
      </c>
      <c r="J4" s="153" t="s">
        <v>614</v>
      </c>
      <c r="K4" s="186"/>
    </row>
    <row r="5" spans="1:11" ht="22.5" customHeight="1" thickTop="1" x14ac:dyDescent="0.2">
      <c r="A5" s="2" t="s">
        <v>5</v>
      </c>
      <c r="B5" s="85">
        <v>-295496</v>
      </c>
      <c r="C5" s="85">
        <v>-730189.53647100017</v>
      </c>
      <c r="D5" s="85">
        <v>-889912.50067900028</v>
      </c>
      <c r="E5" s="85">
        <v>-940780.03008899977</v>
      </c>
      <c r="F5" s="85">
        <v>-1048015.956759</v>
      </c>
      <c r="G5" s="85">
        <v>-988384.16875900025</v>
      </c>
      <c r="H5" s="85">
        <v>-556770.71046700003</v>
      </c>
      <c r="I5" s="85">
        <v>-529255.10096699977</v>
      </c>
      <c r="J5" s="85">
        <v>-525371.27996700001</v>
      </c>
    </row>
    <row r="6" spans="1:11" ht="22.5" customHeight="1" x14ac:dyDescent="0.2">
      <c r="A6" s="2" t="s">
        <v>6</v>
      </c>
      <c r="B6" s="85">
        <v>874257</v>
      </c>
      <c r="C6" s="85">
        <v>1123690.6401780001</v>
      </c>
      <c r="D6" s="85">
        <v>1153266.286321</v>
      </c>
      <c r="E6" s="85">
        <v>1053539.8269110001</v>
      </c>
      <c r="F6" s="85">
        <v>979685.31124099996</v>
      </c>
      <c r="G6" s="85">
        <v>937837.74924099981</v>
      </c>
      <c r="H6" s="85">
        <v>1054255.0645329999</v>
      </c>
      <c r="I6" s="85">
        <v>949304.74303300004</v>
      </c>
      <c r="J6" s="85">
        <v>977575.99703299999</v>
      </c>
    </row>
    <row r="7" spans="1:11" ht="22.5" customHeight="1" x14ac:dyDescent="0.2">
      <c r="A7" s="3" t="s">
        <v>71</v>
      </c>
      <c r="B7" s="135">
        <v>68527</v>
      </c>
      <c r="C7" s="135">
        <v>81618.831091</v>
      </c>
      <c r="D7" s="135">
        <v>82844.534321000014</v>
      </c>
      <c r="E7" s="135">
        <v>83342.306910999992</v>
      </c>
      <c r="F7" s="135">
        <v>63523.919997000005</v>
      </c>
      <c r="G7" s="135">
        <v>71169.391997000013</v>
      </c>
      <c r="H7" s="135">
        <v>70764.904997000005</v>
      </c>
      <c r="I7" s="135">
        <v>66932.491997000005</v>
      </c>
      <c r="J7" s="135">
        <v>63556.312997000001</v>
      </c>
    </row>
    <row r="8" spans="1:11" ht="22.5" customHeight="1" x14ac:dyDescent="0.2">
      <c r="A8" s="3" t="s">
        <v>72</v>
      </c>
      <c r="B8" s="135">
        <v>286825</v>
      </c>
      <c r="C8" s="135">
        <v>448939.809244</v>
      </c>
      <c r="D8" s="135">
        <v>470383.81099999999</v>
      </c>
      <c r="E8" s="135">
        <v>377700.005</v>
      </c>
      <c r="F8" s="135">
        <v>282916.74924400001</v>
      </c>
      <c r="G8" s="135">
        <v>228038.25124400001</v>
      </c>
      <c r="H8" s="135">
        <v>338560.38653600001</v>
      </c>
      <c r="I8" s="135">
        <v>274022.22903600003</v>
      </c>
      <c r="J8" s="135">
        <v>316457.259036</v>
      </c>
    </row>
    <row r="9" spans="1:11" ht="22.5" customHeight="1" x14ac:dyDescent="0.2">
      <c r="A9" s="3" t="s">
        <v>73</v>
      </c>
      <c r="B9" s="135">
        <v>258300</v>
      </c>
      <c r="C9" s="135">
        <v>239576.398437</v>
      </c>
      <c r="D9" s="135">
        <v>249516.87700000001</v>
      </c>
      <c r="E9" s="135">
        <v>245393.302</v>
      </c>
      <c r="F9" s="135">
        <v>267362.26400000002</v>
      </c>
      <c r="G9" s="135">
        <v>270143.33399999997</v>
      </c>
      <c r="H9" s="135">
        <v>275221.88199999998</v>
      </c>
      <c r="I9" s="135">
        <v>262984.54499999998</v>
      </c>
      <c r="J9" s="135">
        <v>250363.84299999999</v>
      </c>
    </row>
    <row r="10" spans="1:11" ht="22.5" customHeight="1" x14ac:dyDescent="0.2">
      <c r="A10" s="3" t="s">
        <v>74</v>
      </c>
      <c r="B10" s="135">
        <v>7289</v>
      </c>
      <c r="C10" s="135">
        <v>15402.035</v>
      </c>
      <c r="D10" s="135">
        <v>9053.7360000000008</v>
      </c>
      <c r="E10" s="135">
        <v>7380.2120000000004</v>
      </c>
      <c r="F10" s="135">
        <v>18489.759999999998</v>
      </c>
      <c r="G10" s="135">
        <v>11969.736000000001</v>
      </c>
      <c r="H10" s="135">
        <v>12226.162</v>
      </c>
      <c r="I10" s="135">
        <v>5603.759</v>
      </c>
      <c r="J10" s="135">
        <v>8444.8940000000002</v>
      </c>
    </row>
    <row r="11" spans="1:11" ht="22.5" customHeight="1" x14ac:dyDescent="0.2">
      <c r="A11" s="3" t="s">
        <v>75</v>
      </c>
      <c r="B11" s="135">
        <v>1069</v>
      </c>
      <c r="C11" s="135">
        <v>1203.5940000000001</v>
      </c>
      <c r="D11" s="135">
        <v>2456.181</v>
      </c>
      <c r="E11" s="135">
        <v>2309.8290000000002</v>
      </c>
      <c r="F11" s="135">
        <v>2967.306</v>
      </c>
      <c r="G11" s="135">
        <v>1661.8150000000001</v>
      </c>
      <c r="H11" s="135">
        <v>2472.3919999999998</v>
      </c>
      <c r="I11" s="135">
        <v>3817.3150000000001</v>
      </c>
      <c r="J11" s="135">
        <v>2300.9490000000001</v>
      </c>
    </row>
    <row r="12" spans="1:11" ht="22.5" customHeight="1" x14ac:dyDescent="0.2">
      <c r="A12" s="3" t="s">
        <v>76</v>
      </c>
      <c r="B12" s="135">
        <v>243797</v>
      </c>
      <c r="C12" s="135">
        <v>325736.30800000002</v>
      </c>
      <c r="D12" s="135">
        <v>334835.02100000001</v>
      </c>
      <c r="E12" s="135">
        <v>328075.18900000001</v>
      </c>
      <c r="F12" s="135">
        <v>340629.60700000002</v>
      </c>
      <c r="G12" s="135">
        <v>350547.63299999997</v>
      </c>
      <c r="H12" s="135">
        <v>350240.51199999999</v>
      </c>
      <c r="I12" s="135">
        <v>330674.90299999999</v>
      </c>
      <c r="J12" s="135">
        <v>330707.12699999998</v>
      </c>
    </row>
    <row r="13" spans="1:11" ht="22.5" customHeight="1" x14ac:dyDescent="0.2">
      <c r="A13" s="3" t="s">
        <v>77</v>
      </c>
      <c r="B13" s="135">
        <v>8450</v>
      </c>
      <c r="C13" s="135">
        <v>11213.664406</v>
      </c>
      <c r="D13" s="135">
        <v>4176.1260000000002</v>
      </c>
      <c r="E13" s="135">
        <v>9338.9830000000002</v>
      </c>
      <c r="F13" s="135">
        <v>3795.7049999999999</v>
      </c>
      <c r="G13" s="135">
        <v>4307.5879999999997</v>
      </c>
      <c r="H13" s="135">
        <v>4768.8249999999998</v>
      </c>
      <c r="I13" s="135">
        <v>5269.5</v>
      </c>
      <c r="J13" s="135">
        <v>5745.6120000000001</v>
      </c>
    </row>
    <row r="14" spans="1:11" ht="22.5" customHeight="1" x14ac:dyDescent="0.2">
      <c r="A14" s="2" t="s">
        <v>17</v>
      </c>
      <c r="B14" s="85">
        <v>1169754</v>
      </c>
      <c r="C14" s="85">
        <v>1853880.1766490003</v>
      </c>
      <c r="D14" s="85">
        <v>2043178.7870000002</v>
      </c>
      <c r="E14" s="85">
        <v>1994319.8569999998</v>
      </c>
      <c r="F14" s="85">
        <v>2027701.2679999999</v>
      </c>
      <c r="G14" s="85">
        <v>1926221.9180000001</v>
      </c>
      <c r="H14" s="85">
        <v>1611025.7749999999</v>
      </c>
      <c r="I14" s="85">
        <v>1478559.8439999998</v>
      </c>
      <c r="J14" s="85">
        <v>1502947.277</v>
      </c>
    </row>
    <row r="15" spans="1:11" ht="22.5" customHeight="1" x14ac:dyDescent="0.2">
      <c r="A15" s="3" t="s">
        <v>18</v>
      </c>
      <c r="B15" s="135">
        <v>612902</v>
      </c>
      <c r="C15" s="135">
        <v>742851.3820000001</v>
      </c>
      <c r="D15" s="135">
        <v>855735.11199999996</v>
      </c>
      <c r="E15" s="135">
        <v>855301.81700000004</v>
      </c>
      <c r="F15" s="135">
        <v>914800.76699999999</v>
      </c>
      <c r="G15" s="135">
        <v>935918.28700000001</v>
      </c>
      <c r="H15" s="135">
        <v>960444.75</v>
      </c>
      <c r="I15" s="135">
        <v>951352.60900000005</v>
      </c>
      <c r="J15" s="135">
        <v>1015215.204</v>
      </c>
    </row>
    <row r="16" spans="1:11" ht="22.5" customHeight="1" x14ac:dyDescent="0.2">
      <c r="A16" s="3" t="s">
        <v>19</v>
      </c>
      <c r="B16" s="135" t="s">
        <v>13</v>
      </c>
      <c r="C16" s="135">
        <v>0</v>
      </c>
      <c r="D16" s="135">
        <v>0</v>
      </c>
      <c r="E16" s="135">
        <v>0</v>
      </c>
      <c r="F16" s="135">
        <v>0</v>
      </c>
      <c r="G16" s="135">
        <v>0</v>
      </c>
      <c r="H16" s="135">
        <v>0</v>
      </c>
      <c r="I16" s="135">
        <v>0</v>
      </c>
      <c r="J16" s="135">
        <v>0</v>
      </c>
    </row>
    <row r="17" spans="1:10" ht="22.5" customHeight="1" x14ac:dyDescent="0.2">
      <c r="A17" s="3" t="s">
        <v>20</v>
      </c>
      <c r="B17" s="135">
        <v>543023</v>
      </c>
      <c r="C17" s="135">
        <v>1065876.9496490001</v>
      </c>
      <c r="D17" s="135">
        <v>1158895.0360000001</v>
      </c>
      <c r="E17" s="135">
        <v>1098404.0959999999</v>
      </c>
      <c r="F17" s="135">
        <v>1082215.5349999999</v>
      </c>
      <c r="G17" s="135">
        <v>969356.35100000002</v>
      </c>
      <c r="H17" s="135">
        <v>626586.54200000002</v>
      </c>
      <c r="I17" s="135">
        <v>481049.89899999998</v>
      </c>
      <c r="J17" s="135">
        <v>441905.88799999998</v>
      </c>
    </row>
    <row r="18" spans="1:10" ht="22.5" customHeight="1" x14ac:dyDescent="0.2">
      <c r="A18" s="3" t="s">
        <v>22</v>
      </c>
      <c r="B18" s="135">
        <v>2067</v>
      </c>
      <c r="C18" s="135">
        <v>735.87599999999998</v>
      </c>
      <c r="D18" s="135">
        <v>1577.674</v>
      </c>
      <c r="E18" s="135">
        <v>1325.7550000000001</v>
      </c>
      <c r="F18" s="135">
        <v>1533.44</v>
      </c>
      <c r="G18" s="135">
        <v>716.04</v>
      </c>
      <c r="H18" s="135">
        <v>699.62</v>
      </c>
      <c r="I18" s="135">
        <v>1912.596</v>
      </c>
      <c r="J18" s="135">
        <v>1427.9829999999999</v>
      </c>
    </row>
    <row r="19" spans="1:10" ht="22.5" customHeight="1" x14ac:dyDescent="0.2">
      <c r="A19" s="3" t="s">
        <v>23</v>
      </c>
      <c r="B19" s="135">
        <v>11762</v>
      </c>
      <c r="C19" s="135">
        <v>44415.969000000005</v>
      </c>
      <c r="D19" s="135">
        <v>26970.965</v>
      </c>
      <c r="E19" s="135">
        <v>39288.188999999998</v>
      </c>
      <c r="F19" s="135">
        <v>29151.526000000002</v>
      </c>
      <c r="G19" s="135">
        <v>20231.240000000002</v>
      </c>
      <c r="H19" s="135">
        <v>23294.863000000001</v>
      </c>
      <c r="I19" s="135">
        <v>44244.74</v>
      </c>
      <c r="J19" s="135">
        <v>44398.201999999997</v>
      </c>
    </row>
    <row r="20" spans="1:10" ht="22.5" customHeight="1" x14ac:dyDescent="0.2">
      <c r="A20" s="2" t="s">
        <v>78</v>
      </c>
      <c r="B20" s="85">
        <v>2178580</v>
      </c>
      <c r="C20" s="85">
        <v>2385934.5716090002</v>
      </c>
      <c r="D20" s="85">
        <v>3153931.2510569999</v>
      </c>
      <c r="E20" s="85">
        <v>2689080.0478070001</v>
      </c>
      <c r="F20" s="85">
        <v>2903480.1859420002</v>
      </c>
      <c r="G20" s="85">
        <v>2775885.3645240003</v>
      </c>
      <c r="H20" s="85">
        <v>2715462.8170959996</v>
      </c>
      <c r="I20" s="85">
        <v>3006612.0980699994</v>
      </c>
      <c r="J20" s="85">
        <v>2821496.0343869994</v>
      </c>
    </row>
    <row r="21" spans="1:10" ht="22.5" customHeight="1" x14ac:dyDescent="0.2">
      <c r="A21" s="3" t="s">
        <v>79</v>
      </c>
      <c r="B21" s="135">
        <v>436373</v>
      </c>
      <c r="C21" s="135">
        <v>533280.57443400007</v>
      </c>
      <c r="D21" s="135">
        <v>566553.36780899984</v>
      </c>
      <c r="E21" s="135">
        <v>547306.45255899988</v>
      </c>
      <c r="F21" s="135">
        <v>567967.46721200005</v>
      </c>
      <c r="G21" s="135">
        <v>590067.26752200001</v>
      </c>
      <c r="H21" s="135">
        <v>700751.72018199996</v>
      </c>
      <c r="I21" s="135">
        <v>620592.88513199997</v>
      </c>
      <c r="J21" s="135">
        <v>699031.08829199988</v>
      </c>
    </row>
    <row r="22" spans="1:10" ht="22.5" customHeight="1" x14ac:dyDescent="0.2">
      <c r="A22" s="3" t="s">
        <v>80</v>
      </c>
      <c r="B22" s="135">
        <v>1236569</v>
      </c>
      <c r="C22" s="135">
        <v>1706274.7467750001</v>
      </c>
      <c r="D22" s="135">
        <v>1990668.6878810001</v>
      </c>
      <c r="E22" s="135">
        <v>1883318.4308810001</v>
      </c>
      <c r="F22" s="135">
        <v>1953664.3266350001</v>
      </c>
      <c r="G22" s="135">
        <v>2001733.4746349999</v>
      </c>
      <c r="H22" s="135">
        <v>1767504.279635</v>
      </c>
      <c r="I22" s="135">
        <v>2277183.6318429997</v>
      </c>
      <c r="J22" s="135">
        <v>1966354.203</v>
      </c>
    </row>
    <row r="23" spans="1:10" ht="22.5" customHeight="1" x14ac:dyDescent="0.2">
      <c r="A23" s="3" t="s">
        <v>81</v>
      </c>
      <c r="B23" s="135">
        <v>505638</v>
      </c>
      <c r="C23" s="135">
        <v>146379.25039999999</v>
      </c>
      <c r="D23" s="135">
        <v>596709.19536699995</v>
      </c>
      <c r="E23" s="135">
        <v>258455.16436700002</v>
      </c>
      <c r="F23" s="135">
        <v>381848.39209500002</v>
      </c>
      <c r="G23" s="135">
        <v>184084.622367</v>
      </c>
      <c r="H23" s="135">
        <v>247206.81727900001</v>
      </c>
      <c r="I23" s="135">
        <v>108835.581095</v>
      </c>
      <c r="J23" s="135">
        <v>156110.74309500001</v>
      </c>
    </row>
    <row r="24" spans="1:10" ht="22.5" customHeight="1" x14ac:dyDescent="0.2">
      <c r="A24" s="2" t="s">
        <v>82</v>
      </c>
      <c r="B24" s="85">
        <v>15183918</v>
      </c>
      <c r="C24" s="85">
        <v>21695166.179575</v>
      </c>
      <c r="D24" s="85">
        <v>29765681.784404997</v>
      </c>
      <c r="E24" s="85">
        <v>28688689.712655</v>
      </c>
      <c r="F24" s="85">
        <v>29322050.943034008</v>
      </c>
      <c r="G24" s="85">
        <v>30546323.848433997</v>
      </c>
      <c r="H24" s="85">
        <v>31196763.743744001</v>
      </c>
      <c r="I24" s="85">
        <v>31203312.219807994</v>
      </c>
      <c r="J24" s="85">
        <v>32492622.485703994</v>
      </c>
    </row>
    <row r="25" spans="1:10" ht="22.5" customHeight="1" x14ac:dyDescent="0.2">
      <c r="A25" s="2" t="s">
        <v>26</v>
      </c>
      <c r="B25" s="85">
        <v>15694412</v>
      </c>
      <c r="C25" s="85">
        <v>22231284.469574999</v>
      </c>
      <c r="D25" s="85">
        <v>30952479.267404996</v>
      </c>
      <c r="E25" s="85">
        <v>29829518.073655002</v>
      </c>
      <c r="F25" s="85">
        <v>30880293.931034006</v>
      </c>
      <c r="G25" s="85">
        <v>32235297.977750998</v>
      </c>
      <c r="H25" s="85">
        <v>32886768.714744002</v>
      </c>
      <c r="I25" s="85">
        <v>33036993.315807994</v>
      </c>
      <c r="J25" s="85">
        <v>34403201.578703992</v>
      </c>
    </row>
    <row r="26" spans="1:10" ht="22.5" customHeight="1" x14ac:dyDescent="0.2">
      <c r="A26" s="2" t="s">
        <v>27</v>
      </c>
      <c r="B26" s="85">
        <v>17769271</v>
      </c>
      <c r="C26" s="85">
        <v>24697880.485574998</v>
      </c>
      <c r="D26" s="85">
        <v>33800795.245404996</v>
      </c>
      <c r="E26" s="85">
        <v>32620354.679655001</v>
      </c>
      <c r="F26" s="85">
        <v>33625684.070034005</v>
      </c>
      <c r="G26" s="85">
        <v>35010788.005750999</v>
      </c>
      <c r="H26" s="85">
        <v>35676767.928744003</v>
      </c>
      <c r="I26" s="85">
        <v>35979665.306807995</v>
      </c>
      <c r="J26" s="85">
        <v>37379616.222703993</v>
      </c>
    </row>
    <row r="27" spans="1:10" ht="22.5" customHeight="1" x14ac:dyDescent="0.2">
      <c r="A27" s="3" t="s">
        <v>28</v>
      </c>
      <c r="B27" s="135">
        <v>17331683</v>
      </c>
      <c r="C27" s="135">
        <v>23624331.440574996</v>
      </c>
      <c r="D27" s="135">
        <v>32551839.562404998</v>
      </c>
      <c r="E27" s="135">
        <v>31394668.401655</v>
      </c>
      <c r="F27" s="135">
        <v>32308012.802034002</v>
      </c>
      <c r="G27" s="135">
        <v>33736697.439928003</v>
      </c>
      <c r="H27" s="135">
        <v>34681764.557744004</v>
      </c>
      <c r="I27" s="135">
        <v>35114001.851807997</v>
      </c>
      <c r="J27" s="135">
        <v>36591268.596703991</v>
      </c>
    </row>
    <row r="28" spans="1:10" ht="22.5" customHeight="1" x14ac:dyDescent="0.2">
      <c r="A28" s="3" t="s">
        <v>29</v>
      </c>
      <c r="B28" s="135">
        <v>437588</v>
      </c>
      <c r="C28" s="135">
        <v>1073549.0449999999</v>
      </c>
      <c r="D28" s="135">
        <v>1248955.683</v>
      </c>
      <c r="E28" s="135">
        <v>1225686.2779999999</v>
      </c>
      <c r="F28" s="135">
        <v>1317671.2679999999</v>
      </c>
      <c r="G28" s="135">
        <v>1274090.5658229999</v>
      </c>
      <c r="H28" s="135">
        <v>995003.37100000004</v>
      </c>
      <c r="I28" s="135">
        <v>865663.45499999996</v>
      </c>
      <c r="J28" s="135">
        <v>788347.62600000005</v>
      </c>
    </row>
    <row r="29" spans="1:10" ht="22.5" customHeight="1" x14ac:dyDescent="0.2">
      <c r="A29" s="2" t="s">
        <v>30</v>
      </c>
      <c r="B29" s="85">
        <v>2074859</v>
      </c>
      <c r="C29" s="85">
        <v>2466596.0159999998</v>
      </c>
      <c r="D29" s="85">
        <v>2848315.9780000001</v>
      </c>
      <c r="E29" s="85">
        <v>2790836.6060000001</v>
      </c>
      <c r="F29" s="85">
        <v>2745390.139</v>
      </c>
      <c r="G29" s="85">
        <v>2775490.0279999999</v>
      </c>
      <c r="H29" s="85">
        <v>2789999.2140000002</v>
      </c>
      <c r="I29" s="85">
        <v>2942671.9909999999</v>
      </c>
      <c r="J29" s="85">
        <v>2976414.6439999999</v>
      </c>
    </row>
    <row r="30" spans="1:10" ht="22.5" customHeight="1" x14ac:dyDescent="0.2">
      <c r="A30" s="3" t="s">
        <v>18</v>
      </c>
      <c r="B30" s="135">
        <v>2074859</v>
      </c>
      <c r="C30" s="135">
        <v>2466596.0159999998</v>
      </c>
      <c r="D30" s="135">
        <v>2848315.9780000001</v>
      </c>
      <c r="E30" s="135">
        <v>2790836.6060000001</v>
      </c>
      <c r="F30" s="135">
        <v>2745390.139</v>
      </c>
      <c r="G30" s="135">
        <v>2775490.0279999999</v>
      </c>
      <c r="H30" s="135">
        <v>2789999.2140000002</v>
      </c>
      <c r="I30" s="135">
        <v>2942671.9909999999</v>
      </c>
      <c r="J30" s="135">
        <v>2976414.6439999999</v>
      </c>
    </row>
    <row r="31" spans="1:10" ht="22.5" customHeight="1" x14ac:dyDescent="0.2">
      <c r="A31" s="3" t="s">
        <v>31</v>
      </c>
      <c r="B31" s="135" t="s">
        <v>13</v>
      </c>
      <c r="C31" s="135">
        <v>0</v>
      </c>
      <c r="D31" s="135">
        <v>0</v>
      </c>
      <c r="E31" s="135">
        <v>0</v>
      </c>
      <c r="F31" s="135">
        <v>0</v>
      </c>
      <c r="G31" s="135">
        <v>0</v>
      </c>
      <c r="H31" s="135">
        <v>0</v>
      </c>
      <c r="I31" s="135">
        <v>0</v>
      </c>
      <c r="J31" s="135">
        <v>0</v>
      </c>
    </row>
    <row r="32" spans="1:10" ht="22.5" customHeight="1" x14ac:dyDescent="0.2">
      <c r="A32" s="2" t="s">
        <v>32</v>
      </c>
      <c r="B32" s="85">
        <v>-510493</v>
      </c>
      <c r="C32" s="85">
        <v>-536118.28999999992</v>
      </c>
      <c r="D32" s="85">
        <v>-1186797.483</v>
      </c>
      <c r="E32" s="85">
        <v>-1140828.361</v>
      </c>
      <c r="F32" s="85">
        <v>-1558242.9879999999</v>
      </c>
      <c r="G32" s="85">
        <v>-1688974.129317</v>
      </c>
      <c r="H32" s="85">
        <v>-1690004.9709999999</v>
      </c>
      <c r="I32" s="85">
        <v>-1833681.0960000004</v>
      </c>
      <c r="J32" s="85">
        <v>-1910579.0930000001</v>
      </c>
    </row>
    <row r="33" spans="1:25" ht="22.5" customHeight="1" x14ac:dyDescent="0.2">
      <c r="A33" s="2" t="s">
        <v>83</v>
      </c>
      <c r="B33" s="85">
        <v>797289</v>
      </c>
      <c r="C33" s="85">
        <v>887819.58</v>
      </c>
      <c r="D33" s="85">
        <v>610637.51500000001</v>
      </c>
      <c r="E33" s="85">
        <v>588001.98100000003</v>
      </c>
      <c r="F33" s="85">
        <v>383934.12300000002</v>
      </c>
      <c r="G33" s="85">
        <v>298218.05800000002</v>
      </c>
      <c r="H33" s="85">
        <v>299589.11000000004</v>
      </c>
      <c r="I33" s="85">
        <v>330611.125</v>
      </c>
      <c r="J33" s="85">
        <v>245112.39899999998</v>
      </c>
    </row>
    <row r="34" spans="1:25" ht="22.5" customHeight="1" x14ac:dyDescent="0.2">
      <c r="A34" s="3" t="s">
        <v>28</v>
      </c>
      <c r="B34" s="135" t="s">
        <v>21</v>
      </c>
      <c r="C34" s="135" t="s">
        <v>21</v>
      </c>
      <c r="D34" s="135" t="s">
        <v>21</v>
      </c>
      <c r="E34" s="135">
        <v>0.11799999999999999</v>
      </c>
      <c r="F34" s="135">
        <v>0.11799999999999999</v>
      </c>
      <c r="G34" s="135">
        <v>0.11799999999999999</v>
      </c>
      <c r="H34" s="135">
        <v>0.11799999999999999</v>
      </c>
      <c r="I34" s="135">
        <v>81346.998000000007</v>
      </c>
      <c r="J34" s="135">
        <v>0.11799999999999999</v>
      </c>
    </row>
    <row r="35" spans="1:25" ht="22.5" customHeight="1" x14ac:dyDescent="0.2">
      <c r="A35" s="3" t="s">
        <v>29</v>
      </c>
      <c r="B35" s="135">
        <v>797289</v>
      </c>
      <c r="C35" s="135">
        <v>887819.46199999994</v>
      </c>
      <c r="D35" s="135">
        <v>610637.397</v>
      </c>
      <c r="E35" s="135">
        <v>588001.86300000001</v>
      </c>
      <c r="F35" s="135">
        <v>383934.005</v>
      </c>
      <c r="G35" s="135">
        <v>298217.94</v>
      </c>
      <c r="H35" s="135">
        <v>299588.99200000003</v>
      </c>
      <c r="I35" s="135">
        <v>249264.12700000001</v>
      </c>
      <c r="J35" s="135">
        <v>245112.28099999999</v>
      </c>
    </row>
    <row r="36" spans="1:25" ht="22.5" customHeight="1" x14ac:dyDescent="0.2">
      <c r="A36" s="2" t="s">
        <v>84</v>
      </c>
      <c r="B36" s="85">
        <v>1307782</v>
      </c>
      <c r="C36" s="85">
        <v>1423937.8699999999</v>
      </c>
      <c r="D36" s="85">
        <v>1797434.9979999999</v>
      </c>
      <c r="E36" s="85">
        <v>1728830.3419999999</v>
      </c>
      <c r="F36" s="85">
        <v>1942177.111</v>
      </c>
      <c r="G36" s="85">
        <v>1987192.187317</v>
      </c>
      <c r="H36" s="85">
        <v>1989594.081</v>
      </c>
      <c r="I36" s="85">
        <v>2164292.2210000004</v>
      </c>
      <c r="J36" s="85">
        <v>2155691.4920000001</v>
      </c>
      <c r="S36" s="85"/>
      <c r="T36" s="85"/>
      <c r="U36" s="85"/>
      <c r="V36" s="85"/>
      <c r="W36" s="85"/>
      <c r="X36" s="85"/>
      <c r="Y36" s="85"/>
    </row>
    <row r="37" spans="1:25" ht="22.5" customHeight="1" x14ac:dyDescent="0.2">
      <c r="A37" s="3" t="s">
        <v>18</v>
      </c>
      <c r="B37" s="135">
        <v>1306355</v>
      </c>
      <c r="C37" s="135">
        <v>1411088.3089999999</v>
      </c>
      <c r="D37" s="135">
        <v>1781447.2849999999</v>
      </c>
      <c r="E37" s="135">
        <v>1712913.311</v>
      </c>
      <c r="F37" s="135">
        <v>1926382.1529999999</v>
      </c>
      <c r="G37" s="135">
        <v>1971357.5390000001</v>
      </c>
      <c r="H37" s="135">
        <v>1973785.057</v>
      </c>
      <c r="I37" s="135">
        <v>2148493.9730000002</v>
      </c>
      <c r="J37" s="135">
        <v>2139718.4180000001</v>
      </c>
      <c r="S37" s="85"/>
      <c r="T37" s="85"/>
      <c r="U37" s="85"/>
      <c r="V37" s="85"/>
      <c r="W37" s="85"/>
      <c r="X37" s="85"/>
      <c r="Y37" s="85"/>
    </row>
    <row r="38" spans="1:25" ht="22.5" customHeight="1" x14ac:dyDescent="0.2">
      <c r="A38" s="3" t="s">
        <v>31</v>
      </c>
      <c r="B38" s="135">
        <v>1427</v>
      </c>
      <c r="C38" s="135">
        <v>12849.561</v>
      </c>
      <c r="D38" s="135">
        <v>15987.713</v>
      </c>
      <c r="E38" s="135">
        <v>15917.031000000001</v>
      </c>
      <c r="F38" s="135">
        <v>15794.958000000001</v>
      </c>
      <c r="G38" s="135">
        <v>15834.648316999999</v>
      </c>
      <c r="H38" s="135">
        <v>15809.023999999999</v>
      </c>
      <c r="I38" s="135">
        <v>15798.248</v>
      </c>
      <c r="J38" s="135">
        <v>15973.074000000001</v>
      </c>
      <c r="S38" s="135"/>
      <c r="T38" s="135"/>
      <c r="U38" s="135"/>
      <c r="V38" s="135"/>
      <c r="W38" s="135"/>
      <c r="X38" s="135"/>
      <c r="Y38" s="135"/>
    </row>
    <row r="39" spans="1:25" ht="22.5" customHeight="1" x14ac:dyDescent="0.2">
      <c r="A39" s="2" t="s">
        <v>35</v>
      </c>
      <c r="B39" s="85">
        <v>11057929</v>
      </c>
      <c r="C39" s="85">
        <v>11929629.245557001</v>
      </c>
      <c r="D39" s="85">
        <v>12542746.240431998</v>
      </c>
      <c r="E39" s="85">
        <v>12287917.372442001</v>
      </c>
      <c r="F39" s="85">
        <v>13603858.505956002</v>
      </c>
      <c r="G39" s="85">
        <v>13186812.376041001</v>
      </c>
      <c r="H39" s="85">
        <v>13348815.919026</v>
      </c>
      <c r="I39" s="85">
        <v>13358403.944552001</v>
      </c>
      <c r="J39" s="85">
        <v>13537426.46178</v>
      </c>
    </row>
    <row r="40" spans="1:25" ht="22.5" customHeight="1" x14ac:dyDescent="0.2">
      <c r="A40" s="3" t="s">
        <v>36</v>
      </c>
      <c r="B40" s="135">
        <v>185934</v>
      </c>
      <c r="C40" s="135">
        <v>225120.91200000001</v>
      </c>
      <c r="D40" s="135">
        <v>200920.168833</v>
      </c>
      <c r="E40" s="135">
        <v>171763.296856</v>
      </c>
      <c r="F40" s="135">
        <v>364162.17576399999</v>
      </c>
      <c r="G40" s="135">
        <v>293188.34897699999</v>
      </c>
      <c r="H40" s="135">
        <v>318411.61420700001</v>
      </c>
      <c r="I40" s="135">
        <v>323804.46673699998</v>
      </c>
      <c r="J40" s="135">
        <v>344461.26315700001</v>
      </c>
    </row>
    <row r="41" spans="1:25" ht="22.5" customHeight="1" x14ac:dyDescent="0.2">
      <c r="A41" s="3" t="s">
        <v>37</v>
      </c>
      <c r="B41" s="135">
        <v>1740039</v>
      </c>
      <c r="C41" s="135">
        <v>2276977.7221750002</v>
      </c>
      <c r="D41" s="135">
        <v>2221875.7761189998</v>
      </c>
      <c r="E41" s="135">
        <v>2224622.0391190001</v>
      </c>
      <c r="F41" s="135">
        <v>2262624.888119</v>
      </c>
      <c r="G41" s="135">
        <v>2286476.5871289996</v>
      </c>
      <c r="H41" s="135">
        <v>2236384.6342790001</v>
      </c>
      <c r="I41" s="135">
        <v>2268485.155429</v>
      </c>
      <c r="J41" s="135">
        <v>2356324.8056079997</v>
      </c>
    </row>
    <row r="42" spans="1:25" ht="22.5" customHeight="1" x14ac:dyDescent="0.2">
      <c r="A42" s="3" t="s">
        <v>38</v>
      </c>
      <c r="B42" s="135">
        <v>7315249</v>
      </c>
      <c r="C42" s="135">
        <v>7560898.6217090003</v>
      </c>
      <c r="D42" s="135">
        <v>8082638.7010039994</v>
      </c>
      <c r="E42" s="135">
        <v>7928253.3637140002</v>
      </c>
      <c r="F42" s="135">
        <v>8773352.867916001</v>
      </c>
      <c r="G42" s="135">
        <v>8380112.3507010015</v>
      </c>
      <c r="H42" s="135">
        <v>8549949.8543830011</v>
      </c>
      <c r="I42" s="135">
        <v>8504383.2820929997</v>
      </c>
      <c r="J42" s="135">
        <v>8534743.122436</v>
      </c>
    </row>
    <row r="43" spans="1:25" ht="22.5" customHeight="1" thickBot="1" x14ac:dyDescent="0.25">
      <c r="A43" s="5" t="s">
        <v>39</v>
      </c>
      <c r="B43" s="139">
        <v>1816707</v>
      </c>
      <c r="C43" s="139">
        <v>1866631.9896729998</v>
      </c>
      <c r="D43" s="139">
        <v>2037311.5944760002</v>
      </c>
      <c r="E43" s="139">
        <v>1963278.6727529999</v>
      </c>
      <c r="F43" s="139">
        <v>2203718.5741570001</v>
      </c>
      <c r="G43" s="139">
        <v>2227035.0892339996</v>
      </c>
      <c r="H43" s="139">
        <v>2244069.8161570001</v>
      </c>
      <c r="I43" s="139">
        <v>2261731.0402930002</v>
      </c>
      <c r="J43" s="139">
        <v>2301897.270579</v>
      </c>
    </row>
    <row r="44" spans="1:25" ht="16.149999999999999" customHeight="1" thickTop="1" x14ac:dyDescent="0.2">
      <c r="E44" s="49"/>
    </row>
    <row r="45" spans="1:25" x14ac:dyDescent="0.2">
      <c r="E45" s="49"/>
    </row>
    <row r="46" spans="1:25" x14ac:dyDescent="0.2">
      <c r="E46" s="49"/>
    </row>
    <row r="47" spans="1:25" x14ac:dyDescent="0.2">
      <c r="E47" s="50"/>
    </row>
    <row r="48" spans="1:25" x14ac:dyDescent="0.2">
      <c r="E48" s="50"/>
    </row>
    <row r="49" spans="5:5" x14ac:dyDescent="0.2">
      <c r="E49" s="50"/>
    </row>
    <row r="50" spans="5:5" x14ac:dyDescent="0.2">
      <c r="E50" s="50"/>
    </row>
  </sheetData>
  <mergeCells count="7">
    <mergeCell ref="A1:I1"/>
    <mergeCell ref="A3:A4"/>
    <mergeCell ref="B3:B4"/>
    <mergeCell ref="C3:C4"/>
    <mergeCell ref="D3:D4"/>
    <mergeCell ref="A2:J2"/>
    <mergeCell ref="F3:J3"/>
  </mergeCells>
  <pageMargins left="0.7" right="0.7" top="0.75" bottom="0.75" header="0.3" footer="0.3"/>
  <pageSetup paperSize="9" scale="5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view="pageBreakPreview" topLeftCell="A34" zoomScaleNormal="100" zoomScaleSheetLayoutView="100" workbookViewId="0">
      <selection activeCell="F3" sqref="F3:J18"/>
    </sheetView>
  </sheetViews>
  <sheetFormatPr defaultColWidth="8.875" defaultRowHeight="14.25" x14ac:dyDescent="0.2"/>
  <cols>
    <col min="1" max="1" width="53" style="48" customWidth="1"/>
    <col min="2" max="4" width="9.5" style="48" bestFit="1" customWidth="1"/>
    <col min="5" max="5" width="11" style="48" bestFit="1" customWidth="1"/>
    <col min="6" max="7" width="10" style="48" bestFit="1" customWidth="1"/>
    <col min="8" max="8" width="11" style="48" bestFit="1" customWidth="1"/>
    <col min="9" max="16384" width="8.875" style="48"/>
  </cols>
  <sheetData>
    <row r="1" spans="1:11" ht="18.75" x14ac:dyDescent="0.2">
      <c r="A1" s="288" t="s">
        <v>70</v>
      </c>
      <c r="B1" s="288"/>
      <c r="C1" s="288"/>
      <c r="D1" s="288"/>
      <c r="E1" s="288"/>
      <c r="F1" s="288"/>
      <c r="G1" s="288"/>
      <c r="H1" s="288"/>
      <c r="I1" s="288"/>
    </row>
    <row r="2" spans="1:11" ht="15" thickBot="1" x14ac:dyDescent="0.25">
      <c r="A2" s="324" t="s">
        <v>1</v>
      </c>
      <c r="B2" s="324"/>
      <c r="C2" s="324"/>
      <c r="D2" s="324"/>
      <c r="E2" s="324"/>
      <c r="F2" s="324"/>
      <c r="G2" s="324"/>
      <c r="H2" s="324"/>
      <c r="I2" s="324"/>
      <c r="J2" s="324"/>
    </row>
    <row r="3" spans="1:11" ht="15.75" thickTop="1" thickBot="1" x14ac:dyDescent="0.25">
      <c r="A3" s="305" t="s">
        <v>2</v>
      </c>
      <c r="B3" s="307" t="s">
        <v>3</v>
      </c>
      <c r="C3" s="320" t="s">
        <v>591</v>
      </c>
      <c r="D3" s="322" t="s">
        <v>565</v>
      </c>
      <c r="E3" s="264">
        <v>2024</v>
      </c>
      <c r="F3" s="318">
        <v>2025</v>
      </c>
      <c r="G3" s="318"/>
      <c r="H3" s="318"/>
      <c r="I3" s="318"/>
      <c r="J3" s="318"/>
    </row>
    <row r="4" spans="1:11" ht="15.75" thickTop="1" thickBot="1" x14ac:dyDescent="0.25">
      <c r="A4" s="319"/>
      <c r="B4" s="308"/>
      <c r="C4" s="321"/>
      <c r="D4" s="323"/>
      <c r="E4" s="265" t="s">
        <v>611</v>
      </c>
      <c r="F4" s="153" t="s">
        <v>594</v>
      </c>
      <c r="G4" s="153" t="s">
        <v>597</v>
      </c>
      <c r="H4" s="153" t="s">
        <v>606</v>
      </c>
      <c r="I4" s="153" t="s">
        <v>609</v>
      </c>
      <c r="J4" s="153" t="s">
        <v>614</v>
      </c>
      <c r="K4" s="186"/>
    </row>
    <row r="5" spans="1:11" ht="18.75" customHeight="1" thickTop="1" x14ac:dyDescent="0.2">
      <c r="A5" s="2" t="s">
        <v>85</v>
      </c>
      <c r="B5" s="85">
        <v>6151771</v>
      </c>
      <c r="C5" s="85">
        <v>9958134.5785559993</v>
      </c>
      <c r="D5" s="85">
        <v>13169975.381999999</v>
      </c>
      <c r="E5" s="85">
        <v>12681285.794</v>
      </c>
      <c r="F5" s="85">
        <v>12313044.187999999</v>
      </c>
      <c r="G5" s="85">
        <v>12743208.808</v>
      </c>
      <c r="H5" s="85">
        <v>13447766.435000001</v>
      </c>
      <c r="I5" s="85">
        <v>13748537.648</v>
      </c>
      <c r="J5" s="85">
        <v>14381683.34</v>
      </c>
    </row>
    <row r="6" spans="1:11" ht="18.75" customHeight="1" x14ac:dyDescent="0.2">
      <c r="A6" s="2" t="s">
        <v>86</v>
      </c>
      <c r="B6" s="85">
        <v>19219033</v>
      </c>
      <c r="C6" s="85">
        <v>22131794.255000003</v>
      </c>
      <c r="D6" s="85">
        <v>27348201.241</v>
      </c>
      <c r="E6" s="85">
        <v>26086941.623999998</v>
      </c>
      <c r="F6" s="85">
        <v>27701943.098450001</v>
      </c>
      <c r="G6" s="85">
        <v>27871975.498941999</v>
      </c>
      <c r="H6" s="85">
        <v>28465136.62726</v>
      </c>
      <c r="I6" s="85">
        <v>28769360.805190001</v>
      </c>
      <c r="J6" s="85">
        <v>29156530.764049999</v>
      </c>
    </row>
    <row r="7" spans="1:11" ht="18.75" customHeight="1" x14ac:dyDescent="0.2">
      <c r="A7" s="2" t="s">
        <v>87</v>
      </c>
      <c r="B7" s="85">
        <v>14599162</v>
      </c>
      <c r="C7" s="85">
        <v>17024458.184</v>
      </c>
      <c r="D7" s="85">
        <v>21407816.203000002</v>
      </c>
      <c r="E7" s="85">
        <v>20404305.627</v>
      </c>
      <c r="F7" s="85">
        <v>22252019.527000003</v>
      </c>
      <c r="G7" s="85">
        <v>22342071.906999998</v>
      </c>
      <c r="H7" s="85">
        <v>22840435.655999999</v>
      </c>
      <c r="I7" s="85">
        <v>23046827.328000002</v>
      </c>
      <c r="J7" s="85">
        <v>23372235.794</v>
      </c>
    </row>
    <row r="8" spans="1:11" ht="18.75" customHeight="1" x14ac:dyDescent="0.2">
      <c r="A8" s="9" t="s">
        <v>36</v>
      </c>
      <c r="B8" s="135">
        <v>569937</v>
      </c>
      <c r="C8" s="135">
        <v>451140.85099999991</v>
      </c>
      <c r="D8" s="135">
        <v>709308.6</v>
      </c>
      <c r="E8" s="135">
        <v>628561.39099999995</v>
      </c>
      <c r="F8" s="135">
        <v>796217.26899999997</v>
      </c>
      <c r="G8" s="135">
        <v>576534.05599999998</v>
      </c>
      <c r="H8" s="135">
        <v>780158.42099999997</v>
      </c>
      <c r="I8" s="135">
        <v>636891.13399999996</v>
      </c>
      <c r="J8" s="135">
        <v>721906.34499999997</v>
      </c>
    </row>
    <row r="9" spans="1:11" ht="18.75" customHeight="1" x14ac:dyDescent="0.2">
      <c r="A9" s="9" t="s">
        <v>37</v>
      </c>
      <c r="B9" s="135">
        <v>644922</v>
      </c>
      <c r="C9" s="135">
        <v>712127.54700000002</v>
      </c>
      <c r="D9" s="135">
        <v>1118876.2350000001</v>
      </c>
      <c r="E9" s="135">
        <v>1007137.855</v>
      </c>
      <c r="F9" s="135">
        <v>925833.40599999996</v>
      </c>
      <c r="G9" s="135">
        <v>886479.62199999997</v>
      </c>
      <c r="H9" s="135">
        <v>936229.19</v>
      </c>
      <c r="I9" s="135">
        <v>846502.00199999998</v>
      </c>
      <c r="J9" s="135">
        <v>812882.24600000004</v>
      </c>
    </row>
    <row r="10" spans="1:11" ht="18.75" customHeight="1" x14ac:dyDescent="0.2">
      <c r="A10" s="9" t="s">
        <v>38</v>
      </c>
      <c r="B10" s="135">
        <v>4439247</v>
      </c>
      <c r="C10" s="135">
        <v>5346196.5109999999</v>
      </c>
      <c r="D10" s="135">
        <v>6756386.0690000001</v>
      </c>
      <c r="E10" s="135">
        <v>6336845.8219999997</v>
      </c>
      <c r="F10" s="135">
        <v>6858697.3530000001</v>
      </c>
      <c r="G10" s="135">
        <v>6933751.8320000004</v>
      </c>
      <c r="H10" s="135">
        <v>6878055.3770000003</v>
      </c>
      <c r="I10" s="135">
        <v>6846114.6500000004</v>
      </c>
      <c r="J10" s="135">
        <v>7074882.4349999996</v>
      </c>
    </row>
    <row r="11" spans="1:11" ht="18.75" customHeight="1" x14ac:dyDescent="0.2">
      <c r="A11" s="9" t="s">
        <v>39</v>
      </c>
      <c r="B11" s="135">
        <v>8945057</v>
      </c>
      <c r="C11" s="135">
        <v>10514993.275</v>
      </c>
      <c r="D11" s="135">
        <v>12823245.299000001</v>
      </c>
      <c r="E11" s="135">
        <v>12431760.559</v>
      </c>
      <c r="F11" s="135">
        <v>13671271.499</v>
      </c>
      <c r="G11" s="135">
        <v>13945306.397</v>
      </c>
      <c r="H11" s="135">
        <v>14245992.668</v>
      </c>
      <c r="I11" s="135">
        <v>14717319.541999999</v>
      </c>
      <c r="J11" s="135">
        <v>14762564.767999999</v>
      </c>
    </row>
    <row r="12" spans="1:11" ht="18.75" customHeight="1" x14ac:dyDescent="0.2">
      <c r="A12" s="2" t="s">
        <v>88</v>
      </c>
      <c r="B12" s="85">
        <v>4619870</v>
      </c>
      <c r="C12" s="85">
        <v>5107336.0710000005</v>
      </c>
      <c r="D12" s="85">
        <v>5940385.0379999997</v>
      </c>
      <c r="E12" s="85">
        <v>5682635.9969999995</v>
      </c>
      <c r="F12" s="85">
        <v>5449923.5714499997</v>
      </c>
      <c r="G12" s="85">
        <v>5529903.5919420002</v>
      </c>
      <c r="H12" s="85">
        <v>5624700.97126</v>
      </c>
      <c r="I12" s="85">
        <v>5722533.4771899991</v>
      </c>
      <c r="J12" s="85">
        <v>5784294.9700500006</v>
      </c>
    </row>
    <row r="13" spans="1:11" ht="18.75" customHeight="1" x14ac:dyDescent="0.2">
      <c r="A13" s="9" t="s">
        <v>36</v>
      </c>
      <c r="B13" s="135">
        <v>145521</v>
      </c>
      <c r="C13" s="135">
        <v>157589.864</v>
      </c>
      <c r="D13" s="135">
        <v>228238.74299999999</v>
      </c>
      <c r="E13" s="135">
        <v>221319.75899999999</v>
      </c>
      <c r="F13" s="135">
        <v>193501.70199999999</v>
      </c>
      <c r="G13" s="135">
        <v>180582.33</v>
      </c>
      <c r="H13" s="135">
        <v>163948.11799999999</v>
      </c>
      <c r="I13" s="135">
        <v>169058.413</v>
      </c>
      <c r="J13" s="135">
        <v>185861.391</v>
      </c>
    </row>
    <row r="14" spans="1:11" ht="18.75" customHeight="1" x14ac:dyDescent="0.2">
      <c r="A14" s="9" t="s">
        <v>37</v>
      </c>
      <c r="B14" s="135">
        <v>804664</v>
      </c>
      <c r="C14" s="135">
        <v>833767.24300000002</v>
      </c>
      <c r="D14" s="135">
        <v>917726.27399999998</v>
      </c>
      <c r="E14" s="135">
        <v>850268.777</v>
      </c>
      <c r="F14" s="135">
        <v>768149.18799999997</v>
      </c>
      <c r="G14" s="135">
        <v>808520.25699999998</v>
      </c>
      <c r="H14" s="135">
        <v>758578.96299999999</v>
      </c>
      <c r="I14" s="135">
        <v>848774.15399999998</v>
      </c>
      <c r="J14" s="135">
        <v>917727.05</v>
      </c>
    </row>
    <row r="15" spans="1:11" ht="18.75" customHeight="1" x14ac:dyDescent="0.2">
      <c r="A15" s="9" t="s">
        <v>38</v>
      </c>
      <c r="B15" s="135">
        <v>1430618</v>
      </c>
      <c r="C15" s="135">
        <v>1562721.5120000001</v>
      </c>
      <c r="D15" s="135">
        <v>2312618.5929999999</v>
      </c>
      <c r="E15" s="135">
        <v>2199300.5389999999</v>
      </c>
      <c r="F15" s="135">
        <v>2143977.1710000001</v>
      </c>
      <c r="G15" s="135">
        <v>2019210.7339999999</v>
      </c>
      <c r="H15" s="135">
        <v>2067191.1710000001</v>
      </c>
      <c r="I15" s="135">
        <v>2100605.7889999999</v>
      </c>
      <c r="J15" s="135">
        <v>2078699.1240000001</v>
      </c>
    </row>
    <row r="16" spans="1:11" ht="18.75" customHeight="1" x14ac:dyDescent="0.2">
      <c r="A16" s="9" t="s">
        <v>39</v>
      </c>
      <c r="B16" s="135">
        <v>2239067</v>
      </c>
      <c r="C16" s="135">
        <v>2553257.452</v>
      </c>
      <c r="D16" s="135">
        <v>2481801.4279999998</v>
      </c>
      <c r="E16" s="135">
        <v>2411746.9219999998</v>
      </c>
      <c r="F16" s="135">
        <v>2344295.5104499999</v>
      </c>
      <c r="G16" s="135">
        <v>2521590.2709420002</v>
      </c>
      <c r="H16" s="135">
        <v>2634982.7192600002</v>
      </c>
      <c r="I16" s="135">
        <v>2604095.1211899999</v>
      </c>
      <c r="J16" s="135">
        <v>2602007.4050500002</v>
      </c>
    </row>
    <row r="17" spans="1:10" ht="18.75" customHeight="1" x14ac:dyDescent="0.2">
      <c r="A17" s="2" t="s">
        <v>89</v>
      </c>
      <c r="B17" s="85">
        <v>18</v>
      </c>
      <c r="C17" s="85">
        <v>0</v>
      </c>
      <c r="D17" s="85">
        <v>0</v>
      </c>
      <c r="E17" s="85">
        <v>0</v>
      </c>
      <c r="F17" s="85">
        <v>0</v>
      </c>
      <c r="G17" s="85">
        <v>0</v>
      </c>
      <c r="H17" s="85">
        <v>0</v>
      </c>
      <c r="I17" s="85">
        <v>0</v>
      </c>
      <c r="J17" s="85">
        <v>0</v>
      </c>
    </row>
    <row r="18" spans="1:10" ht="18.75" customHeight="1" x14ac:dyDescent="0.2">
      <c r="A18" s="3" t="s">
        <v>36</v>
      </c>
      <c r="B18" s="135">
        <v>15</v>
      </c>
      <c r="C18" s="135">
        <v>0</v>
      </c>
      <c r="D18" s="135">
        <v>0</v>
      </c>
      <c r="E18" s="135">
        <v>0</v>
      </c>
      <c r="F18" s="135">
        <v>0</v>
      </c>
      <c r="G18" s="135">
        <v>0</v>
      </c>
      <c r="H18" s="135">
        <v>0</v>
      </c>
      <c r="I18" s="135">
        <v>0</v>
      </c>
      <c r="J18" s="135">
        <v>0</v>
      </c>
    </row>
    <row r="19" spans="1:10" ht="18.75" customHeight="1" x14ac:dyDescent="0.2">
      <c r="A19" s="3" t="s">
        <v>37</v>
      </c>
      <c r="B19" s="135" t="s">
        <v>13</v>
      </c>
      <c r="C19" s="135">
        <v>0</v>
      </c>
      <c r="D19" s="135">
        <v>0</v>
      </c>
      <c r="E19" s="135">
        <v>0</v>
      </c>
      <c r="F19" s="135">
        <v>0</v>
      </c>
      <c r="G19" s="135">
        <v>0</v>
      </c>
      <c r="H19" s="135">
        <v>0</v>
      </c>
      <c r="I19" s="135">
        <v>0</v>
      </c>
      <c r="J19" s="135">
        <v>0</v>
      </c>
    </row>
    <row r="20" spans="1:10" ht="18.75" customHeight="1" x14ac:dyDescent="0.2">
      <c r="A20" s="3" t="s">
        <v>38</v>
      </c>
      <c r="B20" s="135">
        <v>3</v>
      </c>
      <c r="C20" s="135">
        <v>0</v>
      </c>
      <c r="D20" s="135">
        <v>0</v>
      </c>
      <c r="E20" s="135">
        <v>0</v>
      </c>
      <c r="F20" s="135">
        <v>0</v>
      </c>
      <c r="G20" s="135">
        <v>0</v>
      </c>
      <c r="H20" s="135">
        <v>0</v>
      </c>
      <c r="I20" s="135">
        <v>0</v>
      </c>
      <c r="J20" s="135">
        <v>0</v>
      </c>
    </row>
    <row r="21" spans="1:10" ht="18.75" customHeight="1" x14ac:dyDescent="0.2">
      <c r="A21" s="3" t="s">
        <v>39</v>
      </c>
      <c r="B21" s="135" t="s">
        <v>13</v>
      </c>
      <c r="C21" s="135">
        <v>0</v>
      </c>
      <c r="D21" s="135">
        <v>0</v>
      </c>
      <c r="E21" s="135">
        <v>0</v>
      </c>
      <c r="F21" s="135">
        <v>0</v>
      </c>
      <c r="G21" s="135">
        <v>0</v>
      </c>
      <c r="H21" s="135">
        <v>0</v>
      </c>
      <c r="I21" s="135">
        <v>0</v>
      </c>
      <c r="J21" s="135">
        <v>0</v>
      </c>
    </row>
    <row r="22" spans="1:10" ht="18.75" customHeight="1" x14ac:dyDescent="0.2">
      <c r="A22" s="2" t="s">
        <v>51</v>
      </c>
      <c r="B22" s="135" t="s">
        <v>13</v>
      </c>
      <c r="C22" s="135">
        <v>0</v>
      </c>
      <c r="D22" s="135">
        <v>0</v>
      </c>
      <c r="E22" s="135">
        <v>0</v>
      </c>
      <c r="F22" s="135">
        <v>0</v>
      </c>
      <c r="G22" s="135">
        <v>0</v>
      </c>
      <c r="H22" s="135">
        <v>0</v>
      </c>
      <c r="I22" s="135">
        <v>0</v>
      </c>
      <c r="J22" s="135">
        <v>0</v>
      </c>
    </row>
    <row r="23" spans="1:10" ht="18.75" customHeight="1" x14ac:dyDescent="0.2">
      <c r="A23" s="4" t="s">
        <v>52</v>
      </c>
      <c r="B23" s="135" t="s">
        <v>13</v>
      </c>
      <c r="C23" s="135">
        <v>0</v>
      </c>
      <c r="D23" s="135">
        <v>0</v>
      </c>
      <c r="E23" s="135">
        <v>0</v>
      </c>
      <c r="F23" s="135">
        <v>0</v>
      </c>
      <c r="G23" s="135">
        <v>0</v>
      </c>
      <c r="H23" s="135">
        <v>0</v>
      </c>
      <c r="I23" s="135">
        <v>0</v>
      </c>
      <c r="J23" s="135">
        <v>0</v>
      </c>
    </row>
    <row r="24" spans="1:10" ht="18.75" customHeight="1" x14ac:dyDescent="0.2">
      <c r="A24" s="2" t="s">
        <v>90</v>
      </c>
      <c r="B24" s="85">
        <v>43550</v>
      </c>
      <c r="C24" s="85">
        <v>59479.03899999999</v>
      </c>
      <c r="D24" s="85">
        <v>58256.112000000001</v>
      </c>
      <c r="E24" s="85">
        <v>65921.710000000006</v>
      </c>
      <c r="F24" s="85">
        <v>57137.648999999998</v>
      </c>
      <c r="G24" s="85">
        <v>57065.862999999998</v>
      </c>
      <c r="H24" s="85">
        <v>55498.197</v>
      </c>
      <c r="I24" s="85">
        <v>55973.027999999998</v>
      </c>
      <c r="J24" s="85">
        <v>55951.067999999999</v>
      </c>
    </row>
    <row r="25" spans="1:10" ht="18.75" customHeight="1" x14ac:dyDescent="0.2">
      <c r="A25" s="10" t="s">
        <v>52</v>
      </c>
      <c r="B25" s="135">
        <v>27127</v>
      </c>
      <c r="C25" s="135">
        <v>35387.759999999995</v>
      </c>
      <c r="D25" s="135">
        <v>35866.523999999998</v>
      </c>
      <c r="E25" s="135">
        <v>38618.091999999997</v>
      </c>
      <c r="F25" s="135">
        <v>36149.557000000001</v>
      </c>
      <c r="G25" s="135">
        <v>35899.101999999999</v>
      </c>
      <c r="H25" s="135">
        <v>34033.932000000001</v>
      </c>
      <c r="I25" s="135">
        <v>34239.697</v>
      </c>
      <c r="J25" s="135">
        <v>34065.614999999998</v>
      </c>
    </row>
    <row r="26" spans="1:10" ht="18.75" customHeight="1" x14ac:dyDescent="0.2">
      <c r="A26" s="2" t="s">
        <v>91</v>
      </c>
      <c r="B26" s="85">
        <v>56119</v>
      </c>
      <c r="C26" s="85">
        <v>102212.613</v>
      </c>
      <c r="D26" s="85">
        <v>76063.72</v>
      </c>
      <c r="E26" s="85">
        <v>84044.108999999997</v>
      </c>
      <c r="F26" s="85">
        <v>209291.85</v>
      </c>
      <c r="G26" s="85">
        <v>227422.245</v>
      </c>
      <c r="H26" s="85">
        <v>206814.158</v>
      </c>
      <c r="I26" s="85">
        <v>205407.91699999999</v>
      </c>
      <c r="J26" s="85">
        <v>165440.00700000001</v>
      </c>
    </row>
    <row r="27" spans="1:10" ht="18.75" customHeight="1" x14ac:dyDescent="0.2">
      <c r="A27" s="10" t="s">
        <v>92</v>
      </c>
      <c r="B27" s="135">
        <v>47313</v>
      </c>
      <c r="C27" s="135">
        <v>69449.686000000002</v>
      </c>
      <c r="D27" s="135">
        <v>74480.731</v>
      </c>
      <c r="E27" s="135">
        <v>82377.911999999997</v>
      </c>
      <c r="F27" s="135">
        <v>207288.32000000001</v>
      </c>
      <c r="G27" s="135">
        <v>225398.89499999999</v>
      </c>
      <c r="H27" s="135">
        <v>204768.864</v>
      </c>
      <c r="I27" s="135">
        <v>203390.851</v>
      </c>
      <c r="J27" s="135">
        <v>163402.34</v>
      </c>
    </row>
    <row r="28" spans="1:10" ht="18.75" customHeight="1" x14ac:dyDescent="0.2">
      <c r="A28" s="2" t="s">
        <v>55</v>
      </c>
      <c r="B28" s="85">
        <v>11280</v>
      </c>
      <c r="C28" s="85">
        <v>21891.078000000001</v>
      </c>
      <c r="D28" s="85">
        <v>23883.258999999998</v>
      </c>
      <c r="E28" s="85">
        <v>24566.011999999999</v>
      </c>
      <c r="F28" s="85">
        <v>17253.987000000001</v>
      </c>
      <c r="G28" s="85">
        <v>16125.14</v>
      </c>
      <c r="H28" s="85">
        <v>15217.879000000001</v>
      </c>
      <c r="I28" s="85">
        <v>15941.558999999999</v>
      </c>
      <c r="J28" s="85">
        <v>15209.99</v>
      </c>
    </row>
    <row r="29" spans="1:10" ht="18.75" customHeight="1" x14ac:dyDescent="0.2">
      <c r="A29" s="10" t="s">
        <v>92</v>
      </c>
      <c r="B29" s="135" t="s">
        <v>13</v>
      </c>
      <c r="C29" s="135">
        <v>0</v>
      </c>
      <c r="D29" s="135">
        <v>0</v>
      </c>
      <c r="E29" s="135">
        <v>0</v>
      </c>
      <c r="F29" s="135">
        <v>0</v>
      </c>
      <c r="G29" s="135">
        <v>0</v>
      </c>
      <c r="H29" s="135">
        <v>0</v>
      </c>
      <c r="I29" s="135">
        <v>0</v>
      </c>
      <c r="J29" s="135">
        <v>0</v>
      </c>
    </row>
    <row r="30" spans="1:10" ht="18.75" customHeight="1" x14ac:dyDescent="0.2">
      <c r="A30" s="2" t="s">
        <v>56</v>
      </c>
      <c r="B30" s="85">
        <v>44</v>
      </c>
      <c r="C30" s="85">
        <v>42.161999999999999</v>
      </c>
      <c r="D30" s="85">
        <v>127.932</v>
      </c>
      <c r="E30" s="85">
        <v>51.776000000000003</v>
      </c>
      <c r="F30" s="85">
        <v>133.899</v>
      </c>
      <c r="G30" s="85">
        <v>138.13399999999999</v>
      </c>
      <c r="H30" s="85">
        <v>139.13800000000001</v>
      </c>
      <c r="I30" s="85">
        <v>140.15299999999999</v>
      </c>
      <c r="J30" s="85">
        <v>132.327</v>
      </c>
    </row>
    <row r="31" spans="1:10" ht="18.75" customHeight="1" x14ac:dyDescent="0.2">
      <c r="A31" s="10" t="s">
        <v>92</v>
      </c>
      <c r="B31" s="135" t="s">
        <v>13</v>
      </c>
      <c r="C31" s="135">
        <v>0</v>
      </c>
      <c r="D31" s="135">
        <v>0</v>
      </c>
      <c r="E31" s="135">
        <v>0</v>
      </c>
      <c r="F31" s="135">
        <v>0</v>
      </c>
      <c r="G31" s="135">
        <v>0</v>
      </c>
      <c r="H31" s="135">
        <v>0</v>
      </c>
      <c r="I31" s="135">
        <v>0</v>
      </c>
      <c r="J31" s="135">
        <v>0</v>
      </c>
    </row>
    <row r="32" spans="1:10" ht="18.75" customHeight="1" x14ac:dyDescent="0.2">
      <c r="A32" s="2" t="s">
        <v>93</v>
      </c>
      <c r="B32" s="85">
        <v>2216686</v>
      </c>
      <c r="C32" s="85">
        <v>2693589.7573870001</v>
      </c>
      <c r="D32" s="85">
        <v>3358340.4135630196</v>
      </c>
      <c r="E32" s="85">
        <v>3257105.5384589247</v>
      </c>
      <c r="F32" s="85">
        <v>4022938.3498284803</v>
      </c>
      <c r="G32" s="85">
        <v>3907844.0325591238</v>
      </c>
      <c r="H32" s="85">
        <v>3793525.7160711237</v>
      </c>
      <c r="I32" s="85">
        <v>3746774.0180511242</v>
      </c>
      <c r="J32" s="85">
        <v>4236032.0684411237</v>
      </c>
    </row>
    <row r="33" spans="1:10" ht="18.75" customHeight="1" x14ac:dyDescent="0.2">
      <c r="A33" s="3" t="s">
        <v>58</v>
      </c>
      <c r="B33" s="135">
        <v>691207</v>
      </c>
      <c r="C33" s="135">
        <v>776192.40740000003</v>
      </c>
      <c r="D33" s="135">
        <v>837977.99257999996</v>
      </c>
      <c r="E33" s="135">
        <v>835468.17657999997</v>
      </c>
      <c r="F33" s="135">
        <v>848755.42752000003</v>
      </c>
      <c r="G33" s="135">
        <v>858844.20286400011</v>
      </c>
      <c r="H33" s="135">
        <v>859782.25072000001</v>
      </c>
      <c r="I33" s="135">
        <v>875569.71672000003</v>
      </c>
      <c r="J33" s="135">
        <v>874309.00472000008</v>
      </c>
    </row>
    <row r="34" spans="1:10" ht="18.75" customHeight="1" x14ac:dyDescent="0.2">
      <c r="A34" s="3" t="s">
        <v>59</v>
      </c>
      <c r="B34" s="135">
        <v>820964</v>
      </c>
      <c r="C34" s="135">
        <v>1085061.0364940001</v>
      </c>
      <c r="D34" s="135">
        <v>1317886.1094630198</v>
      </c>
      <c r="E34" s="135">
        <v>1275309.0443489247</v>
      </c>
      <c r="F34" s="135">
        <v>1608516.9403384801</v>
      </c>
      <c r="G34" s="135">
        <v>1528157.9877151237</v>
      </c>
      <c r="H34" s="135">
        <v>1481260.6422211237</v>
      </c>
      <c r="I34" s="135">
        <v>1462911.2830511236</v>
      </c>
      <c r="J34" s="135">
        <v>1533447.4132911235</v>
      </c>
    </row>
    <row r="35" spans="1:10" ht="18.75" customHeight="1" x14ac:dyDescent="0.2">
      <c r="A35" s="3" t="s">
        <v>94</v>
      </c>
      <c r="B35" s="135">
        <v>621961</v>
      </c>
      <c r="C35" s="135">
        <v>684031.19696799992</v>
      </c>
      <c r="D35" s="135">
        <v>851266.32827499998</v>
      </c>
      <c r="E35" s="135">
        <v>842989.69627499999</v>
      </c>
      <c r="F35" s="135">
        <v>1065750.8832749999</v>
      </c>
      <c r="G35" s="135">
        <v>1059633.298275</v>
      </c>
      <c r="H35" s="135">
        <v>1056922.169275</v>
      </c>
      <c r="I35" s="135">
        <v>1049154.2122750001</v>
      </c>
      <c r="J35" s="135">
        <v>1276891.6342750001</v>
      </c>
    </row>
    <row r="36" spans="1:10" ht="18.75" customHeight="1" x14ac:dyDescent="0.2">
      <c r="A36" s="3" t="s">
        <v>61</v>
      </c>
      <c r="B36" s="135">
        <v>82553</v>
      </c>
      <c r="C36" s="135">
        <v>148305.11652500002</v>
      </c>
      <c r="D36" s="135">
        <v>351209.98324500001</v>
      </c>
      <c r="E36" s="135">
        <v>303338.62125500001</v>
      </c>
      <c r="F36" s="135">
        <v>499915.09869499999</v>
      </c>
      <c r="G36" s="135">
        <v>461208.54370500002</v>
      </c>
      <c r="H36" s="135">
        <v>395560.65385499998</v>
      </c>
      <c r="I36" s="135">
        <v>359138.80600500002</v>
      </c>
      <c r="J36" s="135">
        <v>551384.01615499996</v>
      </c>
    </row>
    <row r="37" spans="1:10" ht="18.75" customHeight="1" x14ac:dyDescent="0.2">
      <c r="A37" s="2" t="s">
        <v>62</v>
      </c>
      <c r="B37" s="85">
        <v>426519</v>
      </c>
      <c r="C37" s="85">
        <v>313481.29832699941</v>
      </c>
      <c r="D37" s="85">
        <v>537854.57927403646</v>
      </c>
      <c r="E37" s="85">
        <v>525094.09105993435</v>
      </c>
      <c r="F37" s="85">
        <v>459898.45455172146</v>
      </c>
      <c r="G37" s="85">
        <v>697133.96623533638</v>
      </c>
      <c r="H37" s="85">
        <v>720451.89567750599</v>
      </c>
      <c r="I37" s="85">
        <v>497218.33909323812</v>
      </c>
      <c r="J37" s="85">
        <v>315458.79128733859</v>
      </c>
    </row>
    <row r="38" spans="1:10" ht="18.75" customHeight="1" x14ac:dyDescent="0.2">
      <c r="A38" s="2" t="s">
        <v>44</v>
      </c>
      <c r="B38" s="85">
        <v>2720914</v>
      </c>
      <c r="C38" s="85">
        <v>3388925.9138179999</v>
      </c>
      <c r="D38" s="85">
        <v>3908570.7540000002</v>
      </c>
      <c r="E38" s="85">
        <v>3859418.5359728844</v>
      </c>
      <c r="F38" s="85">
        <v>4681322.8454774125</v>
      </c>
      <c r="G38" s="85">
        <v>4779616.7305097086</v>
      </c>
      <c r="H38" s="85">
        <v>4882259.1023037089</v>
      </c>
      <c r="I38" s="85">
        <v>4589822.7934022304</v>
      </c>
      <c r="J38" s="85">
        <v>4570126.5833237087</v>
      </c>
    </row>
    <row r="39" spans="1:10" ht="18.75" customHeight="1" x14ac:dyDescent="0.2">
      <c r="A39" s="2" t="s">
        <v>95</v>
      </c>
      <c r="B39" s="85">
        <v>2332179</v>
      </c>
      <c r="C39" s="85">
        <v>3098766.1557320002</v>
      </c>
      <c r="D39" s="85">
        <v>3524829.9468743135</v>
      </c>
      <c r="E39" s="85">
        <v>3516522.7381155463</v>
      </c>
      <c r="F39" s="85">
        <v>4289905.0834613498</v>
      </c>
      <c r="G39" s="85">
        <v>4100038.9133405634</v>
      </c>
      <c r="H39" s="85">
        <v>4242694.0108975638</v>
      </c>
      <c r="I39" s="85">
        <v>4221027.2340195635</v>
      </c>
      <c r="J39" s="85">
        <v>4370451.5914285639</v>
      </c>
    </row>
    <row r="40" spans="1:10" ht="18.75" customHeight="1" thickBot="1" x14ac:dyDescent="0.25">
      <c r="A40" s="11" t="s">
        <v>96</v>
      </c>
      <c r="B40" s="136">
        <v>37784</v>
      </c>
      <c r="C40" s="136">
        <v>23321.540240999777</v>
      </c>
      <c r="D40" s="136">
        <v>154113.77214834976</v>
      </c>
      <c r="E40" s="136">
        <v>182198.29320259619</v>
      </c>
      <c r="F40" s="136">
        <v>68480.692535658833</v>
      </c>
      <c r="G40" s="136">
        <v>17556.149066191196</v>
      </c>
      <c r="H40" s="136">
        <v>80886.804271360874</v>
      </c>
      <c r="I40" s="136">
        <v>128422.7797105713</v>
      </c>
      <c r="J40" s="136">
        <v>115783.79939219379</v>
      </c>
    </row>
    <row r="41" spans="1:10" ht="15" thickTop="1" x14ac:dyDescent="0.2">
      <c r="A41" s="317" t="s">
        <v>567</v>
      </c>
      <c r="B41" s="317"/>
      <c r="C41" s="317"/>
      <c r="D41" s="317"/>
      <c r="E41" s="317"/>
      <c r="F41" s="317"/>
      <c r="G41" s="317"/>
      <c r="H41" s="317"/>
      <c r="I41" s="317"/>
      <c r="J41" s="317"/>
    </row>
    <row r="42" spans="1:10" x14ac:dyDescent="0.2">
      <c r="A42" s="299" t="s">
        <v>596</v>
      </c>
      <c r="B42" s="299"/>
      <c r="C42" s="299"/>
      <c r="D42" s="299"/>
      <c r="E42" s="299"/>
      <c r="F42" s="299"/>
      <c r="G42" s="299"/>
      <c r="H42" s="299"/>
    </row>
    <row r="43" spans="1:10" ht="39" customHeight="1" x14ac:dyDescent="0.2">
      <c r="A43" s="314" t="s">
        <v>548</v>
      </c>
      <c r="B43" s="314"/>
      <c r="C43" s="314"/>
      <c r="D43" s="314"/>
      <c r="E43" s="314"/>
      <c r="F43" s="314"/>
      <c r="G43" s="314"/>
      <c r="H43" s="314"/>
    </row>
    <row r="44" spans="1:10" x14ac:dyDescent="0.2">
      <c r="A44" s="314" t="s">
        <v>97</v>
      </c>
      <c r="B44" s="314"/>
      <c r="C44" s="314"/>
      <c r="D44" s="314"/>
      <c r="E44" s="314"/>
      <c r="F44" s="314"/>
      <c r="G44" s="314"/>
      <c r="H44" s="314"/>
    </row>
    <row r="45" spans="1:10" x14ac:dyDescent="0.2">
      <c r="A45" s="314" t="s">
        <v>549</v>
      </c>
      <c r="B45" s="314"/>
      <c r="C45" s="314"/>
      <c r="D45" s="314"/>
      <c r="E45" s="314"/>
      <c r="F45" s="314"/>
      <c r="G45" s="314"/>
      <c r="H45" s="314"/>
    </row>
    <row r="46" spans="1:10" x14ac:dyDescent="0.2">
      <c r="A46" s="314" t="s">
        <v>550</v>
      </c>
      <c r="B46" s="314"/>
      <c r="C46" s="314"/>
      <c r="D46" s="314"/>
      <c r="E46" s="314"/>
      <c r="F46" s="314"/>
      <c r="G46" s="314"/>
      <c r="H46" s="314"/>
    </row>
    <row r="47" spans="1:10" x14ac:dyDescent="0.2">
      <c r="A47" s="314" t="s">
        <v>541</v>
      </c>
      <c r="B47" s="314"/>
      <c r="C47" s="314"/>
      <c r="D47" s="314"/>
      <c r="E47" s="314"/>
      <c r="F47" s="314"/>
      <c r="G47" s="314"/>
      <c r="H47" s="314"/>
    </row>
    <row r="48" spans="1:10" x14ac:dyDescent="0.2">
      <c r="A48" s="314" t="s">
        <v>551</v>
      </c>
      <c r="B48" s="314"/>
      <c r="C48" s="314"/>
      <c r="D48" s="314"/>
      <c r="E48" s="314"/>
      <c r="F48" s="314"/>
      <c r="G48" s="314"/>
      <c r="H48" s="314"/>
    </row>
    <row r="49" spans="1:8" x14ac:dyDescent="0.2">
      <c r="A49" s="314" t="s">
        <v>552</v>
      </c>
      <c r="B49" s="314"/>
      <c r="C49" s="314"/>
      <c r="D49" s="314"/>
      <c r="E49" s="314"/>
      <c r="F49" s="314"/>
      <c r="G49" s="314"/>
      <c r="H49" s="314"/>
    </row>
    <row r="50" spans="1:8" ht="18" x14ac:dyDescent="0.2">
      <c r="A50" s="137" t="s">
        <v>553</v>
      </c>
      <c r="B50" s="61"/>
      <c r="C50" s="61"/>
      <c r="D50" s="61"/>
      <c r="E50" s="61"/>
      <c r="F50" s="62"/>
      <c r="G50" s="62"/>
      <c r="H50" s="62"/>
    </row>
    <row r="51" spans="1:8" x14ac:dyDescent="0.2">
      <c r="A51" s="138" t="s">
        <v>554</v>
      </c>
      <c r="B51" s="62"/>
      <c r="C51" s="62"/>
      <c r="D51" s="62"/>
      <c r="E51" s="62"/>
      <c r="F51" s="62"/>
      <c r="G51" s="62"/>
      <c r="H51" s="62"/>
    </row>
    <row r="52" spans="1:8" ht="23.25" customHeight="1" x14ac:dyDescent="0.2">
      <c r="A52" s="314" t="s">
        <v>555</v>
      </c>
      <c r="B52" s="314"/>
      <c r="C52" s="314"/>
      <c r="D52" s="314"/>
      <c r="E52" s="314"/>
      <c r="F52" s="314"/>
      <c r="G52" s="314"/>
      <c r="H52" s="314"/>
    </row>
    <row r="53" spans="1:8" x14ac:dyDescent="0.2">
      <c r="A53" s="65" t="s">
        <v>576</v>
      </c>
      <c r="B53" s="65"/>
      <c r="C53" s="65"/>
      <c r="D53" s="65"/>
      <c r="E53" s="65"/>
      <c r="F53" s="65"/>
      <c r="G53" s="65"/>
      <c r="H53" s="65"/>
    </row>
    <row r="54" spans="1:8" x14ac:dyDescent="0.2">
      <c r="A54" s="315" t="s">
        <v>578</v>
      </c>
      <c r="B54" s="316"/>
      <c r="C54" s="316"/>
      <c r="D54" s="316"/>
      <c r="E54" s="316"/>
      <c r="F54" s="316"/>
      <c r="G54" s="316"/>
      <c r="H54" s="316"/>
    </row>
  </sheetData>
  <mergeCells count="18">
    <mergeCell ref="A41:J41"/>
    <mergeCell ref="F3:J3"/>
    <mergeCell ref="A1:I1"/>
    <mergeCell ref="A3:A4"/>
    <mergeCell ref="B3:B4"/>
    <mergeCell ref="C3:C4"/>
    <mergeCell ref="D3:D4"/>
    <mergeCell ref="A2:J2"/>
    <mergeCell ref="A48:H48"/>
    <mergeCell ref="A49:H49"/>
    <mergeCell ref="A54:H54"/>
    <mergeCell ref="A42:H42"/>
    <mergeCell ref="A52:H52"/>
    <mergeCell ref="A43:H43"/>
    <mergeCell ref="A44:H44"/>
    <mergeCell ref="A45:H45"/>
    <mergeCell ref="A46:H46"/>
    <mergeCell ref="A47:H47"/>
  </mergeCells>
  <hyperlinks>
    <hyperlink ref="A50" r:id="rId1"/>
    <hyperlink ref="A51" r:id="rId2"/>
    <hyperlink ref="A54" r:id="rId3"/>
  </hyperlinks>
  <pageMargins left="0.7" right="0.7" top="0.75" bottom="0.75" header="0.3" footer="0.3"/>
  <pageSetup paperSize="9" scale="56" orientation="portrait" r:id="rId4"/>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view="pageBreakPreview" topLeftCell="A49" zoomScaleNormal="100" zoomScaleSheetLayoutView="100" workbookViewId="0">
      <selection activeCell="F3" sqref="F3:J16"/>
    </sheetView>
  </sheetViews>
  <sheetFormatPr defaultRowHeight="14.25" x14ac:dyDescent="0.2"/>
  <cols>
    <col min="1" max="1" width="53.125" customWidth="1"/>
    <col min="2" max="2" width="9.5" bestFit="1" customWidth="1"/>
    <col min="3" max="3" width="9.875" bestFit="1" customWidth="1"/>
    <col min="4" max="4" width="9.5" bestFit="1" customWidth="1"/>
    <col min="5" max="5" width="10.125" style="48" bestFit="1" customWidth="1"/>
    <col min="6" max="6" width="10.125" bestFit="1" customWidth="1"/>
    <col min="7" max="7" width="9.875" bestFit="1" customWidth="1"/>
    <col min="8" max="8" width="10.125" style="48" bestFit="1" customWidth="1"/>
    <col min="9" max="9" width="11.125" customWidth="1"/>
  </cols>
  <sheetData>
    <row r="1" spans="1:10" ht="18.75" x14ac:dyDescent="0.2">
      <c r="A1" s="328" t="s">
        <v>98</v>
      </c>
      <c r="B1" s="328"/>
      <c r="C1" s="328"/>
      <c r="D1" s="328"/>
      <c r="E1" s="328"/>
      <c r="F1" s="328"/>
      <c r="G1" s="328"/>
      <c r="H1" s="328"/>
      <c r="I1" s="328"/>
    </row>
    <row r="2" spans="1:10" ht="15" thickBot="1" x14ac:dyDescent="0.25">
      <c r="A2" s="325" t="s">
        <v>1</v>
      </c>
      <c r="B2" s="325"/>
      <c r="C2" s="325"/>
      <c r="D2" s="325"/>
      <c r="E2" s="325"/>
      <c r="F2" s="325"/>
      <c r="G2" s="325"/>
      <c r="H2" s="325"/>
      <c r="I2" s="325"/>
      <c r="J2" s="325"/>
    </row>
    <row r="3" spans="1:10" ht="15.75" thickTop="1" thickBot="1" x14ac:dyDescent="0.25">
      <c r="A3" s="330" t="s">
        <v>2</v>
      </c>
      <c r="B3" s="326" t="s">
        <v>3</v>
      </c>
      <c r="C3" s="326" t="s">
        <v>4</v>
      </c>
      <c r="D3" s="326" t="s">
        <v>565</v>
      </c>
      <c r="E3" s="263">
        <v>2024</v>
      </c>
      <c r="F3" s="332">
        <v>2025</v>
      </c>
      <c r="G3" s="313"/>
      <c r="H3" s="313"/>
      <c r="I3" s="313"/>
      <c r="J3" s="313"/>
    </row>
    <row r="4" spans="1:10" ht="15" thickBot="1" x14ac:dyDescent="0.25">
      <c r="A4" s="331"/>
      <c r="B4" s="327"/>
      <c r="C4" s="327"/>
      <c r="D4" s="327"/>
      <c r="E4" s="190" t="s">
        <v>611</v>
      </c>
      <c r="F4" s="153" t="s">
        <v>594</v>
      </c>
      <c r="G4" s="153" t="s">
        <v>597</v>
      </c>
      <c r="H4" s="153" t="s">
        <v>606</v>
      </c>
      <c r="I4" s="153" t="s">
        <v>609</v>
      </c>
      <c r="J4" s="153" t="s">
        <v>614</v>
      </c>
    </row>
    <row r="5" spans="1:10" s="88" customFormat="1" ht="16.5" customHeight="1" thickTop="1" x14ac:dyDescent="0.2">
      <c r="A5" s="44" t="s">
        <v>5</v>
      </c>
      <c r="B5" s="42">
        <v>-86190</v>
      </c>
      <c r="C5" s="42">
        <v>-1611243</v>
      </c>
      <c r="D5" s="41">
        <v>-961072.23479900043</v>
      </c>
      <c r="E5" s="41">
        <v>-1147727.5445560003</v>
      </c>
      <c r="F5" s="41">
        <v>-400131.19474000018</v>
      </c>
      <c r="G5" s="41">
        <v>-377493.97929077875</v>
      </c>
      <c r="H5" s="41">
        <v>33482.644063078798</v>
      </c>
      <c r="I5" s="41">
        <v>30204.170818180777</v>
      </c>
      <c r="J5" s="41">
        <v>65405.253950648941</v>
      </c>
    </row>
    <row r="6" spans="1:10" s="88" customFormat="1" ht="16.5" customHeight="1" x14ac:dyDescent="0.2">
      <c r="A6" s="17" t="s">
        <v>6</v>
      </c>
      <c r="B6" s="40">
        <v>4472469</v>
      </c>
      <c r="C6" s="40">
        <v>4659278</v>
      </c>
      <c r="D6" s="39">
        <v>6206801.4373209998</v>
      </c>
      <c r="E6" s="39">
        <v>6039619.3839110006</v>
      </c>
      <c r="F6" s="39">
        <v>6885345.6082410002</v>
      </c>
      <c r="G6" s="39">
        <v>6831936.4752410008</v>
      </c>
      <c r="H6" s="39">
        <v>6961171.5980630787</v>
      </c>
      <c r="I6" s="39">
        <v>6907436.2498181798</v>
      </c>
      <c r="J6" s="39">
        <v>7290178.5849506492</v>
      </c>
    </row>
    <row r="7" spans="1:10" s="88" customFormat="1" ht="16.5" customHeight="1" x14ac:dyDescent="0.2">
      <c r="A7" s="17" t="s">
        <v>17</v>
      </c>
      <c r="B7" s="40">
        <v>4558660</v>
      </c>
      <c r="C7" s="40">
        <v>6270521</v>
      </c>
      <c r="D7" s="39">
        <v>7167873.6721200002</v>
      </c>
      <c r="E7" s="39">
        <v>7187346.9284670008</v>
      </c>
      <c r="F7" s="39">
        <v>7285476.8029810004</v>
      </c>
      <c r="G7" s="39">
        <v>7209430.4545317795</v>
      </c>
      <c r="H7" s="39">
        <v>6927688.9539999999</v>
      </c>
      <c r="I7" s="39">
        <v>6877232.078999999</v>
      </c>
      <c r="J7" s="39">
        <v>7224773.3310000002</v>
      </c>
    </row>
    <row r="8" spans="1:10" s="88" customFormat="1" ht="16.5" customHeight="1" x14ac:dyDescent="0.2">
      <c r="A8" s="44" t="s">
        <v>99</v>
      </c>
      <c r="B8" s="42">
        <v>31430310</v>
      </c>
      <c r="C8" s="42">
        <v>38914802</v>
      </c>
      <c r="D8" s="41">
        <v>46885663.722837001</v>
      </c>
      <c r="E8" s="41">
        <v>45168763.990715235</v>
      </c>
      <c r="F8" s="41">
        <v>47043070.586449012</v>
      </c>
      <c r="G8" s="41">
        <v>47729099.391534001</v>
      </c>
      <c r="H8" s="41">
        <v>48822063.774829008</v>
      </c>
      <c r="I8" s="41">
        <v>49101008.00741899</v>
      </c>
      <c r="J8" s="41">
        <v>50219062.645484</v>
      </c>
    </row>
    <row r="9" spans="1:10" s="88" customFormat="1" ht="16.5" customHeight="1" x14ac:dyDescent="0.2">
      <c r="A9" s="44" t="s">
        <v>100</v>
      </c>
      <c r="B9" s="42">
        <v>20338075</v>
      </c>
      <c r="C9" s="42">
        <v>26910222</v>
      </c>
      <c r="D9" s="41">
        <v>34258604.311405003</v>
      </c>
      <c r="E9" s="41">
        <v>32813877.17727324</v>
      </c>
      <c r="F9" s="41">
        <v>33355333.680493008</v>
      </c>
      <c r="G9" s="41">
        <v>34455867.549493</v>
      </c>
      <c r="H9" s="41">
        <v>35397259.374803007</v>
      </c>
      <c r="I9" s="41">
        <v>35670340.84786699</v>
      </c>
      <c r="J9" s="41">
        <v>36600413.864703998</v>
      </c>
    </row>
    <row r="10" spans="1:10" s="88" customFormat="1" ht="16.5" customHeight="1" x14ac:dyDescent="0.2">
      <c r="A10" s="44" t="s">
        <v>101</v>
      </c>
      <c r="B10" s="42">
        <v>21440250</v>
      </c>
      <c r="C10" s="42">
        <v>28128623</v>
      </c>
      <c r="D10" s="41">
        <v>36348044.248405002</v>
      </c>
      <c r="E10" s="41">
        <v>35020879.590273239</v>
      </c>
      <c r="F10" s="41">
        <v>36542478.692493007</v>
      </c>
      <c r="G10" s="41">
        <v>37853187.147809997</v>
      </c>
      <c r="H10" s="41">
        <v>38640650.498803005</v>
      </c>
      <c r="I10" s="41">
        <v>38955772.676866993</v>
      </c>
      <c r="J10" s="41">
        <v>40006624.481703997</v>
      </c>
    </row>
    <row r="11" spans="1:10" s="88" customFormat="1" ht="16.5" customHeight="1" x14ac:dyDescent="0.2">
      <c r="A11" s="17" t="s">
        <v>102</v>
      </c>
      <c r="B11" s="40">
        <v>24538996</v>
      </c>
      <c r="C11" s="40">
        <v>31335966</v>
      </c>
      <c r="D11" s="39">
        <v>40089620.949405</v>
      </c>
      <c r="E11" s="39">
        <v>39416470.096055001</v>
      </c>
      <c r="F11" s="39">
        <v>39975676.323434003</v>
      </c>
      <c r="G11" s="39">
        <v>41417173.824750997</v>
      </c>
      <c r="H11" s="39">
        <v>42153163.280744001</v>
      </c>
      <c r="I11" s="39">
        <v>42532150.114807993</v>
      </c>
      <c r="J11" s="39">
        <v>43995447.594703995</v>
      </c>
    </row>
    <row r="12" spans="1:10" s="88" customFormat="1" ht="16.5" customHeight="1" x14ac:dyDescent="0.2">
      <c r="A12" s="17" t="s">
        <v>103</v>
      </c>
      <c r="B12" s="40">
        <v>3098746</v>
      </c>
      <c r="C12" s="40">
        <v>3207343</v>
      </c>
      <c r="D12" s="39">
        <v>3741576.7010000004</v>
      </c>
      <c r="E12" s="39">
        <v>4395590.5057817604</v>
      </c>
      <c r="F12" s="39">
        <v>3433197.6309409998</v>
      </c>
      <c r="G12" s="39">
        <v>3563986.6769409999</v>
      </c>
      <c r="H12" s="39">
        <v>3512512.7819410004</v>
      </c>
      <c r="I12" s="39">
        <v>3576377.4379409999</v>
      </c>
      <c r="J12" s="39">
        <v>3988823.1129999999</v>
      </c>
    </row>
    <row r="13" spans="1:10" s="88" customFormat="1" ht="16.5" customHeight="1" x14ac:dyDescent="0.2">
      <c r="A13" s="89" t="s">
        <v>104</v>
      </c>
      <c r="B13" s="42">
        <v>-1102175</v>
      </c>
      <c r="C13" s="42">
        <v>-1218401</v>
      </c>
      <c r="D13" s="41">
        <v>-2089439.9369999995</v>
      </c>
      <c r="E13" s="41">
        <v>-2207002.4129999997</v>
      </c>
      <c r="F13" s="41">
        <v>-3187145.0119999996</v>
      </c>
      <c r="G13" s="41">
        <v>-3397319.5983170001</v>
      </c>
      <c r="H13" s="41">
        <v>-3243391.1240000003</v>
      </c>
      <c r="I13" s="41">
        <v>-3285431.8290000004</v>
      </c>
      <c r="J13" s="41">
        <v>-3406210.6169999996</v>
      </c>
    </row>
    <row r="14" spans="1:10" s="88" customFormat="1" ht="16.5" customHeight="1" x14ac:dyDescent="0.2">
      <c r="A14" s="16" t="s">
        <v>105</v>
      </c>
      <c r="B14" s="40">
        <v>814419</v>
      </c>
      <c r="C14" s="40">
        <v>887820</v>
      </c>
      <c r="D14" s="39">
        <v>610637.51500000001</v>
      </c>
      <c r="E14" s="39">
        <v>588001.98100000003</v>
      </c>
      <c r="F14" s="39">
        <v>383934.12300000002</v>
      </c>
      <c r="G14" s="39">
        <v>298218.05800000002</v>
      </c>
      <c r="H14" s="39">
        <v>299589.11000000004</v>
      </c>
      <c r="I14" s="39">
        <v>330611.125</v>
      </c>
      <c r="J14" s="39">
        <v>245112.39899999998</v>
      </c>
    </row>
    <row r="15" spans="1:10" s="88" customFormat="1" ht="16.5" customHeight="1" x14ac:dyDescent="0.2">
      <c r="A15" s="17" t="s">
        <v>106</v>
      </c>
      <c r="B15" s="40">
        <v>1916594</v>
      </c>
      <c r="C15" s="40">
        <v>2106221</v>
      </c>
      <c r="D15" s="39">
        <v>2700077.4519999996</v>
      </c>
      <c r="E15" s="39">
        <v>2795004.3939999999</v>
      </c>
      <c r="F15" s="39">
        <v>3571079.1349999998</v>
      </c>
      <c r="G15" s="39">
        <v>3695537.6563170003</v>
      </c>
      <c r="H15" s="39">
        <v>3542980.2340000002</v>
      </c>
      <c r="I15" s="39">
        <v>3616042.9540000004</v>
      </c>
      <c r="J15" s="39">
        <v>3651323.0159999998</v>
      </c>
    </row>
    <row r="16" spans="1:10" s="88" customFormat="1" ht="16.5" customHeight="1" x14ac:dyDescent="0.2">
      <c r="A16" s="44" t="s">
        <v>107</v>
      </c>
      <c r="B16" s="42">
        <v>11092235</v>
      </c>
      <c r="C16" s="42">
        <v>12004580</v>
      </c>
      <c r="D16" s="41">
        <v>12627059.411432</v>
      </c>
      <c r="E16" s="41">
        <v>12354886.813441999</v>
      </c>
      <c r="F16" s="41">
        <v>13687736.905956</v>
      </c>
      <c r="G16" s="41">
        <v>13273231.842041001</v>
      </c>
      <c r="H16" s="41">
        <v>13424804.400026001</v>
      </c>
      <c r="I16" s="41">
        <v>13430667.159552</v>
      </c>
      <c r="J16" s="41">
        <v>13618648.780779999</v>
      </c>
    </row>
    <row r="17" spans="1:10" s="88" customFormat="1" ht="16.5" customHeight="1" x14ac:dyDescent="0.2">
      <c r="A17" s="17" t="s">
        <v>108</v>
      </c>
      <c r="B17" s="40">
        <v>193875</v>
      </c>
      <c r="C17" s="40">
        <v>267202</v>
      </c>
      <c r="D17" s="39">
        <v>241697.26583300001</v>
      </c>
      <c r="E17" s="39">
        <v>195421.56685599999</v>
      </c>
      <c r="F17" s="39">
        <v>403575.62676399999</v>
      </c>
      <c r="G17" s="39">
        <v>334954.59497699997</v>
      </c>
      <c r="H17" s="39">
        <v>349286.57820699998</v>
      </c>
      <c r="I17" s="39">
        <v>351062.557737</v>
      </c>
      <c r="J17" s="39">
        <v>380261.09615699999</v>
      </c>
    </row>
    <row r="18" spans="1:10" s="88" customFormat="1" ht="16.5" customHeight="1" x14ac:dyDescent="0.2">
      <c r="A18" s="17" t="s">
        <v>109</v>
      </c>
      <c r="B18" s="40">
        <v>1740071</v>
      </c>
      <c r="C18" s="40">
        <v>2276992</v>
      </c>
      <c r="D18" s="39">
        <v>2221976.5061189998</v>
      </c>
      <c r="E18" s="39">
        <v>2224689.9541190001</v>
      </c>
      <c r="F18" s="39">
        <v>2262792.4321190002</v>
      </c>
      <c r="G18" s="39">
        <v>2286654.9901289996</v>
      </c>
      <c r="H18" s="39">
        <v>2236573.2142790002</v>
      </c>
      <c r="I18" s="39">
        <v>2268682.0734290001</v>
      </c>
      <c r="J18" s="39">
        <v>2356531.6186079998</v>
      </c>
    </row>
    <row r="19" spans="1:10" s="88" customFormat="1" ht="16.5" customHeight="1" x14ac:dyDescent="0.2">
      <c r="A19" s="17" t="s">
        <v>110</v>
      </c>
      <c r="B19" s="40">
        <v>7315249</v>
      </c>
      <c r="C19" s="40">
        <v>7560899</v>
      </c>
      <c r="D19" s="39">
        <v>8082638.7010039994</v>
      </c>
      <c r="E19" s="39">
        <v>7928253.3637140002</v>
      </c>
      <c r="F19" s="39">
        <v>8773352.867916001</v>
      </c>
      <c r="G19" s="39">
        <v>8380112.3507010015</v>
      </c>
      <c r="H19" s="39">
        <v>8549949.8543830011</v>
      </c>
      <c r="I19" s="39">
        <v>8504383.2820929997</v>
      </c>
      <c r="J19" s="39">
        <v>8534743.122436</v>
      </c>
    </row>
    <row r="20" spans="1:10" s="88" customFormat="1" ht="16.5" customHeight="1" x14ac:dyDescent="0.2">
      <c r="A20" s="17" t="s">
        <v>111</v>
      </c>
      <c r="B20" s="40">
        <v>1843040</v>
      </c>
      <c r="C20" s="40">
        <v>1899487</v>
      </c>
      <c r="D20" s="39">
        <v>2080746.9384760002</v>
      </c>
      <c r="E20" s="39">
        <v>2006521.928753</v>
      </c>
      <c r="F20" s="39">
        <v>2248015.9791569998</v>
      </c>
      <c r="G20" s="39">
        <v>2271509.9062339994</v>
      </c>
      <c r="H20" s="39">
        <v>2288994.7531570001</v>
      </c>
      <c r="I20" s="39">
        <v>2306539.2462929999</v>
      </c>
      <c r="J20" s="39">
        <v>2347112.943579</v>
      </c>
    </row>
    <row r="21" spans="1:10" s="88" customFormat="1" ht="16.5" customHeight="1" x14ac:dyDescent="0.2">
      <c r="A21" s="44" t="s">
        <v>112</v>
      </c>
      <c r="B21" s="42">
        <v>26789406</v>
      </c>
      <c r="C21" s="42">
        <v>31266400</v>
      </c>
      <c r="D21" s="41">
        <v>36482612.507191002</v>
      </c>
      <c r="E21" s="41">
        <v>34833534.198659241</v>
      </c>
      <c r="F21" s="41">
        <v>36896062.624297</v>
      </c>
      <c r="G21" s="41">
        <v>37312185.844479002</v>
      </c>
      <c r="H21" s="41">
        <v>38707498.425137006</v>
      </c>
      <c r="I21" s="41">
        <v>38748180.470117003</v>
      </c>
      <c r="J21" s="41">
        <v>39455559.037757993</v>
      </c>
    </row>
    <row r="22" spans="1:10" s="88" customFormat="1" ht="16.5" customHeight="1" x14ac:dyDescent="0.2">
      <c r="A22" s="89" t="s">
        <v>113</v>
      </c>
      <c r="B22" s="42">
        <v>7556219</v>
      </c>
      <c r="C22" s="42">
        <v>9131010</v>
      </c>
      <c r="D22" s="41">
        <v>9131658.0631910004</v>
      </c>
      <c r="E22" s="41">
        <v>8729167.1804409996</v>
      </c>
      <c r="F22" s="41">
        <v>9191369.0367879998</v>
      </c>
      <c r="G22" s="41">
        <v>9437349.4654779993</v>
      </c>
      <c r="H22" s="41">
        <v>10239518.597818</v>
      </c>
      <c r="I22" s="41">
        <v>9973032.9858679995</v>
      </c>
      <c r="J22" s="41">
        <v>10295736.947707999</v>
      </c>
    </row>
    <row r="23" spans="1:10" s="88" customFormat="1" ht="16.5" customHeight="1" x14ac:dyDescent="0.2">
      <c r="A23" s="44" t="s">
        <v>114</v>
      </c>
      <c r="B23" s="42">
        <v>14600337</v>
      </c>
      <c r="C23" s="42">
        <v>17025643</v>
      </c>
      <c r="D23" s="41">
        <v>21408045.035000004</v>
      </c>
      <c r="E23" s="41">
        <v>20404534.241999999</v>
      </c>
      <c r="F23" s="41">
        <v>22252235.741</v>
      </c>
      <c r="G23" s="41">
        <v>22342389</v>
      </c>
      <c r="H23" s="41">
        <v>22840797.836000003</v>
      </c>
      <c r="I23" s="41">
        <v>23047178.436000001</v>
      </c>
      <c r="J23" s="41">
        <v>23372855.056999996</v>
      </c>
    </row>
    <row r="24" spans="1:10" s="88" customFormat="1" ht="16.5" customHeight="1" x14ac:dyDescent="0.2">
      <c r="A24" s="17" t="s">
        <v>108</v>
      </c>
      <c r="B24" s="40">
        <v>569952</v>
      </c>
      <c r="C24" s="40">
        <v>451168</v>
      </c>
      <c r="D24" s="39">
        <v>709339.77500000002</v>
      </c>
      <c r="E24" s="39">
        <v>628592.35599999991</v>
      </c>
      <c r="F24" s="39">
        <v>796247.20899999992</v>
      </c>
      <c r="G24" s="39">
        <v>576564.77399999998</v>
      </c>
      <c r="H24" s="39">
        <v>780234.29999999993</v>
      </c>
      <c r="I24" s="39">
        <v>637040.00799999991</v>
      </c>
      <c r="J24" s="39">
        <v>722056.90700000001</v>
      </c>
    </row>
    <row r="25" spans="1:10" s="88" customFormat="1" ht="16.5" customHeight="1" x14ac:dyDescent="0.2">
      <c r="A25" s="17" t="s">
        <v>109</v>
      </c>
      <c r="B25" s="40">
        <v>644922</v>
      </c>
      <c r="C25" s="40">
        <v>712128</v>
      </c>
      <c r="D25" s="39">
        <v>1118876.2350000001</v>
      </c>
      <c r="E25" s="39">
        <v>1007137.855</v>
      </c>
      <c r="F25" s="39">
        <v>925833.40599999996</v>
      </c>
      <c r="G25" s="39">
        <v>886479.62199999997</v>
      </c>
      <c r="H25" s="39">
        <v>936229.19</v>
      </c>
      <c r="I25" s="39">
        <v>846502.00199999998</v>
      </c>
      <c r="J25" s="39">
        <v>812882.24600000004</v>
      </c>
    </row>
    <row r="26" spans="1:10" s="88" customFormat="1" ht="16.5" customHeight="1" x14ac:dyDescent="0.2">
      <c r="A26" s="17" t="s">
        <v>110</v>
      </c>
      <c r="B26" s="40">
        <v>4439410</v>
      </c>
      <c r="C26" s="40">
        <v>5346360</v>
      </c>
      <c r="D26" s="39">
        <v>6756560.9369999999</v>
      </c>
      <c r="E26" s="39">
        <v>6337020.6880000001</v>
      </c>
      <c r="F26" s="39">
        <v>6858860.9529999997</v>
      </c>
      <c r="G26" s="39">
        <v>6933915.4130000006</v>
      </c>
      <c r="H26" s="39">
        <v>6878218.9580000006</v>
      </c>
      <c r="I26" s="39">
        <v>6846294.1680000005</v>
      </c>
      <c r="J26" s="39">
        <v>7075208.4199999999</v>
      </c>
    </row>
    <row r="27" spans="1:10" s="88" customFormat="1" ht="16.5" customHeight="1" x14ac:dyDescent="0.2">
      <c r="A27" s="17" t="s">
        <v>111</v>
      </c>
      <c r="B27" s="40">
        <v>8946053</v>
      </c>
      <c r="C27" s="40">
        <v>10515988</v>
      </c>
      <c r="D27" s="39">
        <v>12823268.088000001</v>
      </c>
      <c r="E27" s="39">
        <v>12431783.343</v>
      </c>
      <c r="F27" s="39">
        <v>13671294.173</v>
      </c>
      <c r="G27" s="39">
        <v>13945429.191</v>
      </c>
      <c r="H27" s="39">
        <v>14246115.388</v>
      </c>
      <c r="I27" s="39">
        <v>14717342.257999999</v>
      </c>
      <c r="J27" s="39">
        <v>14762707.483999999</v>
      </c>
    </row>
    <row r="28" spans="1:10" s="88" customFormat="1" ht="16.5" customHeight="1" x14ac:dyDescent="0.2">
      <c r="A28" s="17" t="s">
        <v>115</v>
      </c>
      <c r="B28" s="40" t="s">
        <v>13</v>
      </c>
      <c r="C28" s="40" t="s">
        <v>13</v>
      </c>
      <c r="D28" s="39">
        <v>0</v>
      </c>
      <c r="E28" s="39">
        <v>0</v>
      </c>
      <c r="F28" s="39">
        <v>0</v>
      </c>
      <c r="G28" s="39">
        <v>0</v>
      </c>
      <c r="H28" s="39">
        <v>0</v>
      </c>
      <c r="I28" s="39">
        <v>0</v>
      </c>
      <c r="J28" s="39">
        <v>0</v>
      </c>
    </row>
    <row r="29" spans="1:10" s="88" customFormat="1" ht="16.5" customHeight="1" x14ac:dyDescent="0.2">
      <c r="A29" s="44" t="s">
        <v>116</v>
      </c>
      <c r="B29" s="42">
        <v>4632833</v>
      </c>
      <c r="C29" s="42">
        <v>5109747</v>
      </c>
      <c r="D29" s="41">
        <v>5942909.409</v>
      </c>
      <c r="E29" s="41">
        <v>5699832.7762182392</v>
      </c>
      <c r="F29" s="41">
        <v>5452457.8465090003</v>
      </c>
      <c r="G29" s="41">
        <v>5532447.379001</v>
      </c>
      <c r="H29" s="41">
        <v>5627181.9913190007</v>
      </c>
      <c r="I29" s="41">
        <v>5727969.0482489998</v>
      </c>
      <c r="J29" s="41">
        <v>5786967.0330500007</v>
      </c>
    </row>
    <row r="30" spans="1:10" s="88" customFormat="1" ht="16.5" customHeight="1" x14ac:dyDescent="0.2">
      <c r="A30" s="17" t="s">
        <v>108</v>
      </c>
      <c r="B30" s="40">
        <v>146373</v>
      </c>
      <c r="C30" s="40">
        <v>159440</v>
      </c>
      <c r="D30" s="39">
        <v>230204.81099999999</v>
      </c>
      <c r="E30" s="39">
        <v>223268.81399999998</v>
      </c>
      <c r="F30" s="39">
        <v>195350.83</v>
      </c>
      <c r="G30" s="39">
        <v>182385.4</v>
      </c>
      <c r="H30" s="39">
        <v>165659.10499999998</v>
      </c>
      <c r="I30" s="39">
        <v>173680.77900000001</v>
      </c>
      <c r="J30" s="39">
        <v>187811.24900000001</v>
      </c>
    </row>
    <row r="31" spans="1:10" s="88" customFormat="1" ht="16.5" customHeight="1" x14ac:dyDescent="0.2">
      <c r="A31" s="17" t="s">
        <v>109</v>
      </c>
      <c r="B31" s="40">
        <v>804664</v>
      </c>
      <c r="C31" s="40">
        <v>833767</v>
      </c>
      <c r="D31" s="39">
        <v>917726.27399999998</v>
      </c>
      <c r="E31" s="39">
        <v>850268.777</v>
      </c>
      <c r="F31" s="39">
        <v>768149.18799999997</v>
      </c>
      <c r="G31" s="39">
        <v>808520.25699999998</v>
      </c>
      <c r="H31" s="39">
        <v>758578.96299999999</v>
      </c>
      <c r="I31" s="39">
        <v>848774.15399999998</v>
      </c>
      <c r="J31" s="39">
        <v>917727.05</v>
      </c>
    </row>
    <row r="32" spans="1:10" s="88" customFormat="1" ht="16.5" customHeight="1" x14ac:dyDescent="0.2">
      <c r="A32" s="17" t="s">
        <v>110</v>
      </c>
      <c r="B32" s="40">
        <v>1430618</v>
      </c>
      <c r="C32" s="40">
        <v>1562722</v>
      </c>
      <c r="D32" s="39">
        <v>2312618.5929999999</v>
      </c>
      <c r="E32" s="39">
        <v>2199300.5389999999</v>
      </c>
      <c r="F32" s="39">
        <v>2143977.1710000001</v>
      </c>
      <c r="G32" s="39">
        <v>2019210.7339999999</v>
      </c>
      <c r="H32" s="39">
        <v>2067191.1710000001</v>
      </c>
      <c r="I32" s="39">
        <v>2100605.7889999999</v>
      </c>
      <c r="J32" s="39">
        <v>2078699.1240000001</v>
      </c>
    </row>
    <row r="33" spans="1:10" s="88" customFormat="1" ht="16.5" customHeight="1" x14ac:dyDescent="0.2">
      <c r="A33" s="17" t="s">
        <v>111</v>
      </c>
      <c r="B33" s="40">
        <v>2251179</v>
      </c>
      <c r="C33" s="40">
        <v>2553818</v>
      </c>
      <c r="D33" s="39">
        <v>2482359.7309999997</v>
      </c>
      <c r="E33" s="39">
        <v>2426994.6462182398</v>
      </c>
      <c r="F33" s="39">
        <v>2344980.657509</v>
      </c>
      <c r="G33" s="39">
        <v>2522330.9880010001</v>
      </c>
      <c r="H33" s="39">
        <v>2635752.7523190002</v>
      </c>
      <c r="I33" s="39">
        <v>2604908.3262489997</v>
      </c>
      <c r="J33" s="39">
        <v>2602729.6100500003</v>
      </c>
    </row>
    <row r="34" spans="1:10" s="88" customFormat="1" ht="16.5" customHeight="1" x14ac:dyDescent="0.2">
      <c r="A34" s="90" t="s">
        <v>117</v>
      </c>
      <c r="B34" s="42">
        <v>18</v>
      </c>
      <c r="C34" s="42" t="s">
        <v>13</v>
      </c>
      <c r="D34" s="41">
        <v>0</v>
      </c>
      <c r="E34" s="41">
        <v>0</v>
      </c>
      <c r="F34" s="41">
        <v>0</v>
      </c>
      <c r="G34" s="41">
        <v>0</v>
      </c>
      <c r="H34" s="41">
        <v>0</v>
      </c>
      <c r="I34" s="41">
        <v>0</v>
      </c>
      <c r="J34" s="41">
        <v>0</v>
      </c>
    </row>
    <row r="35" spans="1:10" s="88" customFormat="1" ht="16.5" customHeight="1" x14ac:dyDescent="0.2">
      <c r="A35" s="17" t="s">
        <v>108</v>
      </c>
      <c r="B35" s="40">
        <v>15</v>
      </c>
      <c r="C35" s="40" t="s">
        <v>13</v>
      </c>
      <c r="D35" s="39">
        <v>0</v>
      </c>
      <c r="E35" s="39">
        <v>0</v>
      </c>
      <c r="F35" s="39">
        <v>0</v>
      </c>
      <c r="G35" s="39">
        <v>0</v>
      </c>
      <c r="H35" s="39">
        <v>0</v>
      </c>
      <c r="I35" s="39">
        <v>0</v>
      </c>
      <c r="J35" s="39">
        <v>0</v>
      </c>
    </row>
    <row r="36" spans="1:10" s="88" customFormat="1" ht="16.5" customHeight="1" x14ac:dyDescent="0.2">
      <c r="A36" s="17" t="s">
        <v>109</v>
      </c>
      <c r="B36" s="40" t="s">
        <v>13</v>
      </c>
      <c r="C36" s="40" t="s">
        <v>13</v>
      </c>
      <c r="D36" s="39">
        <v>0</v>
      </c>
      <c r="E36" s="39">
        <v>0</v>
      </c>
      <c r="F36" s="39">
        <v>0</v>
      </c>
      <c r="G36" s="39">
        <v>0</v>
      </c>
      <c r="H36" s="39">
        <v>0</v>
      </c>
      <c r="I36" s="39">
        <v>0</v>
      </c>
      <c r="J36" s="39">
        <v>0</v>
      </c>
    </row>
    <row r="37" spans="1:10" s="88" customFormat="1" ht="16.5" customHeight="1" x14ac:dyDescent="0.2">
      <c r="A37" s="17" t="s">
        <v>110</v>
      </c>
      <c r="B37" s="40">
        <v>3</v>
      </c>
      <c r="C37" s="40" t="s">
        <v>13</v>
      </c>
      <c r="D37" s="39">
        <v>0</v>
      </c>
      <c r="E37" s="39">
        <v>0</v>
      </c>
      <c r="F37" s="39">
        <v>0</v>
      </c>
      <c r="G37" s="39">
        <v>0</v>
      </c>
      <c r="H37" s="39">
        <v>0</v>
      </c>
      <c r="I37" s="39">
        <v>0</v>
      </c>
      <c r="J37" s="39">
        <v>0</v>
      </c>
    </row>
    <row r="38" spans="1:10" s="88" customFormat="1" ht="16.5" customHeight="1" x14ac:dyDescent="0.2">
      <c r="A38" s="17" t="s">
        <v>111</v>
      </c>
      <c r="B38" s="40" t="s">
        <v>13</v>
      </c>
      <c r="C38" s="40" t="s">
        <v>13</v>
      </c>
      <c r="D38" s="39">
        <v>0</v>
      </c>
      <c r="E38" s="39">
        <v>0</v>
      </c>
      <c r="F38" s="39">
        <v>0</v>
      </c>
      <c r="G38" s="39">
        <v>0</v>
      </c>
      <c r="H38" s="39">
        <v>0</v>
      </c>
      <c r="I38" s="39">
        <v>0</v>
      </c>
      <c r="J38" s="39">
        <v>0</v>
      </c>
    </row>
    <row r="39" spans="1:10" s="88" customFormat="1" ht="16.5" customHeight="1" x14ac:dyDescent="0.2">
      <c r="A39" s="44" t="s">
        <v>51</v>
      </c>
      <c r="B39" s="42">
        <v>95519</v>
      </c>
      <c r="C39" s="42">
        <v>115208</v>
      </c>
      <c r="D39" s="41">
        <v>126316.099</v>
      </c>
      <c r="E39" s="41">
        <v>125666.72300000001</v>
      </c>
      <c r="F39" s="41">
        <v>125586.02500000001</v>
      </c>
      <c r="G39" s="41">
        <v>125331.379</v>
      </c>
      <c r="H39" s="41">
        <v>125525.573</v>
      </c>
      <c r="I39" s="41">
        <v>126074.592</v>
      </c>
      <c r="J39" s="41">
        <v>126768.974</v>
      </c>
    </row>
    <row r="40" spans="1:10" s="88" customFormat="1" ht="16.5" customHeight="1" x14ac:dyDescent="0.2">
      <c r="A40" s="91" t="s">
        <v>118</v>
      </c>
      <c r="B40" s="40" t="s">
        <v>13</v>
      </c>
      <c r="C40" s="40" t="s">
        <v>13</v>
      </c>
      <c r="D40" s="39">
        <v>0</v>
      </c>
      <c r="E40" s="39">
        <v>0</v>
      </c>
      <c r="F40" s="39">
        <v>0</v>
      </c>
      <c r="G40" s="39">
        <v>0</v>
      </c>
      <c r="H40" s="39">
        <v>0</v>
      </c>
      <c r="I40" s="39">
        <v>0</v>
      </c>
      <c r="J40" s="39">
        <v>0</v>
      </c>
    </row>
    <row r="41" spans="1:10" s="88" customFormat="1" ht="16.5" customHeight="1" x14ac:dyDescent="0.2">
      <c r="A41" s="44" t="s">
        <v>53</v>
      </c>
      <c r="B41" s="42">
        <v>43550</v>
      </c>
      <c r="C41" s="42">
        <v>59479</v>
      </c>
      <c r="D41" s="41">
        <v>58256.112000000001</v>
      </c>
      <c r="E41" s="41">
        <v>65921.710000000006</v>
      </c>
      <c r="F41" s="41">
        <v>57137.648999999998</v>
      </c>
      <c r="G41" s="41">
        <v>57065.862999999998</v>
      </c>
      <c r="H41" s="41">
        <v>55498.197</v>
      </c>
      <c r="I41" s="41">
        <v>55973.027999999998</v>
      </c>
      <c r="J41" s="41">
        <v>55951.067999999999</v>
      </c>
    </row>
    <row r="42" spans="1:10" s="88" customFormat="1" ht="16.5" customHeight="1" x14ac:dyDescent="0.2">
      <c r="A42" s="91" t="s">
        <v>118</v>
      </c>
      <c r="B42" s="40">
        <v>27127</v>
      </c>
      <c r="C42" s="40">
        <v>35388</v>
      </c>
      <c r="D42" s="39">
        <v>35866.523999999998</v>
      </c>
      <c r="E42" s="39">
        <v>38618.091999999997</v>
      </c>
      <c r="F42" s="39">
        <v>36149.557000000001</v>
      </c>
      <c r="G42" s="39">
        <v>35899.101999999999</v>
      </c>
      <c r="H42" s="39">
        <v>34033.932000000001</v>
      </c>
      <c r="I42" s="39">
        <v>34239.697</v>
      </c>
      <c r="J42" s="39">
        <v>34065.614999999998</v>
      </c>
    </row>
    <row r="43" spans="1:10" s="88" customFormat="1" ht="16.5" customHeight="1" x14ac:dyDescent="0.2">
      <c r="A43" s="44" t="s">
        <v>91</v>
      </c>
      <c r="B43" s="42">
        <v>56119</v>
      </c>
      <c r="C43" s="42">
        <v>102213</v>
      </c>
      <c r="D43" s="41">
        <v>76063.72</v>
      </c>
      <c r="E43" s="41">
        <v>84044.108999999997</v>
      </c>
      <c r="F43" s="41">
        <v>209291.85</v>
      </c>
      <c r="G43" s="41">
        <v>227422.245</v>
      </c>
      <c r="H43" s="41">
        <v>206814.158</v>
      </c>
      <c r="I43" s="41">
        <v>205407.91699999999</v>
      </c>
      <c r="J43" s="41">
        <v>165440.00700000001</v>
      </c>
    </row>
    <row r="44" spans="1:10" s="88" customFormat="1" ht="16.5" customHeight="1" x14ac:dyDescent="0.2">
      <c r="A44" s="91" t="s">
        <v>118</v>
      </c>
      <c r="B44" s="40">
        <v>47313</v>
      </c>
      <c r="C44" s="40">
        <v>69450</v>
      </c>
      <c r="D44" s="39">
        <v>74480.731</v>
      </c>
      <c r="E44" s="39">
        <v>82377.911999999997</v>
      </c>
      <c r="F44" s="39">
        <v>207288.32000000001</v>
      </c>
      <c r="G44" s="39">
        <v>225398.89499999999</v>
      </c>
      <c r="H44" s="39">
        <v>204768.864</v>
      </c>
      <c r="I44" s="39">
        <v>203390.851</v>
      </c>
      <c r="J44" s="39">
        <v>163402.34</v>
      </c>
    </row>
    <row r="45" spans="1:10" s="88" customFormat="1" ht="16.5" customHeight="1" x14ac:dyDescent="0.2">
      <c r="A45" s="44" t="s">
        <v>119</v>
      </c>
      <c r="B45" s="42">
        <v>11280</v>
      </c>
      <c r="C45" s="42">
        <v>21891</v>
      </c>
      <c r="D45" s="41">
        <v>23883.258999999998</v>
      </c>
      <c r="E45" s="41">
        <v>24566.011999999999</v>
      </c>
      <c r="F45" s="41">
        <v>17253.987000000001</v>
      </c>
      <c r="G45" s="41">
        <v>16125.14</v>
      </c>
      <c r="H45" s="41">
        <v>15217.879000000001</v>
      </c>
      <c r="I45" s="41">
        <v>15941.558999999999</v>
      </c>
      <c r="J45" s="41">
        <v>15209.99</v>
      </c>
    </row>
    <row r="46" spans="1:10" s="88" customFormat="1" ht="16.5" customHeight="1" x14ac:dyDescent="0.2">
      <c r="A46" s="91" t="s">
        <v>118</v>
      </c>
      <c r="B46" s="40" t="s">
        <v>13</v>
      </c>
      <c r="C46" s="40" t="s">
        <v>13</v>
      </c>
      <c r="D46" s="39">
        <v>0</v>
      </c>
      <c r="E46" s="39">
        <v>0</v>
      </c>
      <c r="F46" s="39">
        <v>0</v>
      </c>
      <c r="G46" s="39">
        <v>0</v>
      </c>
      <c r="H46" s="39">
        <v>0</v>
      </c>
      <c r="I46" s="39">
        <v>0</v>
      </c>
      <c r="J46" s="39">
        <v>0</v>
      </c>
    </row>
    <row r="47" spans="1:10" s="88" customFormat="1" ht="16.5" customHeight="1" x14ac:dyDescent="0.2">
      <c r="A47" s="44" t="s">
        <v>120</v>
      </c>
      <c r="B47" s="42">
        <v>44</v>
      </c>
      <c r="C47" s="42">
        <v>42</v>
      </c>
      <c r="D47" s="41">
        <v>127.932</v>
      </c>
      <c r="E47" s="41">
        <v>51.776000000000003</v>
      </c>
      <c r="F47" s="41">
        <v>133.899</v>
      </c>
      <c r="G47" s="41">
        <v>138.13399999999999</v>
      </c>
      <c r="H47" s="41">
        <v>139.13800000000001</v>
      </c>
      <c r="I47" s="41">
        <v>140.15299999999999</v>
      </c>
      <c r="J47" s="41">
        <v>132.327</v>
      </c>
    </row>
    <row r="48" spans="1:10" s="88" customFormat="1" ht="16.5" customHeight="1" x14ac:dyDescent="0.2">
      <c r="A48" s="91" t="s">
        <v>118</v>
      </c>
      <c r="B48" s="40" t="s">
        <v>13</v>
      </c>
      <c r="C48" s="40" t="s">
        <v>13</v>
      </c>
      <c r="D48" s="39">
        <v>0</v>
      </c>
      <c r="E48" s="39">
        <v>0</v>
      </c>
      <c r="F48" s="39">
        <v>0</v>
      </c>
      <c r="G48" s="39">
        <v>0</v>
      </c>
      <c r="H48" s="39">
        <v>0</v>
      </c>
      <c r="I48" s="39">
        <v>0</v>
      </c>
      <c r="J48" s="39">
        <v>0</v>
      </c>
    </row>
    <row r="49" spans="1:10" s="88" customFormat="1" ht="16.5" customHeight="1" x14ac:dyDescent="0.2">
      <c r="A49" s="44" t="s">
        <v>121</v>
      </c>
      <c r="B49" s="42">
        <v>3868011</v>
      </c>
      <c r="C49" s="42">
        <v>5454635</v>
      </c>
      <c r="D49" s="41">
        <v>8806446.7645630203</v>
      </c>
      <c r="E49" s="41">
        <v>8387586.8844589256</v>
      </c>
      <c r="F49" s="41">
        <v>9024437.6378284805</v>
      </c>
      <c r="G49" s="41">
        <v>9062143.0345591232</v>
      </c>
      <c r="H49" s="41">
        <v>9288805.7850711234</v>
      </c>
      <c r="I49" s="41">
        <v>9515759.2920511253</v>
      </c>
      <c r="J49" s="41">
        <v>10149765.502441123</v>
      </c>
    </row>
    <row r="50" spans="1:10" s="88" customFormat="1" ht="16.5" customHeight="1" x14ac:dyDescent="0.2">
      <c r="A50" s="44" t="s">
        <v>62</v>
      </c>
      <c r="B50" s="42">
        <v>480278</v>
      </c>
      <c r="C50" s="42">
        <v>283775</v>
      </c>
      <c r="D50" s="41">
        <v>351140.95793603547</v>
      </c>
      <c r="E50" s="41">
        <v>499768.58474493487</v>
      </c>
      <c r="F50" s="41">
        <v>313303.51684071915</v>
      </c>
      <c r="G50" s="41">
        <v>551470.03970155725</v>
      </c>
      <c r="H50" s="41">
        <v>456325.5407635055</v>
      </c>
      <c r="I50" s="41">
        <v>464015.47309023561</v>
      </c>
      <c r="J50" s="41">
        <v>315905.64710998675</v>
      </c>
    </row>
    <row r="51" spans="1:10" s="88" customFormat="1" ht="16.5" customHeight="1" x14ac:dyDescent="0.2">
      <c r="A51" s="17" t="s">
        <v>122</v>
      </c>
      <c r="B51" s="40">
        <v>2934039</v>
      </c>
      <c r="C51" s="40">
        <v>3676934</v>
      </c>
      <c r="D51" s="39">
        <v>4196739.42</v>
      </c>
      <c r="E51" s="39">
        <v>4106929.7249728842</v>
      </c>
      <c r="F51" s="39">
        <v>4991764.4804774122</v>
      </c>
      <c r="G51" s="39">
        <v>5092858.4925097087</v>
      </c>
      <c r="H51" s="39">
        <v>5191748.5563037088</v>
      </c>
      <c r="I51" s="39">
        <v>4884396.6684022304</v>
      </c>
      <c r="J51" s="39">
        <v>4952133.0193237085</v>
      </c>
    </row>
    <row r="52" spans="1:10" s="88" customFormat="1" ht="16.5" customHeight="1" x14ac:dyDescent="0.2">
      <c r="A52" s="17" t="s">
        <v>95</v>
      </c>
      <c r="B52" s="40">
        <v>2515832</v>
      </c>
      <c r="C52" s="40">
        <v>3350342</v>
      </c>
      <c r="D52" s="39">
        <v>3803244.9869643133</v>
      </c>
      <c r="E52" s="39">
        <v>3781238.3261825461</v>
      </c>
      <c r="F52" s="39">
        <v>4556212.5744423494</v>
      </c>
      <c r="G52" s="39">
        <v>4357030.8098723432</v>
      </c>
      <c r="H52" s="39">
        <v>4511201.8098975634</v>
      </c>
      <c r="I52" s="39">
        <v>4479217.545084564</v>
      </c>
      <c r="J52" s="39">
        <v>4620428.419510914</v>
      </c>
    </row>
    <row r="53" spans="1:10" s="88" customFormat="1" ht="16.5" customHeight="1" thickBot="1" x14ac:dyDescent="0.25">
      <c r="A53" s="187" t="s">
        <v>96</v>
      </c>
      <c r="B53" s="83">
        <v>62072</v>
      </c>
      <c r="C53" s="83">
        <v>-42816</v>
      </c>
      <c r="D53" s="78">
        <v>-42353.475099651172</v>
      </c>
      <c r="E53" s="78">
        <v>174077.18595459679</v>
      </c>
      <c r="F53" s="78">
        <v>-122248.3891943437</v>
      </c>
      <c r="G53" s="78">
        <v>-184357.64293580825</v>
      </c>
      <c r="H53" s="78">
        <v>-224221.20564263989</v>
      </c>
      <c r="I53" s="78">
        <v>58836.349772569272</v>
      </c>
      <c r="J53" s="78">
        <v>-15798.952702807728</v>
      </c>
    </row>
    <row r="54" spans="1:10" ht="15" thickTop="1" x14ac:dyDescent="0.2">
      <c r="A54" s="333" t="s">
        <v>567</v>
      </c>
      <c r="B54" s="333"/>
      <c r="C54" s="333"/>
      <c r="D54" s="333"/>
      <c r="E54" s="333"/>
      <c r="F54" s="333"/>
      <c r="G54" s="333"/>
      <c r="H54" s="333"/>
      <c r="I54" s="333"/>
      <c r="J54" s="333"/>
    </row>
    <row r="55" spans="1:10" x14ac:dyDescent="0.2">
      <c r="A55" s="329" t="s">
        <v>596</v>
      </c>
      <c r="B55" s="329"/>
      <c r="C55" s="329"/>
      <c r="D55" s="329"/>
      <c r="E55" s="329"/>
      <c r="F55" s="329"/>
      <c r="G55" s="329"/>
      <c r="H55" s="329"/>
    </row>
    <row r="56" spans="1:10" ht="18.75" customHeight="1" x14ac:dyDescent="0.2">
      <c r="A56" s="336" t="s">
        <v>123</v>
      </c>
      <c r="B56" s="336"/>
      <c r="C56" s="336"/>
      <c r="D56" s="336"/>
      <c r="E56" s="336"/>
      <c r="F56" s="336"/>
      <c r="G56" s="336"/>
      <c r="H56" s="336"/>
    </row>
    <row r="57" spans="1:10" x14ac:dyDescent="0.2">
      <c r="A57" s="337" t="s">
        <v>124</v>
      </c>
      <c r="B57" s="337"/>
      <c r="C57" s="337"/>
      <c r="D57" s="337"/>
      <c r="E57" s="337"/>
      <c r="F57" s="337"/>
      <c r="G57" s="337"/>
      <c r="H57" s="337"/>
    </row>
    <row r="58" spans="1:10" x14ac:dyDescent="0.2">
      <c r="A58" s="337" t="s">
        <v>125</v>
      </c>
      <c r="B58" s="337"/>
      <c r="C58" s="337"/>
      <c r="D58" s="337"/>
      <c r="E58" s="337"/>
      <c r="F58" s="337"/>
      <c r="G58" s="337"/>
      <c r="H58" s="337"/>
    </row>
    <row r="59" spans="1:10" ht="15" customHeight="1" x14ac:dyDescent="0.2">
      <c r="A59" s="336" t="s">
        <v>556</v>
      </c>
      <c r="B59" s="336"/>
      <c r="C59" s="336"/>
      <c r="D59" s="336"/>
      <c r="E59" s="336"/>
      <c r="F59" s="336"/>
    </row>
    <row r="60" spans="1:10" ht="15" customHeight="1" x14ac:dyDescent="0.2">
      <c r="A60" s="336" t="s">
        <v>557</v>
      </c>
      <c r="B60" s="336"/>
      <c r="C60" s="336"/>
      <c r="D60" s="336"/>
      <c r="E60" s="336"/>
      <c r="F60" s="336"/>
    </row>
    <row r="61" spans="1:10" x14ac:dyDescent="0.2">
      <c r="A61" s="336" t="s">
        <v>576</v>
      </c>
      <c r="B61" s="336"/>
      <c r="C61" s="336"/>
      <c r="D61" s="336"/>
      <c r="E61" s="336"/>
      <c r="F61" s="336"/>
    </row>
    <row r="62" spans="1:10" x14ac:dyDescent="0.2">
      <c r="A62" s="334" t="s">
        <v>579</v>
      </c>
      <c r="B62" s="335"/>
      <c r="C62" s="335"/>
      <c r="D62" s="335"/>
      <c r="E62" s="335"/>
      <c r="F62" s="335"/>
      <c r="G62" s="335"/>
      <c r="H62" s="335"/>
    </row>
  </sheetData>
  <mergeCells count="16">
    <mergeCell ref="A62:H62"/>
    <mergeCell ref="A59:F59"/>
    <mergeCell ref="A60:F60"/>
    <mergeCell ref="A56:H56"/>
    <mergeCell ref="A57:H57"/>
    <mergeCell ref="A58:H58"/>
    <mergeCell ref="A61:F61"/>
    <mergeCell ref="A2:J2"/>
    <mergeCell ref="D3:D4"/>
    <mergeCell ref="A1:I1"/>
    <mergeCell ref="A55:H55"/>
    <mergeCell ref="A3:A4"/>
    <mergeCell ref="B3:B4"/>
    <mergeCell ref="C3:C4"/>
    <mergeCell ref="F3:J3"/>
    <mergeCell ref="A54:J54"/>
  </mergeCells>
  <hyperlinks>
    <hyperlink ref="A57" r:id="rId1"/>
    <hyperlink ref="A58" r:id="rId2" display="http://www.sbp.org.pk/departments/stats/Notice-27-Mar-2017.pdf"/>
    <hyperlink ref="A62" r:id="rId3"/>
  </hyperlinks>
  <pageMargins left="0.7" right="0.7" top="0.75" bottom="0.75" header="0.3" footer="0.3"/>
  <pageSetup paperSize="9" scale="56" orientation="portrait" r:id="rId4"/>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J52"/>
  <sheetViews>
    <sheetView view="pageBreakPreview" topLeftCell="A28" zoomScaleNormal="100" zoomScaleSheetLayoutView="100" workbookViewId="0">
      <selection activeCell="A38" sqref="A38:J38"/>
    </sheetView>
  </sheetViews>
  <sheetFormatPr defaultRowHeight="14.25" x14ac:dyDescent="0.2"/>
  <cols>
    <col min="1" max="1" width="62.5" customWidth="1"/>
    <col min="2" max="4" width="13.875" customWidth="1"/>
    <col min="5" max="10" width="13.875" style="48" customWidth="1"/>
  </cols>
  <sheetData>
    <row r="1" spans="1:10" ht="18.75" x14ac:dyDescent="0.2">
      <c r="A1" s="288" t="s">
        <v>126</v>
      </c>
      <c r="B1" s="288"/>
      <c r="C1" s="288"/>
      <c r="D1" s="288"/>
      <c r="E1" s="288"/>
      <c r="F1" s="288"/>
      <c r="G1" s="288"/>
      <c r="H1" s="288"/>
      <c r="I1" s="288"/>
      <c r="J1" s="288"/>
    </row>
    <row r="2" spans="1:10" ht="15" thickBot="1" x14ac:dyDescent="0.25">
      <c r="A2" s="295"/>
      <c r="B2" s="295"/>
      <c r="C2" s="295"/>
      <c r="D2" s="295"/>
      <c r="E2" s="295"/>
      <c r="F2" s="193"/>
      <c r="G2" s="193"/>
      <c r="H2" s="193"/>
      <c r="I2" s="193"/>
      <c r="J2" s="193" t="s">
        <v>1</v>
      </c>
    </row>
    <row r="3" spans="1:10" ht="15.75" thickTop="1" thickBot="1" x14ac:dyDescent="0.25">
      <c r="A3" s="301" t="s">
        <v>127</v>
      </c>
      <c r="B3" s="338" t="s">
        <v>128</v>
      </c>
      <c r="C3" s="339"/>
      <c r="D3" s="340"/>
      <c r="E3" s="178">
        <v>2024</v>
      </c>
      <c r="F3" s="341">
        <v>2025</v>
      </c>
      <c r="G3" s="342"/>
      <c r="H3" s="342"/>
      <c r="I3" s="342"/>
      <c r="J3" s="342"/>
    </row>
    <row r="4" spans="1:10" ht="15" thickBot="1" x14ac:dyDescent="0.25">
      <c r="A4" s="302"/>
      <c r="B4" s="56" t="s">
        <v>46</v>
      </c>
      <c r="C4" s="56" t="s">
        <v>4</v>
      </c>
      <c r="D4" s="56" t="s">
        <v>565</v>
      </c>
      <c r="E4" s="177" t="s">
        <v>611</v>
      </c>
      <c r="F4" s="87" t="s">
        <v>594</v>
      </c>
      <c r="G4" s="87" t="s">
        <v>597</v>
      </c>
      <c r="H4" s="87" t="str">
        <f>' 10'!H4</f>
        <v>Mar</v>
      </c>
      <c r="I4" s="87" t="str">
        <f>' 10'!I4</f>
        <v>Apr</v>
      </c>
      <c r="J4" s="87" t="str">
        <f>' 10'!J4</f>
        <v>May</v>
      </c>
    </row>
    <row r="5" spans="1:10" s="88" customFormat="1" ht="24" customHeight="1" thickTop="1" x14ac:dyDescent="0.2">
      <c r="A5" s="44" t="s">
        <v>129</v>
      </c>
      <c r="B5" s="80">
        <v>7572465.2325090002</v>
      </c>
      <c r="C5" s="80">
        <v>9148738.6126454007</v>
      </c>
      <c r="D5" s="80">
        <v>9153098.5538243987</v>
      </c>
      <c r="E5" s="80">
        <v>8748996.0191313997</v>
      </c>
      <c r="F5" s="41">
        <v>9211188.3480370007</v>
      </c>
      <c r="G5" s="41">
        <v>9457732.3595300019</v>
      </c>
      <c r="H5" s="41">
        <v>10260910.155486999</v>
      </c>
      <c r="I5" s="41">
        <v>10067597.974486999</v>
      </c>
      <c r="J5" s="267">
        <v>10266026.820852</v>
      </c>
    </row>
    <row r="6" spans="1:10" s="88" customFormat="1" ht="24" customHeight="1" x14ac:dyDescent="0.2">
      <c r="A6" s="44" t="s">
        <v>130</v>
      </c>
      <c r="B6" s="80">
        <v>429566.03799999977</v>
      </c>
      <c r="C6" s="80">
        <v>524856.50899999996</v>
      </c>
      <c r="D6" s="80">
        <v>554731.18500000017</v>
      </c>
      <c r="E6" s="80">
        <v>537095.24100000004</v>
      </c>
      <c r="F6" s="41">
        <v>557450.87600000028</v>
      </c>
      <c r="G6" s="41">
        <v>579024.61799999978</v>
      </c>
      <c r="H6" s="41">
        <v>688716.91399999999</v>
      </c>
      <c r="I6" s="41">
        <v>563257.09499999997</v>
      </c>
      <c r="J6" s="41">
        <v>738125.34799999988</v>
      </c>
    </row>
    <row r="7" spans="1:10" s="88" customFormat="1" ht="24" customHeight="1" x14ac:dyDescent="0.2">
      <c r="A7" s="44" t="s">
        <v>131</v>
      </c>
      <c r="B7" s="80">
        <v>43652.594543250001</v>
      </c>
      <c r="C7" s="80">
        <v>49469.105236830117</v>
      </c>
      <c r="D7" s="80">
        <v>62891.755857919969</v>
      </c>
      <c r="E7" s="80">
        <v>59829.05826066999</v>
      </c>
      <c r="F7" s="41">
        <v>50617.637183800005</v>
      </c>
      <c r="G7" s="41">
        <v>63810.077855099968</v>
      </c>
      <c r="H7" s="41">
        <v>69105.448353759988</v>
      </c>
      <c r="I7" s="41">
        <v>52384.867231800003</v>
      </c>
      <c r="J7" s="41">
        <v>47664.444817269992</v>
      </c>
    </row>
    <row r="8" spans="1:10" s="88" customFormat="1" ht="24" customHeight="1" x14ac:dyDescent="0.2">
      <c r="A8" s="44" t="s">
        <v>132</v>
      </c>
      <c r="B8" s="80">
        <v>1229198</v>
      </c>
      <c r="C8" s="80">
        <v>1634092</v>
      </c>
      <c r="D8" s="80">
        <v>1842108</v>
      </c>
      <c r="E8" s="80">
        <v>1919028</v>
      </c>
      <c r="F8" s="41">
        <v>1933961</v>
      </c>
      <c r="G8" s="41">
        <v>1941360</v>
      </c>
      <c r="H8" s="41">
        <v>1651447</v>
      </c>
      <c r="I8" s="41">
        <v>2024447</v>
      </c>
      <c r="J8" s="41">
        <v>1833673</v>
      </c>
    </row>
    <row r="9" spans="1:10" s="88" customFormat="1" ht="24" customHeight="1" x14ac:dyDescent="0.2">
      <c r="A9" s="44" t="s">
        <v>133</v>
      </c>
      <c r="B9" s="80">
        <v>9274881.8650522493</v>
      </c>
      <c r="C9" s="80">
        <v>11357156.22688223</v>
      </c>
      <c r="D9" s="80">
        <v>11612829.494682319</v>
      </c>
      <c r="E9" s="80">
        <v>11264948.31839207</v>
      </c>
      <c r="F9" s="41">
        <v>11753217.861220801</v>
      </c>
      <c r="G9" s="41">
        <v>12041927.055385103</v>
      </c>
      <c r="H9" s="41">
        <v>12670179.51784076</v>
      </c>
      <c r="I9" s="41">
        <v>12707686.936718799</v>
      </c>
      <c r="J9" s="41">
        <v>12885489.613669269</v>
      </c>
    </row>
    <row r="10" spans="1:10" s="88" customFormat="1" ht="24" customHeight="1" x14ac:dyDescent="0.2">
      <c r="A10" s="44"/>
      <c r="B10" s="80"/>
      <c r="C10" s="80"/>
      <c r="D10" s="80"/>
      <c r="E10" s="80"/>
      <c r="F10" s="41"/>
      <c r="G10" s="41"/>
      <c r="H10" s="41"/>
      <c r="I10" s="41"/>
      <c r="J10" s="41"/>
    </row>
    <row r="11" spans="1:10" s="88" customFormat="1" ht="24" customHeight="1" x14ac:dyDescent="0.2">
      <c r="A11" s="44" t="s">
        <v>134</v>
      </c>
      <c r="B11" s="80"/>
      <c r="C11" s="80"/>
      <c r="D11" s="80"/>
      <c r="E11" s="80"/>
      <c r="F11" s="41"/>
      <c r="G11" s="41"/>
      <c r="H11" s="41"/>
      <c r="I11" s="41"/>
      <c r="J11" s="41"/>
    </row>
    <row r="12" spans="1:10" s="88" customFormat="1" ht="24" customHeight="1" x14ac:dyDescent="0.2">
      <c r="A12" s="44" t="s">
        <v>603</v>
      </c>
      <c r="B12" s="80">
        <v>209152.40718718059</v>
      </c>
      <c r="C12" s="80">
        <v>-881276.87707556039</v>
      </c>
      <c r="D12" s="80">
        <v>-71374.381873060949</v>
      </c>
      <c r="E12" s="80">
        <v>-207159.78896375</v>
      </c>
      <c r="F12" s="41">
        <v>647671.86184281949</v>
      </c>
      <c r="G12" s="41">
        <v>610677.24402293004</v>
      </c>
      <c r="H12" s="41">
        <v>590039.4339828901</v>
      </c>
      <c r="I12" s="41">
        <v>460899.22893130034</v>
      </c>
      <c r="J12" s="41">
        <v>588458.98319177981</v>
      </c>
    </row>
    <row r="13" spans="1:10" s="88" customFormat="1" ht="24" customHeight="1" x14ac:dyDescent="0.2">
      <c r="A13" s="44" t="s">
        <v>135</v>
      </c>
      <c r="B13" s="80">
        <v>9065729.4623735137</v>
      </c>
      <c r="C13" s="80">
        <v>12238433.103136994</v>
      </c>
      <c r="D13" s="80">
        <v>11684203.87638717</v>
      </c>
      <c r="E13" s="80">
        <v>11472108.107160442</v>
      </c>
      <c r="F13" s="41">
        <v>11105545.998676438</v>
      </c>
      <c r="G13" s="41">
        <v>11431249.811057348</v>
      </c>
      <c r="H13" s="41">
        <v>12080140.08374995</v>
      </c>
      <c r="I13" s="41">
        <v>12246787.707880273</v>
      </c>
      <c r="J13" s="41">
        <v>12297030.629756728</v>
      </c>
    </row>
    <row r="14" spans="1:10" s="88" customFormat="1" ht="24" customHeight="1" x14ac:dyDescent="0.2">
      <c r="A14" s="44" t="s">
        <v>136</v>
      </c>
      <c r="B14" s="80">
        <v>5114720.5513809528</v>
      </c>
      <c r="C14" s="80">
        <v>5223578.2570193326</v>
      </c>
      <c r="D14" s="80">
        <v>4504319.9048124989</v>
      </c>
      <c r="E14" s="80">
        <v>4135494.1871000305</v>
      </c>
      <c r="F14" s="41">
        <v>4049281.2986944388</v>
      </c>
      <c r="G14" s="41">
        <v>3926290.4700402678</v>
      </c>
      <c r="H14" s="41">
        <v>4218251.8532935493</v>
      </c>
      <c r="I14" s="41">
        <v>4060916.5448173829</v>
      </c>
      <c r="J14" s="41">
        <v>4182860.6668578391</v>
      </c>
    </row>
    <row r="15" spans="1:10" s="88" customFormat="1" ht="24" customHeight="1" x14ac:dyDescent="0.2">
      <c r="A15" s="14" t="s">
        <v>602</v>
      </c>
      <c r="B15" s="82">
        <v>5131993.2757438729</v>
      </c>
      <c r="C15" s="82">
        <v>5240782.0875323229</v>
      </c>
      <c r="D15" s="82">
        <v>4527711.9241616689</v>
      </c>
      <c r="E15" s="82">
        <v>4158172.1180540007</v>
      </c>
      <c r="F15" s="39">
        <v>4073648.0738260387</v>
      </c>
      <c r="G15" s="39">
        <v>3949147.3885439979</v>
      </c>
      <c r="H15" s="39">
        <v>4240324.5758388489</v>
      </c>
      <c r="I15" s="39">
        <v>4085918.8901136927</v>
      </c>
      <c r="J15" s="39">
        <v>4207166.1554919891</v>
      </c>
    </row>
    <row r="16" spans="1:10" s="88" customFormat="1" ht="24" customHeight="1" x14ac:dyDescent="0.2">
      <c r="A16" s="15" t="s">
        <v>137</v>
      </c>
      <c r="B16" s="82">
        <v>5717227.3865567232</v>
      </c>
      <c r="C16" s="82">
        <v>5913261.0876211133</v>
      </c>
      <c r="D16" s="82">
        <v>5419183.6383487787</v>
      </c>
      <c r="E16" s="82">
        <v>5213276.9048304809</v>
      </c>
      <c r="F16" s="39">
        <v>5681255.2034999989</v>
      </c>
      <c r="G16" s="39">
        <v>5638203.4487083079</v>
      </c>
      <c r="H16" s="39">
        <v>5779509.9253898486</v>
      </c>
      <c r="I16" s="39">
        <v>5549448.0616164925</v>
      </c>
      <c r="J16" s="39">
        <v>5745495.646602029</v>
      </c>
    </row>
    <row r="17" spans="1:10" s="88" customFormat="1" ht="24" customHeight="1" x14ac:dyDescent="0.2">
      <c r="A17" s="15" t="s">
        <v>138</v>
      </c>
      <c r="B17" s="82">
        <v>-1009058.02535993</v>
      </c>
      <c r="C17" s="82">
        <v>-725238.8687428399</v>
      </c>
      <c r="D17" s="82">
        <v>-869772.36163310998</v>
      </c>
      <c r="E17" s="82">
        <v>-1582963.0101558699</v>
      </c>
      <c r="F17" s="39">
        <v>-671553.56802593009</v>
      </c>
      <c r="G17" s="39">
        <v>-770984.80496213003</v>
      </c>
      <c r="H17" s="39">
        <v>-699680.60784856009</v>
      </c>
      <c r="I17" s="39">
        <v>-999676.21246355004</v>
      </c>
      <c r="J17" s="39">
        <v>-873151.72082834004</v>
      </c>
    </row>
    <row r="18" spans="1:10" s="88" customFormat="1" ht="24" customHeight="1" x14ac:dyDescent="0.2">
      <c r="A18" s="15" t="s">
        <v>139</v>
      </c>
      <c r="B18" s="82">
        <v>-547817.56731521001</v>
      </c>
      <c r="C18" s="82">
        <v>-637329.03593114996</v>
      </c>
      <c r="D18" s="82">
        <v>-840494.43483746983</v>
      </c>
      <c r="E18" s="82">
        <v>-978498.18510583998</v>
      </c>
      <c r="F18" s="39">
        <v>-1530682.11773332</v>
      </c>
      <c r="G18" s="39">
        <v>-1582769.43577467</v>
      </c>
      <c r="H18" s="39">
        <v>-1438442.3547783599</v>
      </c>
      <c r="I18" s="39">
        <v>-1372327.5948191602</v>
      </c>
      <c r="J18" s="39">
        <v>-1457636.7937464002</v>
      </c>
    </row>
    <row r="19" spans="1:10" s="88" customFormat="1" ht="24" customHeight="1" x14ac:dyDescent="0.2">
      <c r="A19" s="16" t="s">
        <v>140</v>
      </c>
      <c r="B19" s="82">
        <v>-16551.983911480002</v>
      </c>
      <c r="C19" s="82">
        <v>-13300.552856069999</v>
      </c>
      <c r="D19" s="82">
        <v>-41987.243125289999</v>
      </c>
      <c r="E19" s="82">
        <v>-74504.45567416001</v>
      </c>
      <c r="F19" s="39">
        <v>-79879.853522000005</v>
      </c>
      <c r="G19" s="39">
        <v>-97147.672482360009</v>
      </c>
      <c r="H19" s="39">
        <v>-66549.936271079991</v>
      </c>
      <c r="I19" s="39">
        <v>-68698.90178094001</v>
      </c>
      <c r="J19" s="39">
        <v>-120417.79498584001</v>
      </c>
    </row>
    <row r="20" spans="1:10" s="88" customFormat="1" ht="24" customHeight="1" x14ac:dyDescent="0.2">
      <c r="A20" s="16" t="s">
        <v>141</v>
      </c>
      <c r="B20" s="82">
        <v>-1039.38131163</v>
      </c>
      <c r="C20" s="82">
        <v>-59000.318996720001</v>
      </c>
      <c r="D20" s="82">
        <v>-59667.257320059995</v>
      </c>
      <c r="E20" s="82">
        <v>-94636.528767559998</v>
      </c>
      <c r="F20" s="39">
        <v>-147557.63991185999</v>
      </c>
      <c r="G20" s="39">
        <v>-158952.46188285996</v>
      </c>
      <c r="H20" s="39">
        <v>-166070.02804785999</v>
      </c>
      <c r="I20" s="39">
        <v>-69904.495417860002</v>
      </c>
      <c r="J20" s="39">
        <v>-23193.218677259996</v>
      </c>
    </row>
    <row r="21" spans="1:10" s="88" customFormat="1" ht="24" customHeight="1" x14ac:dyDescent="0.2">
      <c r="A21" s="16" t="s">
        <v>142</v>
      </c>
      <c r="B21" s="82">
        <v>-440052.62098621001</v>
      </c>
      <c r="C21" s="82">
        <v>-466095.64386016002</v>
      </c>
      <c r="D21" s="82">
        <v>-627553.43135215994</v>
      </c>
      <c r="E21" s="82">
        <v>-660219.22965015995</v>
      </c>
      <c r="F21" s="39">
        <v>-948688.72094416001</v>
      </c>
      <c r="G21" s="39">
        <v>-958893.94082215999</v>
      </c>
      <c r="H21" s="39">
        <v>-813989.46850515995</v>
      </c>
      <c r="I21" s="39">
        <v>-819695.26307966001</v>
      </c>
      <c r="J21" s="39">
        <v>-898213.74178166012</v>
      </c>
    </row>
    <row r="22" spans="1:10" s="88" customFormat="1" ht="24" customHeight="1" x14ac:dyDescent="0.2">
      <c r="A22" s="16" t="s">
        <v>143</v>
      </c>
      <c r="B22" s="82">
        <v>-90173.58110589</v>
      </c>
      <c r="C22" s="82">
        <v>-98932.520218199992</v>
      </c>
      <c r="D22" s="82">
        <v>-111286.50303995999</v>
      </c>
      <c r="E22" s="82">
        <v>-149137.97101395999</v>
      </c>
      <c r="F22" s="39">
        <v>-354555.90335530002</v>
      </c>
      <c r="G22" s="39">
        <v>-367775.36058728996</v>
      </c>
      <c r="H22" s="39">
        <v>-391832.92195425997</v>
      </c>
      <c r="I22" s="39">
        <v>-414028.93454070005</v>
      </c>
      <c r="J22" s="39">
        <v>-415812.03830164002</v>
      </c>
    </row>
    <row r="23" spans="1:10" s="88" customFormat="1" ht="24" customHeight="1" x14ac:dyDescent="0.2">
      <c r="A23" s="17" t="s">
        <v>144</v>
      </c>
      <c r="B23" s="82">
        <v>-14770.4939397</v>
      </c>
      <c r="C23" s="82">
        <v>-14358.1955447</v>
      </c>
      <c r="D23" s="82">
        <v>-30893.107578700001</v>
      </c>
      <c r="E23" s="82">
        <v>-50451.831279699996</v>
      </c>
      <c r="F23" s="39">
        <v>-53543.255037700001</v>
      </c>
      <c r="G23" s="39">
        <v>-71073.035140699998</v>
      </c>
      <c r="H23" s="39">
        <v>-64650.970485699996</v>
      </c>
      <c r="I23" s="39">
        <v>-55434.514279699993</v>
      </c>
      <c r="J23" s="39">
        <v>-54511.011645699997</v>
      </c>
    </row>
    <row r="24" spans="1:10" s="88" customFormat="1" ht="24" customHeight="1" x14ac:dyDescent="0.2">
      <c r="A24" s="17" t="s">
        <v>145</v>
      </c>
      <c r="B24" s="82">
        <v>-22646.049557939998</v>
      </c>
      <c r="C24" s="82">
        <v>-20791.768612939995</v>
      </c>
      <c r="D24" s="82">
        <v>-20084.17177094</v>
      </c>
      <c r="E24" s="82">
        <v>-26154.770390939997</v>
      </c>
      <c r="F24" s="39">
        <v>-23381.756902939997</v>
      </c>
      <c r="G24" s="39">
        <v>-35213.589248939999</v>
      </c>
      <c r="H24" s="39">
        <v>-36092.024286939995</v>
      </c>
      <c r="I24" s="39">
        <v>-35767.062403939999</v>
      </c>
      <c r="J24" s="39">
        <v>-26181.685717939999</v>
      </c>
    </row>
    <row r="25" spans="1:10" s="88" customFormat="1" ht="24" customHeight="1" x14ac:dyDescent="0.2">
      <c r="A25" s="16" t="s">
        <v>146</v>
      </c>
      <c r="B25" s="82">
        <v>-17272.724362919998</v>
      </c>
      <c r="C25" s="82">
        <v>-17203.83051299</v>
      </c>
      <c r="D25" s="82">
        <v>-23392.019349170001</v>
      </c>
      <c r="E25" s="82">
        <v>-22677.930953970001</v>
      </c>
      <c r="F25" s="39">
        <v>-24366.775131599999</v>
      </c>
      <c r="G25" s="39">
        <v>-22856.918503730001</v>
      </c>
      <c r="H25" s="39">
        <v>-22072.722545299999</v>
      </c>
      <c r="I25" s="39">
        <v>-25002.345296310003</v>
      </c>
      <c r="J25" s="39">
        <v>-24305.488634149999</v>
      </c>
    </row>
    <row r="26" spans="1:10" s="88" customFormat="1" ht="24" customHeight="1" x14ac:dyDescent="0.2">
      <c r="A26" s="44" t="s">
        <v>147</v>
      </c>
      <c r="B26" s="80">
        <v>1714802.2220000001</v>
      </c>
      <c r="C26" s="80">
        <v>1661459.1</v>
      </c>
      <c r="D26" s="80">
        <v>1525930.2609124901</v>
      </c>
      <c r="E26" s="80">
        <v>1548282.25524511</v>
      </c>
      <c r="F26" s="41">
        <v>1407420.3225954899</v>
      </c>
      <c r="G26" s="41">
        <v>1441989.73344349</v>
      </c>
      <c r="H26" s="41">
        <v>1446889.8551244901</v>
      </c>
      <c r="I26" s="41">
        <v>1416504.46490949</v>
      </c>
      <c r="J26" s="41">
        <v>1384234.5898</v>
      </c>
    </row>
    <row r="27" spans="1:10" s="88" customFormat="1" ht="24" customHeight="1" x14ac:dyDescent="0.2">
      <c r="A27" s="16" t="s">
        <v>532</v>
      </c>
      <c r="B27" s="82">
        <v>1603049</v>
      </c>
      <c r="C27" s="82">
        <v>1542157</v>
      </c>
      <c r="D27" s="82">
        <v>1409836</v>
      </c>
      <c r="E27" s="82">
        <v>1421878</v>
      </c>
      <c r="F27" s="39">
        <v>1292810</v>
      </c>
      <c r="G27" s="39">
        <v>1327542</v>
      </c>
      <c r="H27" s="39">
        <v>1332184</v>
      </c>
      <c r="I27" s="39">
        <v>1302187</v>
      </c>
      <c r="J27" s="39">
        <v>1271252</v>
      </c>
    </row>
    <row r="28" spans="1:10" s="88" customFormat="1" ht="24" customHeight="1" x14ac:dyDescent="0.2">
      <c r="A28" s="14" t="s">
        <v>148</v>
      </c>
      <c r="B28" s="82">
        <v>4876</v>
      </c>
      <c r="C28" s="82">
        <v>5859</v>
      </c>
      <c r="D28" s="82">
        <v>5374</v>
      </c>
      <c r="E28" s="82">
        <v>5152</v>
      </c>
      <c r="F28" s="39">
        <v>6335</v>
      </c>
      <c r="G28" s="39">
        <v>6438</v>
      </c>
      <c r="H28" s="39">
        <v>6696</v>
      </c>
      <c r="I28" s="39">
        <v>6546</v>
      </c>
      <c r="J28" s="39">
        <v>6901</v>
      </c>
    </row>
    <row r="29" spans="1:10" s="88" customFormat="1" ht="24" customHeight="1" x14ac:dyDescent="0.2">
      <c r="A29" s="14" t="s">
        <v>149</v>
      </c>
      <c r="B29" s="82">
        <v>616991</v>
      </c>
      <c r="C29" s="82">
        <v>632666</v>
      </c>
      <c r="D29" s="82">
        <v>577676</v>
      </c>
      <c r="E29" s="82">
        <v>576789</v>
      </c>
      <c r="F29" s="39">
        <v>516580</v>
      </c>
      <c r="G29" s="39">
        <v>509959</v>
      </c>
      <c r="H29" s="39">
        <v>502112</v>
      </c>
      <c r="I29" s="39">
        <v>489975</v>
      </c>
      <c r="J29" s="39">
        <v>480019</v>
      </c>
    </row>
    <row r="30" spans="1:10" s="88" customFormat="1" ht="24" customHeight="1" x14ac:dyDescent="0.2">
      <c r="A30" s="14" t="s">
        <v>150</v>
      </c>
      <c r="B30" s="82">
        <v>780722</v>
      </c>
      <c r="C30" s="82">
        <v>768821</v>
      </c>
      <c r="D30" s="82">
        <v>624392</v>
      </c>
      <c r="E30" s="82">
        <v>660398</v>
      </c>
      <c r="F30" s="39">
        <v>515687</v>
      </c>
      <c r="G30" s="39">
        <v>556751</v>
      </c>
      <c r="H30" s="39">
        <v>554573</v>
      </c>
      <c r="I30" s="39">
        <v>536684</v>
      </c>
      <c r="J30" s="39">
        <v>515141</v>
      </c>
    </row>
    <row r="31" spans="1:10" s="88" customFormat="1" ht="24" customHeight="1" x14ac:dyDescent="0.2">
      <c r="A31" s="14" t="s">
        <v>151</v>
      </c>
      <c r="B31" s="82">
        <v>0</v>
      </c>
      <c r="C31" s="82">
        <v>0</v>
      </c>
      <c r="D31" s="82">
        <v>0</v>
      </c>
      <c r="E31" s="82">
        <v>0</v>
      </c>
      <c r="F31" s="39">
        <v>0</v>
      </c>
      <c r="G31" s="39">
        <v>0</v>
      </c>
      <c r="H31" s="39">
        <v>0</v>
      </c>
      <c r="I31" s="39">
        <v>0</v>
      </c>
      <c r="J31" s="39">
        <v>0</v>
      </c>
    </row>
    <row r="32" spans="1:10" s="88" customFormat="1" ht="24" customHeight="1" x14ac:dyDescent="0.2">
      <c r="A32" s="14" t="s">
        <v>152</v>
      </c>
      <c r="B32" s="82">
        <v>200460</v>
      </c>
      <c r="C32" s="82">
        <v>134811</v>
      </c>
      <c r="D32" s="82">
        <v>202394</v>
      </c>
      <c r="E32" s="82">
        <v>179539</v>
      </c>
      <c r="F32" s="39">
        <v>254208</v>
      </c>
      <c r="G32" s="39">
        <v>254394</v>
      </c>
      <c r="H32" s="39">
        <v>268803</v>
      </c>
      <c r="I32" s="39">
        <v>268982</v>
      </c>
      <c r="J32" s="39">
        <v>269191</v>
      </c>
    </row>
    <row r="33" spans="1:10" s="88" customFormat="1" ht="24" customHeight="1" x14ac:dyDescent="0.2">
      <c r="A33" s="17" t="s">
        <v>153</v>
      </c>
      <c r="B33" s="82">
        <v>111753.22200000001</v>
      </c>
      <c r="C33" s="82">
        <v>119302.1</v>
      </c>
      <c r="D33" s="82">
        <v>116094.26091249</v>
      </c>
      <c r="E33" s="82">
        <v>126404.25524510999</v>
      </c>
      <c r="F33" s="39">
        <v>114610.32259549</v>
      </c>
      <c r="G33" s="39">
        <v>114447.73344349</v>
      </c>
      <c r="H33" s="39">
        <v>114705.85512449002</v>
      </c>
      <c r="I33" s="39">
        <v>114317.46490949001</v>
      </c>
      <c r="J33" s="39">
        <v>112982.5898</v>
      </c>
    </row>
    <row r="34" spans="1:10" s="88" customFormat="1" ht="24" customHeight="1" x14ac:dyDescent="0.2">
      <c r="A34" s="17" t="s">
        <v>154</v>
      </c>
      <c r="B34" s="82">
        <v>0</v>
      </c>
      <c r="C34" s="82">
        <v>0</v>
      </c>
      <c r="D34" s="127">
        <v>0</v>
      </c>
      <c r="E34" s="127">
        <v>0</v>
      </c>
      <c r="F34" s="180">
        <v>0</v>
      </c>
      <c r="G34" s="180">
        <v>0</v>
      </c>
      <c r="H34" s="180">
        <v>0</v>
      </c>
      <c r="I34" s="180">
        <v>0</v>
      </c>
      <c r="J34" s="180">
        <v>0</v>
      </c>
    </row>
    <row r="35" spans="1:10" s="88" customFormat="1" ht="24" customHeight="1" x14ac:dyDescent="0.2">
      <c r="A35" s="44" t="s">
        <v>155</v>
      </c>
      <c r="B35" s="80">
        <v>2236206.6889925604</v>
      </c>
      <c r="C35" s="80">
        <v>5353395.7461176608</v>
      </c>
      <c r="D35" s="80">
        <v>5653953.7106621806</v>
      </c>
      <c r="E35" s="80">
        <v>5788331.6648153011</v>
      </c>
      <c r="F35" s="41">
        <v>5648844.3773865094</v>
      </c>
      <c r="G35" s="41">
        <v>6062969.6075735912</v>
      </c>
      <c r="H35" s="41">
        <v>6414998.3753319103</v>
      </c>
      <c r="I35" s="41">
        <v>6769366.6981534008</v>
      </c>
      <c r="J35" s="41">
        <v>6729935.3730988894</v>
      </c>
    </row>
    <row r="36" spans="1:10" s="88" customFormat="1" ht="24" customHeight="1" x14ac:dyDescent="0.2">
      <c r="A36" s="179"/>
      <c r="B36" s="80"/>
      <c r="C36" s="80"/>
      <c r="D36" s="80"/>
      <c r="E36" s="80"/>
      <c r="F36" s="41"/>
      <c r="G36" s="41"/>
      <c r="H36" s="41"/>
      <c r="I36" s="41"/>
      <c r="J36" s="41"/>
    </row>
    <row r="37" spans="1:10" s="88" customFormat="1" ht="24" customHeight="1" thickBot="1" x14ac:dyDescent="0.25">
      <c r="A37" s="18" t="s">
        <v>156</v>
      </c>
      <c r="B37" s="128">
        <v>9274881.8695606943</v>
      </c>
      <c r="C37" s="128">
        <v>11357156.226061434</v>
      </c>
      <c r="D37" s="128">
        <v>11612829.494514108</v>
      </c>
      <c r="E37" s="128">
        <v>11264948.318196692</v>
      </c>
      <c r="F37" s="43">
        <v>11753217.860519256</v>
      </c>
      <c r="G37" s="43">
        <v>12041927.055080278</v>
      </c>
      <c r="H37" s="43">
        <v>12670179.51773284</v>
      </c>
      <c r="I37" s="43">
        <v>12707686.936811574</v>
      </c>
      <c r="J37" s="43">
        <v>12885489.612948507</v>
      </c>
    </row>
    <row r="38" spans="1:10" ht="15" thickTop="1" x14ac:dyDescent="0.2">
      <c r="A38" s="296" t="s">
        <v>568</v>
      </c>
      <c r="B38" s="296"/>
      <c r="C38" s="296"/>
      <c r="D38" s="296"/>
      <c r="E38" s="296"/>
      <c r="F38" s="296"/>
      <c r="G38" s="296"/>
      <c r="H38" s="296"/>
      <c r="I38" s="296"/>
      <c r="J38" s="296"/>
    </row>
    <row r="39" spans="1:10" x14ac:dyDescent="0.2">
      <c r="A39" s="343" t="s">
        <v>601</v>
      </c>
      <c r="B39" s="343"/>
      <c r="C39" s="343"/>
      <c r="D39" s="343"/>
      <c r="E39" s="343"/>
      <c r="F39"/>
      <c r="G39"/>
      <c r="H39"/>
      <c r="I39"/>
      <c r="J39"/>
    </row>
    <row r="40" spans="1:10" x14ac:dyDescent="0.2">
      <c r="A40" s="343" t="s">
        <v>600</v>
      </c>
      <c r="B40" s="343"/>
      <c r="C40" s="343"/>
      <c r="D40" s="343"/>
      <c r="E40" s="343"/>
      <c r="F40"/>
      <c r="G40"/>
      <c r="H40"/>
      <c r="I40"/>
      <c r="J40"/>
    </row>
    <row r="41" spans="1:10" s="268" customFormat="1" x14ac:dyDescent="0.2">
      <c r="A41" s="344" t="s">
        <v>599</v>
      </c>
      <c r="B41" s="344"/>
      <c r="C41" s="344"/>
      <c r="D41" s="344"/>
      <c r="E41" s="344"/>
    </row>
    <row r="42" spans="1:10" s="268" customFormat="1" ht="11.25" customHeight="1" x14ac:dyDescent="0.2">
      <c r="A42" s="346" t="s">
        <v>586</v>
      </c>
      <c r="B42" s="346"/>
      <c r="C42" s="346"/>
      <c r="D42" s="346"/>
      <c r="E42" s="346"/>
      <c r="F42" s="269"/>
      <c r="G42" s="269"/>
      <c r="H42" s="269"/>
      <c r="I42" s="269"/>
      <c r="J42" s="269"/>
    </row>
    <row r="43" spans="1:10" s="268" customFormat="1" ht="10.5" customHeight="1" x14ac:dyDescent="0.2">
      <c r="A43" s="270" t="s">
        <v>587</v>
      </c>
      <c r="B43" s="269"/>
      <c r="C43" s="269"/>
      <c r="D43" s="269"/>
      <c r="E43" s="269"/>
      <c r="F43" s="269"/>
      <c r="G43" s="269"/>
      <c r="H43" s="269"/>
      <c r="I43" s="269"/>
      <c r="J43" s="269"/>
    </row>
    <row r="44" spans="1:10" s="268" customFormat="1" x14ac:dyDescent="0.2">
      <c r="A44" s="345" t="s">
        <v>598</v>
      </c>
      <c r="B44" s="345"/>
      <c r="C44" s="345"/>
      <c r="D44" s="345"/>
      <c r="E44" s="345"/>
    </row>
    <row r="45" spans="1:10" s="268" customFormat="1" x14ac:dyDescent="0.2">
      <c r="A45" s="271" t="s">
        <v>580</v>
      </c>
      <c r="B45" s="271"/>
      <c r="C45" s="271"/>
      <c r="D45" s="271"/>
      <c r="E45" s="272"/>
      <c r="F45" s="273"/>
      <c r="G45" s="273"/>
      <c r="H45" s="273"/>
      <c r="I45" s="273"/>
      <c r="J45" s="273"/>
    </row>
    <row r="46" spans="1:10" s="268" customFormat="1" x14ac:dyDescent="0.2">
      <c r="A46" s="274" t="s">
        <v>581</v>
      </c>
      <c r="B46" s="271"/>
      <c r="C46" s="271"/>
      <c r="D46" s="271"/>
      <c r="E46" s="272"/>
      <c r="F46" s="273"/>
      <c r="G46" s="273"/>
      <c r="H46" s="273"/>
      <c r="I46" s="273"/>
      <c r="J46" s="273"/>
    </row>
    <row r="47" spans="1:10" s="268" customFormat="1" x14ac:dyDescent="0.2">
      <c r="E47" s="273"/>
      <c r="F47" s="273"/>
      <c r="G47" s="273"/>
      <c r="H47" s="273"/>
      <c r="I47" s="273"/>
      <c r="J47" s="273"/>
    </row>
    <row r="48" spans="1:10" s="268" customFormat="1" x14ac:dyDescent="0.2">
      <c r="E48" s="273"/>
      <c r="F48" s="273"/>
      <c r="G48" s="273"/>
      <c r="H48" s="273"/>
      <c r="I48" s="273"/>
      <c r="J48" s="273"/>
    </row>
    <row r="49" spans="5:10" s="268" customFormat="1" x14ac:dyDescent="0.2">
      <c r="E49" s="273"/>
      <c r="F49" s="273"/>
      <c r="G49" s="273"/>
      <c r="H49" s="273"/>
      <c r="I49" s="273"/>
      <c r="J49" s="273"/>
    </row>
    <row r="50" spans="5:10" s="268" customFormat="1" x14ac:dyDescent="0.2">
      <c r="E50" s="273"/>
      <c r="F50" s="273"/>
      <c r="G50" s="273"/>
      <c r="H50" s="273"/>
      <c r="I50" s="273"/>
      <c r="J50" s="273"/>
    </row>
    <row r="51" spans="5:10" s="268" customFormat="1" x14ac:dyDescent="0.2">
      <c r="E51" s="273"/>
      <c r="F51" s="273"/>
      <c r="G51" s="273"/>
      <c r="H51" s="273"/>
      <c r="I51" s="273"/>
      <c r="J51" s="273"/>
    </row>
    <row r="52" spans="5:10" s="268" customFormat="1" x14ac:dyDescent="0.2">
      <c r="E52" s="273"/>
      <c r="F52" s="273"/>
      <c r="G52" s="273"/>
      <c r="H52" s="273"/>
      <c r="I52" s="273"/>
      <c r="J52" s="273"/>
    </row>
  </sheetData>
  <mergeCells count="11">
    <mergeCell ref="A38:J38"/>
    <mergeCell ref="A39:E39"/>
    <mergeCell ref="A40:E40"/>
    <mergeCell ref="A41:E41"/>
    <mergeCell ref="A44:E44"/>
    <mergeCell ref="A42:E42"/>
    <mergeCell ref="A2:E2"/>
    <mergeCell ref="A3:A4"/>
    <mergeCell ref="B3:D3"/>
    <mergeCell ref="A1:J1"/>
    <mergeCell ref="F3:J3"/>
  </mergeCells>
  <hyperlinks>
    <hyperlink ref="A46" r:id="rId1"/>
    <hyperlink ref="A43" r:id="rId2"/>
  </hyperlinks>
  <pageMargins left="0.7" right="0.7" top="0.75" bottom="0.75" header="0.3" footer="0.3"/>
  <pageSetup paperSize="9" scale="43" orientation="portrait" r:id="rId3"/>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N14"/>
  <sheetViews>
    <sheetView view="pageBreakPreview" zoomScaleNormal="100" zoomScaleSheetLayoutView="100" workbookViewId="0">
      <selection activeCell="D7" sqref="D7"/>
    </sheetView>
  </sheetViews>
  <sheetFormatPr defaultRowHeight="14.25" x14ac:dyDescent="0.2"/>
  <cols>
    <col min="1" max="1" width="65.75" customWidth="1"/>
    <col min="2" max="4" width="13.375" customWidth="1"/>
    <col min="5" max="5" width="13.375" style="48" customWidth="1"/>
    <col min="6" max="10" width="13.375" customWidth="1"/>
  </cols>
  <sheetData>
    <row r="1" spans="1:14" ht="18.75" x14ac:dyDescent="0.2">
      <c r="A1" s="349" t="s">
        <v>157</v>
      </c>
      <c r="B1" s="349"/>
      <c r="C1" s="349"/>
      <c r="D1" s="349"/>
      <c r="E1" s="349"/>
      <c r="F1" s="349"/>
      <c r="G1" s="349"/>
      <c r="H1" s="349"/>
      <c r="I1" s="349"/>
      <c r="J1" s="349"/>
    </row>
    <row r="2" spans="1:14" ht="15" thickBot="1" x14ac:dyDescent="0.25">
      <c r="A2" s="215"/>
      <c r="B2" s="215"/>
      <c r="C2" s="215"/>
      <c r="D2" s="215"/>
      <c r="E2" s="215"/>
      <c r="F2" s="215"/>
      <c r="G2" s="215"/>
      <c r="H2" s="215"/>
      <c r="I2" s="215"/>
      <c r="J2" s="215" t="s">
        <v>1</v>
      </c>
    </row>
    <row r="3" spans="1:14" ht="15" thickBot="1" x14ac:dyDescent="0.25">
      <c r="A3" s="280"/>
      <c r="B3" s="350" t="s">
        <v>128</v>
      </c>
      <c r="C3" s="351"/>
      <c r="D3" s="352"/>
      <c r="E3" s="214">
        <v>2024</v>
      </c>
      <c r="F3" s="347">
        <v>2025</v>
      </c>
      <c r="G3" s="348"/>
      <c r="H3" s="348"/>
      <c r="I3" s="348"/>
      <c r="J3" s="348"/>
    </row>
    <row r="4" spans="1:14" ht="15" thickBot="1" x14ac:dyDescent="0.25">
      <c r="A4" s="185"/>
      <c r="B4" s="184" t="s">
        <v>46</v>
      </c>
      <c r="C4" s="183" t="s">
        <v>4</v>
      </c>
      <c r="D4" s="183" t="s">
        <v>565</v>
      </c>
      <c r="E4" s="275" t="s">
        <v>611</v>
      </c>
      <c r="F4" s="182" t="s">
        <v>594</v>
      </c>
      <c r="G4" s="182" t="s">
        <v>597</v>
      </c>
      <c r="H4" s="182" t="s">
        <v>606</v>
      </c>
      <c r="I4" s="182" t="s">
        <v>609</v>
      </c>
      <c r="J4" s="182" t="s">
        <v>611</v>
      </c>
    </row>
    <row r="5" spans="1:14" s="88" customFormat="1" ht="60.75" customHeight="1" x14ac:dyDescent="0.2">
      <c r="A5" s="281" t="s">
        <v>533</v>
      </c>
      <c r="B5" s="181">
        <v>7992592</v>
      </c>
      <c r="C5" s="181">
        <v>9664290</v>
      </c>
      <c r="D5" s="181">
        <v>9698211</v>
      </c>
      <c r="E5" s="129">
        <v>9276474</v>
      </c>
      <c r="F5" s="181">
        <v>9759336</v>
      </c>
      <c r="G5" s="181">
        <v>10027417</v>
      </c>
      <c r="H5" s="181">
        <v>10940270</v>
      </c>
      <c r="I5" s="181">
        <v>10621483</v>
      </c>
      <c r="J5" s="181">
        <v>10994768</v>
      </c>
      <c r="K5" s="141"/>
      <c r="L5" s="141"/>
      <c r="M5" s="141"/>
      <c r="N5" s="92"/>
    </row>
    <row r="6" spans="1:14" s="88" customFormat="1" ht="60.75" customHeight="1" x14ac:dyDescent="0.2">
      <c r="A6" s="282" t="s">
        <v>534</v>
      </c>
      <c r="B6" s="129">
        <v>9991</v>
      </c>
      <c r="C6" s="129">
        <v>9787.1216454000005</v>
      </c>
      <c r="D6" s="129">
        <v>9848.7388244000012</v>
      </c>
      <c r="E6" s="129">
        <v>9830.2601314000021</v>
      </c>
      <c r="F6" s="129">
        <v>9798.224037</v>
      </c>
      <c r="G6" s="129">
        <v>9856.9775300000001</v>
      </c>
      <c r="H6" s="129">
        <v>9901.0694870000007</v>
      </c>
      <c r="I6" s="129">
        <v>9822.0694870000007</v>
      </c>
      <c r="J6" s="129">
        <v>9852.1688520000007</v>
      </c>
      <c r="K6" s="92"/>
      <c r="L6" s="92"/>
      <c r="M6" s="92"/>
      <c r="N6" s="92"/>
    </row>
    <row r="7" spans="1:14" s="88" customFormat="1" ht="60.75" customHeight="1" x14ac:dyDescent="0.2">
      <c r="A7" s="283" t="s">
        <v>535</v>
      </c>
      <c r="B7" s="130">
        <v>8002583</v>
      </c>
      <c r="C7" s="130">
        <v>9674077</v>
      </c>
      <c r="D7" s="130">
        <v>9708059.7388243992</v>
      </c>
      <c r="E7" s="130">
        <v>9286304.2601314001</v>
      </c>
      <c r="F7" s="130">
        <v>9769134.2240370009</v>
      </c>
      <c r="G7" s="130">
        <v>10037273.977530001</v>
      </c>
      <c r="H7" s="130">
        <v>10950171.069487</v>
      </c>
      <c r="I7" s="130">
        <v>10631305.069487</v>
      </c>
      <c r="J7" s="130">
        <v>11004620.168852</v>
      </c>
      <c r="K7" s="92"/>
      <c r="L7" s="92"/>
      <c r="M7" s="92"/>
      <c r="N7" s="92"/>
    </row>
    <row r="8" spans="1:14" s="88" customFormat="1" ht="60.75" customHeight="1" x14ac:dyDescent="0.2">
      <c r="A8" s="282" t="s">
        <v>536</v>
      </c>
      <c r="B8" s="129">
        <v>146</v>
      </c>
      <c r="C8" s="129">
        <v>131</v>
      </c>
      <c r="D8" s="129">
        <v>190</v>
      </c>
      <c r="E8" s="129">
        <v>172</v>
      </c>
      <c r="F8" s="129">
        <v>122</v>
      </c>
      <c r="G8" s="129">
        <v>158</v>
      </c>
      <c r="H8" s="129">
        <v>191</v>
      </c>
      <c r="I8" s="129">
        <v>112</v>
      </c>
      <c r="J8" s="129">
        <v>115</v>
      </c>
      <c r="K8" s="92"/>
      <c r="L8" s="92"/>
      <c r="M8" s="92"/>
      <c r="N8" s="92"/>
    </row>
    <row r="9" spans="1:14" s="88" customFormat="1" ht="60.75" customHeight="1" x14ac:dyDescent="0.2">
      <c r="A9" s="282" t="s">
        <v>537</v>
      </c>
      <c r="B9" s="129">
        <v>406</v>
      </c>
      <c r="C9" s="129">
        <v>351</v>
      </c>
      <c r="D9" s="129">
        <v>40</v>
      </c>
      <c r="E9" s="129">
        <v>41</v>
      </c>
      <c r="F9" s="129">
        <v>373</v>
      </c>
      <c r="G9" s="129">
        <v>359</v>
      </c>
      <c r="H9" s="129">
        <v>353</v>
      </c>
      <c r="I9" s="129">
        <v>338</v>
      </c>
      <c r="J9" s="129">
        <v>353</v>
      </c>
      <c r="K9" s="92"/>
      <c r="L9" s="92"/>
      <c r="M9" s="92"/>
      <c r="N9" s="92"/>
    </row>
    <row r="10" spans="1:14" s="88" customFormat="1" ht="60.75" customHeight="1" x14ac:dyDescent="0.2">
      <c r="A10" s="282" t="s">
        <v>538</v>
      </c>
      <c r="B10" s="129">
        <v>429566</v>
      </c>
      <c r="C10" s="129">
        <v>524856.50899999996</v>
      </c>
      <c r="D10" s="129">
        <v>554731.18500000017</v>
      </c>
      <c r="E10" s="129">
        <v>537095.24100000004</v>
      </c>
      <c r="F10" s="129">
        <v>557450.87600000028</v>
      </c>
      <c r="G10" s="129">
        <v>579024.61799999978</v>
      </c>
      <c r="H10" s="129">
        <v>688716.91399999999</v>
      </c>
      <c r="I10" s="129">
        <v>563257.09499999997</v>
      </c>
      <c r="J10" s="129">
        <v>738125.34799999988</v>
      </c>
      <c r="K10" s="92"/>
      <c r="L10" s="92"/>
      <c r="M10" s="92"/>
      <c r="N10" s="92"/>
    </row>
    <row r="11" spans="1:14" s="88" customFormat="1" ht="60.75" customHeight="1" thickBot="1" x14ac:dyDescent="0.25">
      <c r="A11" s="284" t="s">
        <v>539</v>
      </c>
      <c r="B11" s="109">
        <v>7572465</v>
      </c>
      <c r="C11" s="109">
        <v>9148739</v>
      </c>
      <c r="D11" s="109">
        <v>9153098.5538243987</v>
      </c>
      <c r="E11" s="109">
        <v>8748996.0191313997</v>
      </c>
      <c r="F11" s="109">
        <v>9211188.3480370007</v>
      </c>
      <c r="G11" s="109">
        <v>9457732.3595300019</v>
      </c>
      <c r="H11" s="109">
        <v>10260910.155486999</v>
      </c>
      <c r="I11" s="109">
        <v>10067597.974486999</v>
      </c>
      <c r="J11" s="109">
        <v>10266026.820852</v>
      </c>
      <c r="K11" s="92"/>
      <c r="L11" s="92"/>
      <c r="M11" s="92"/>
      <c r="N11" s="92"/>
    </row>
    <row r="12" spans="1:14" x14ac:dyDescent="0.2">
      <c r="A12" s="201" t="s">
        <v>540</v>
      </c>
      <c r="B12" s="201"/>
      <c r="C12" s="201"/>
      <c r="D12" s="201"/>
      <c r="E12" s="201"/>
      <c r="F12" s="202"/>
      <c r="G12" s="202"/>
      <c r="H12" s="202"/>
      <c r="I12" s="202"/>
      <c r="J12" s="202"/>
    </row>
    <row r="13" spans="1:14" x14ac:dyDescent="0.2">
      <c r="A13" s="213" t="s">
        <v>158</v>
      </c>
      <c r="B13" s="213"/>
      <c r="C13" s="213"/>
      <c r="D13" s="213"/>
      <c r="E13" s="213"/>
      <c r="F13" s="213"/>
      <c r="G13" s="213"/>
      <c r="H13" s="213"/>
      <c r="I13" s="213"/>
      <c r="J13" s="213"/>
    </row>
    <row r="14" spans="1:14" x14ac:dyDescent="0.2">
      <c r="A14" s="200" t="s">
        <v>575</v>
      </c>
      <c r="B14" s="200"/>
      <c r="C14" s="200"/>
      <c r="D14" s="200"/>
      <c r="E14" s="200"/>
    </row>
  </sheetData>
  <mergeCells count="3">
    <mergeCell ref="F3:J3"/>
    <mergeCell ref="A1:J1"/>
    <mergeCell ref="B3:D3"/>
  </mergeCells>
  <pageMargins left="0.7" right="0.7" top="0.75" bottom="0.75" header="0.3" footer="0.3"/>
  <pageSetup paperSize="9" scale="41"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77"/>
  <sheetViews>
    <sheetView tabSelected="1" view="pageBreakPreview" topLeftCell="A37" zoomScaleNormal="100" zoomScaleSheetLayoutView="100" workbookViewId="0">
      <selection activeCell="C47" sqref="C47"/>
    </sheetView>
  </sheetViews>
  <sheetFormatPr defaultColWidth="9.25" defaultRowHeight="14.25" x14ac:dyDescent="0.2"/>
  <cols>
    <col min="1" max="1" width="75.125" style="21" customWidth="1"/>
    <col min="2" max="4" width="13.25" style="21" customWidth="1"/>
    <col min="5" max="10" width="13.25" style="54" customWidth="1"/>
    <col min="11" max="16384" width="9.25" style="21"/>
  </cols>
  <sheetData>
    <row r="1" spans="1:10" ht="18.75" x14ac:dyDescent="0.2">
      <c r="A1" s="288" t="s">
        <v>159</v>
      </c>
      <c r="B1" s="288"/>
      <c r="C1" s="288"/>
      <c r="D1" s="288"/>
      <c r="E1" s="288"/>
      <c r="F1" s="288"/>
      <c r="G1" s="288"/>
      <c r="H1" s="288"/>
      <c r="I1" s="288"/>
      <c r="J1" s="288"/>
    </row>
    <row r="2" spans="1:10" ht="15" thickBot="1" x14ac:dyDescent="0.25">
      <c r="A2" s="204"/>
      <c r="B2" s="204"/>
      <c r="C2" s="204"/>
      <c r="D2" s="204"/>
      <c r="E2" s="204"/>
      <c r="F2" s="204"/>
      <c r="G2" s="204"/>
      <c r="H2" s="204"/>
      <c r="I2" s="204"/>
      <c r="J2" s="204" t="s">
        <v>1</v>
      </c>
    </row>
    <row r="3" spans="1:10" ht="15.75" thickTop="1" thickBot="1" x14ac:dyDescent="0.25">
      <c r="A3" s="194"/>
      <c r="B3" s="197" t="s">
        <v>128</v>
      </c>
      <c r="C3" s="198"/>
      <c r="D3" s="199"/>
      <c r="E3" s="212">
        <v>2024</v>
      </c>
      <c r="F3" s="341">
        <v>2025</v>
      </c>
      <c r="G3" s="342"/>
      <c r="H3" s="342"/>
      <c r="I3" s="342"/>
      <c r="J3" s="342"/>
    </row>
    <row r="4" spans="1:10" ht="15" thickBot="1" x14ac:dyDescent="0.25">
      <c r="A4" s="195" t="s">
        <v>160</v>
      </c>
      <c r="B4" s="177" t="s">
        <v>46</v>
      </c>
      <c r="C4" s="177" t="s">
        <v>4</v>
      </c>
      <c r="D4" s="177" t="s">
        <v>565</v>
      </c>
      <c r="E4" s="177" t="s">
        <v>611</v>
      </c>
      <c r="F4" s="87" t="s">
        <v>594</v>
      </c>
      <c r="G4" s="87" t="s">
        <v>597</v>
      </c>
      <c r="H4" s="87" t="s">
        <v>606</v>
      </c>
      <c r="I4" s="87" t="s">
        <v>609</v>
      </c>
      <c r="J4" s="87" t="s">
        <v>611</v>
      </c>
    </row>
    <row r="5" spans="1:10" s="94" customFormat="1" ht="16.5" customHeight="1" thickTop="1" x14ac:dyDescent="0.2">
      <c r="A5" s="44" t="s">
        <v>161</v>
      </c>
      <c r="B5" s="133"/>
      <c r="C5" s="133"/>
      <c r="D5" s="133"/>
      <c r="E5" s="176"/>
      <c r="F5" s="211"/>
      <c r="G5" s="211"/>
      <c r="H5" s="211"/>
      <c r="I5" s="211"/>
      <c r="J5" s="211"/>
    </row>
    <row r="6" spans="1:10" s="94" customFormat="1" ht="16.5" customHeight="1" x14ac:dyDescent="0.2">
      <c r="A6" s="44" t="s">
        <v>570</v>
      </c>
      <c r="B6" s="82">
        <v>7572465.2325090002</v>
      </c>
      <c r="C6" s="82">
        <v>9148738.6126454007</v>
      </c>
      <c r="D6" s="126">
        <v>9153098.5538243987</v>
      </c>
      <c r="E6" s="126">
        <v>8748996.0191313997</v>
      </c>
      <c r="F6" s="57">
        <v>9211188.3480370007</v>
      </c>
      <c r="G6" s="57">
        <v>9457732.3595300019</v>
      </c>
      <c r="H6" s="57">
        <v>10260910.155486999</v>
      </c>
      <c r="I6" s="57">
        <v>10067597.974486999</v>
      </c>
      <c r="J6" s="57">
        <v>10266026.820852</v>
      </c>
    </row>
    <row r="7" spans="1:10" s="94" customFormat="1" ht="16.5" customHeight="1" x14ac:dyDescent="0.2">
      <c r="A7" s="44" t="s">
        <v>571</v>
      </c>
      <c r="B7" s="82">
        <v>43652.594543250001</v>
      </c>
      <c r="C7" s="82">
        <v>49469.105236830117</v>
      </c>
      <c r="D7" s="126">
        <v>62891.755857919969</v>
      </c>
      <c r="E7" s="126">
        <v>59829.05826066999</v>
      </c>
      <c r="F7" s="57">
        <v>50617.637183800005</v>
      </c>
      <c r="G7" s="57">
        <v>63810.077855099968</v>
      </c>
      <c r="H7" s="57">
        <v>69105.448353759988</v>
      </c>
      <c r="I7" s="57">
        <v>52384.867231800003</v>
      </c>
      <c r="J7" s="57">
        <v>47664.444817269992</v>
      </c>
    </row>
    <row r="8" spans="1:10" s="94" customFormat="1" ht="16.5" customHeight="1" x14ac:dyDescent="0.2">
      <c r="A8" s="44" t="s">
        <v>572</v>
      </c>
      <c r="B8" s="82">
        <v>19151875.765075002</v>
      </c>
      <c r="C8" s="82">
        <v>21744840.178188998</v>
      </c>
      <c r="D8" s="126">
        <v>26665840.000411995</v>
      </c>
      <c r="E8" s="126">
        <v>25075140.267059997</v>
      </c>
      <c r="F8" s="57">
        <v>26248750.458999999</v>
      </c>
      <c r="G8" s="57">
        <v>26234619.682000004</v>
      </c>
      <c r="H8" s="57">
        <v>27155927.135999992</v>
      </c>
      <c r="I8" s="57">
        <v>26548593.991</v>
      </c>
      <c r="J8" s="57">
        <v>27769869.415000003</v>
      </c>
    </row>
    <row r="9" spans="1:10" s="94" customFormat="1" ht="16.5" customHeight="1" x14ac:dyDescent="0.2">
      <c r="A9" s="16" t="s">
        <v>573</v>
      </c>
      <c r="B9" s="131">
        <v>1202931.6460000002</v>
      </c>
      <c r="C9" s="131">
        <v>1601062.46</v>
      </c>
      <c r="D9" s="132">
        <v>1604934.8319999999</v>
      </c>
      <c r="E9" s="132">
        <v>1647154.7679999999</v>
      </c>
      <c r="F9" s="175">
        <v>1693183.548</v>
      </c>
      <c r="G9" s="175">
        <v>1684000.415</v>
      </c>
      <c r="H9" s="175">
        <v>1595404.6140000001</v>
      </c>
      <c r="I9" s="175">
        <v>1750861.4610000001</v>
      </c>
      <c r="J9" s="175">
        <v>1739522.2599999998</v>
      </c>
    </row>
    <row r="10" spans="1:10" s="94" customFormat="1" ht="16.5" customHeight="1" x14ac:dyDescent="0.2">
      <c r="A10" s="44" t="s">
        <v>162</v>
      </c>
      <c r="B10" s="80">
        <v>26767993.592127252</v>
      </c>
      <c r="C10" s="80">
        <v>30943047.896071229</v>
      </c>
      <c r="D10" s="81">
        <v>35881830.310094312</v>
      </c>
      <c r="E10" s="81">
        <v>33883965.344452068</v>
      </c>
      <c r="F10" s="79">
        <v>35510556.444220796</v>
      </c>
      <c r="G10" s="79">
        <v>35756162.119385108</v>
      </c>
      <c r="H10" s="79">
        <v>37485942.739840753</v>
      </c>
      <c r="I10" s="79">
        <v>36668576.832718797</v>
      </c>
      <c r="J10" s="79">
        <v>38083560.68066927</v>
      </c>
    </row>
    <row r="11" spans="1:10" s="94" customFormat="1" ht="16.5" customHeight="1" x14ac:dyDescent="0.2">
      <c r="A11" s="44" t="s">
        <v>163</v>
      </c>
      <c r="B11" s="80"/>
      <c r="C11" s="82"/>
      <c r="D11" s="81"/>
      <c r="E11" s="81"/>
      <c r="F11" s="79"/>
      <c r="G11" s="79"/>
      <c r="H11" s="79"/>
      <c r="I11" s="79"/>
      <c r="J11" s="79"/>
    </row>
    <row r="12" spans="1:10" s="94" customFormat="1" ht="16.5" customHeight="1" x14ac:dyDescent="0.2">
      <c r="A12" s="44" t="s">
        <v>164</v>
      </c>
      <c r="B12" s="80">
        <v>-195008.42348679283</v>
      </c>
      <c r="C12" s="80">
        <v>-1797146.283561164</v>
      </c>
      <c r="D12" s="81">
        <v>-1137968.2051655455</v>
      </c>
      <c r="E12" s="81">
        <v>-1316565.5287659427</v>
      </c>
      <c r="F12" s="79">
        <v>-394002.63515718025</v>
      </c>
      <c r="G12" s="79">
        <v>-390556.80597707001</v>
      </c>
      <c r="H12" s="79">
        <v>24723.361982889939</v>
      </c>
      <c r="I12" s="79">
        <v>-83393.332068699645</v>
      </c>
      <c r="J12" s="79">
        <v>88870.275191779714</v>
      </c>
    </row>
    <row r="13" spans="1:10" s="94" customFormat="1" ht="16.5" customHeight="1" x14ac:dyDescent="0.2">
      <c r="A13" s="16" t="s">
        <v>165</v>
      </c>
      <c r="B13" s="82">
        <v>209152.40718718059</v>
      </c>
      <c r="C13" s="82">
        <v>-881276.87707556039</v>
      </c>
      <c r="D13" s="126">
        <v>-71374.381873060949</v>
      </c>
      <c r="E13" s="126">
        <v>-207159.78896375</v>
      </c>
      <c r="F13" s="57">
        <v>647671.86184281949</v>
      </c>
      <c r="G13" s="57">
        <v>610677.24402293004</v>
      </c>
      <c r="H13" s="57">
        <v>590039.4339828901</v>
      </c>
      <c r="I13" s="57">
        <v>460899.22893130034</v>
      </c>
      <c r="J13" s="57">
        <v>588458.98319177981</v>
      </c>
    </row>
    <row r="14" spans="1:10" s="94" customFormat="1" ht="16.5" customHeight="1" x14ac:dyDescent="0.2">
      <c r="A14" s="16" t="s">
        <v>166</v>
      </c>
      <c r="B14" s="82">
        <v>-404160.83067397343</v>
      </c>
      <c r="C14" s="82">
        <v>-915869.40648560354</v>
      </c>
      <c r="D14" s="126">
        <v>-1066593.8232924845</v>
      </c>
      <c r="E14" s="126">
        <v>-1109405.7398021927</v>
      </c>
      <c r="F14" s="57">
        <v>-1041674.4969999997</v>
      </c>
      <c r="G14" s="57">
        <v>-1001234.05</v>
      </c>
      <c r="H14" s="57">
        <v>-565316.07200000016</v>
      </c>
      <c r="I14" s="57">
        <v>-544292.56099999999</v>
      </c>
      <c r="J14" s="57">
        <v>-499588.7080000001</v>
      </c>
    </row>
    <row r="15" spans="1:10" s="94" customFormat="1" ht="16.5" customHeight="1" x14ac:dyDescent="0.2">
      <c r="A15" s="44" t="s">
        <v>167</v>
      </c>
      <c r="B15" s="80">
        <v>26963002.020122487</v>
      </c>
      <c r="C15" s="80">
        <v>32740194.178811606</v>
      </c>
      <c r="D15" s="81">
        <v>37019798.515091658</v>
      </c>
      <c r="E15" s="81">
        <v>35200530.873022631</v>
      </c>
      <c r="F15" s="79">
        <v>35904559.07867644</v>
      </c>
      <c r="G15" s="79">
        <v>36146718.925057352</v>
      </c>
      <c r="H15" s="79">
        <v>37461219.37774995</v>
      </c>
      <c r="I15" s="79">
        <v>36751970.164880276</v>
      </c>
      <c r="J15" s="79">
        <v>37994690.40475674</v>
      </c>
    </row>
    <row r="16" spans="1:10" s="94" customFormat="1" ht="16.5" customHeight="1" x14ac:dyDescent="0.2">
      <c r="A16" s="16" t="s">
        <v>165</v>
      </c>
      <c r="B16" s="82">
        <v>7462680.4623735137</v>
      </c>
      <c r="C16" s="82">
        <v>10696276.103136994</v>
      </c>
      <c r="D16" s="126">
        <v>10274367.87638717</v>
      </c>
      <c r="E16" s="126">
        <v>10050230.107160442</v>
      </c>
      <c r="F16" s="57">
        <v>9812735.9986764379</v>
      </c>
      <c r="G16" s="57">
        <v>10103707.811057348</v>
      </c>
      <c r="H16" s="57">
        <v>10747956.08374995</v>
      </c>
      <c r="I16" s="57">
        <v>10944600.707880273</v>
      </c>
      <c r="J16" s="57">
        <v>11025778.629756728</v>
      </c>
    </row>
    <row r="17" spans="1:10" s="94" customFormat="1" ht="16.5" customHeight="1" x14ac:dyDescent="0.2">
      <c r="A17" s="16" t="s">
        <v>166</v>
      </c>
      <c r="B17" s="82">
        <v>19500321.557748973</v>
      </c>
      <c r="C17" s="82">
        <v>22043918.075674612</v>
      </c>
      <c r="D17" s="126">
        <v>26745430.638704486</v>
      </c>
      <c r="E17" s="126">
        <v>25150300.765862193</v>
      </c>
      <c r="F17" s="57">
        <v>26091823.080000002</v>
      </c>
      <c r="G17" s="57">
        <v>26043011.114</v>
      </c>
      <c r="H17" s="57">
        <v>26713263.294</v>
      </c>
      <c r="I17" s="57">
        <v>25807369.457000006</v>
      </c>
      <c r="J17" s="57">
        <v>26968911.775000013</v>
      </c>
    </row>
    <row r="18" spans="1:10" s="94" customFormat="1" ht="16.5" customHeight="1" x14ac:dyDescent="0.2">
      <c r="A18" s="44" t="s">
        <v>168</v>
      </c>
      <c r="B18" s="80">
        <v>19612386.409574952</v>
      </c>
      <c r="C18" s="80">
        <v>23712767.825851332</v>
      </c>
      <c r="D18" s="81">
        <v>31078845.120358504</v>
      </c>
      <c r="E18" s="81">
        <v>29604376.15131503</v>
      </c>
      <c r="F18" s="79">
        <v>29743908.580637436</v>
      </c>
      <c r="G18" s="79">
        <v>30844759.773049273</v>
      </c>
      <c r="H18" s="79">
        <v>32097721.317198552</v>
      </c>
      <c r="I18" s="79">
        <v>32230298.221231386</v>
      </c>
      <c r="J18" s="79">
        <v>33475984.355752844</v>
      </c>
    </row>
    <row r="19" spans="1:10" s="94" customFormat="1" ht="16.5" customHeight="1" x14ac:dyDescent="0.2">
      <c r="A19" s="44" t="s">
        <v>574</v>
      </c>
      <c r="B19" s="80">
        <v>18496004.042743873</v>
      </c>
      <c r="C19" s="80">
        <v>22244062.645532321</v>
      </c>
      <c r="D19" s="81">
        <v>29723916.659161672</v>
      </c>
      <c r="E19" s="81">
        <v>28276528.109053999</v>
      </c>
      <c r="F19" s="79">
        <v>28618184.31582604</v>
      </c>
      <c r="G19" s="79">
        <v>29750373.113544002</v>
      </c>
      <c r="H19" s="79">
        <v>31044843.247838851</v>
      </c>
      <c r="I19" s="79">
        <v>31206270.173113693</v>
      </c>
      <c r="J19" s="79">
        <v>32423772.688491996</v>
      </c>
    </row>
    <row r="20" spans="1:10" s="94" customFormat="1" ht="16.5" customHeight="1" x14ac:dyDescent="0.2">
      <c r="A20" s="16" t="s">
        <v>169</v>
      </c>
      <c r="B20" s="82">
        <v>5131993.2757438729</v>
      </c>
      <c r="C20" s="82">
        <v>5240782.0875323229</v>
      </c>
      <c r="D20" s="126">
        <v>4527711.9241616689</v>
      </c>
      <c r="E20" s="126">
        <v>4158172.1180540007</v>
      </c>
      <c r="F20" s="57">
        <v>4073648.0738260387</v>
      </c>
      <c r="G20" s="57">
        <v>3949147.3885439979</v>
      </c>
      <c r="H20" s="57">
        <v>4240324.5758388489</v>
      </c>
      <c r="I20" s="57">
        <v>4085918.8901136927</v>
      </c>
      <c r="J20" s="57">
        <v>4207166.1554919891</v>
      </c>
    </row>
    <row r="21" spans="1:10" s="94" customFormat="1" ht="16.5" customHeight="1" x14ac:dyDescent="0.2">
      <c r="A21" s="16" t="s">
        <v>170</v>
      </c>
      <c r="B21" s="82">
        <v>5717227.3865567232</v>
      </c>
      <c r="C21" s="82">
        <v>5913261.0876211133</v>
      </c>
      <c r="D21" s="126">
        <v>5419183.6383487787</v>
      </c>
      <c r="E21" s="126">
        <v>5213276.9048304809</v>
      </c>
      <c r="F21" s="57">
        <v>5681255.2034999989</v>
      </c>
      <c r="G21" s="57">
        <v>5638203.4487083079</v>
      </c>
      <c r="H21" s="57">
        <v>5779509.9253898486</v>
      </c>
      <c r="I21" s="57">
        <v>5549448.0616164925</v>
      </c>
      <c r="J21" s="57">
        <v>5745495.646602029</v>
      </c>
    </row>
    <row r="22" spans="1:10" s="94" customFormat="1" ht="16.5" customHeight="1" x14ac:dyDescent="0.2">
      <c r="A22" s="16" t="s">
        <v>171</v>
      </c>
      <c r="B22" s="82">
        <v>-1009058.02535993</v>
      </c>
      <c r="C22" s="82">
        <v>-725238.8687428399</v>
      </c>
      <c r="D22" s="126">
        <v>-869772.36163310998</v>
      </c>
      <c r="E22" s="126">
        <v>-1582963.0101558699</v>
      </c>
      <c r="F22" s="57">
        <v>-671553.56802593009</v>
      </c>
      <c r="G22" s="57">
        <v>-770984.80496213003</v>
      </c>
      <c r="H22" s="57">
        <v>-699680.60784856009</v>
      </c>
      <c r="I22" s="57">
        <v>-999676.21246355004</v>
      </c>
      <c r="J22" s="57">
        <v>-873151.72082834004</v>
      </c>
    </row>
    <row r="23" spans="1:10" s="94" customFormat="1" ht="16.5" customHeight="1" x14ac:dyDescent="0.2">
      <c r="A23" s="16" t="s">
        <v>172</v>
      </c>
      <c r="B23" s="82">
        <v>-547817.56731521001</v>
      </c>
      <c r="C23" s="82">
        <v>-637329.03593114996</v>
      </c>
      <c r="D23" s="126">
        <v>-840494.43483746983</v>
      </c>
      <c r="E23" s="126">
        <v>-978498.18510583998</v>
      </c>
      <c r="F23" s="57">
        <v>-1530682.11773332</v>
      </c>
      <c r="G23" s="57">
        <v>-1582769.43577467</v>
      </c>
      <c r="H23" s="57">
        <v>-1438442.3547783599</v>
      </c>
      <c r="I23" s="57">
        <v>-1372327.5948191602</v>
      </c>
      <c r="J23" s="57">
        <v>-1457636.7937464002</v>
      </c>
    </row>
    <row r="24" spans="1:10" s="94" customFormat="1" ht="16.5" customHeight="1" x14ac:dyDescent="0.2">
      <c r="A24" s="16" t="s">
        <v>173</v>
      </c>
      <c r="B24" s="82">
        <v>-16551.983911480002</v>
      </c>
      <c r="C24" s="82">
        <v>-13300.552856069999</v>
      </c>
      <c r="D24" s="126">
        <v>-41987.243125289999</v>
      </c>
      <c r="E24" s="126">
        <v>-74504.45567416001</v>
      </c>
      <c r="F24" s="57">
        <v>-79879.853522000005</v>
      </c>
      <c r="G24" s="57">
        <v>-97147.672482360009</v>
      </c>
      <c r="H24" s="57">
        <v>-66549.936271079991</v>
      </c>
      <c r="I24" s="57">
        <v>-68698.90178094001</v>
      </c>
      <c r="J24" s="57">
        <v>-120417.79498584001</v>
      </c>
    </row>
    <row r="25" spans="1:10" s="94" customFormat="1" ht="16.5" customHeight="1" x14ac:dyDescent="0.2">
      <c r="A25" s="16" t="s">
        <v>174</v>
      </c>
      <c r="B25" s="82">
        <v>-1039.38131163</v>
      </c>
      <c r="C25" s="82">
        <v>-59000.318996720001</v>
      </c>
      <c r="D25" s="126">
        <v>-59667.257320059995</v>
      </c>
      <c r="E25" s="126">
        <v>-94636.528767559998</v>
      </c>
      <c r="F25" s="57">
        <v>-147557.63991185999</v>
      </c>
      <c r="G25" s="57">
        <v>-158952.46188285996</v>
      </c>
      <c r="H25" s="57">
        <v>-166070.02804785999</v>
      </c>
      <c r="I25" s="57">
        <v>-69904.495417860002</v>
      </c>
      <c r="J25" s="57">
        <v>-23193.218677259996</v>
      </c>
    </row>
    <row r="26" spans="1:10" s="94" customFormat="1" ht="16.5" customHeight="1" x14ac:dyDescent="0.2">
      <c r="A26" s="16" t="s">
        <v>175</v>
      </c>
      <c r="B26" s="82">
        <v>-440052.62098621001</v>
      </c>
      <c r="C26" s="82">
        <v>-466095.64386016002</v>
      </c>
      <c r="D26" s="126">
        <v>-627553.43135215994</v>
      </c>
      <c r="E26" s="126">
        <v>-660219.22965015995</v>
      </c>
      <c r="F26" s="57">
        <v>-948688.72094416001</v>
      </c>
      <c r="G26" s="57">
        <v>-958893.94082215999</v>
      </c>
      <c r="H26" s="57">
        <v>-813989.46850515995</v>
      </c>
      <c r="I26" s="57">
        <v>-819695.26307966001</v>
      </c>
      <c r="J26" s="57">
        <v>-898213.74178166012</v>
      </c>
    </row>
    <row r="27" spans="1:10" s="94" customFormat="1" ht="16.5" customHeight="1" x14ac:dyDescent="0.2">
      <c r="A27" s="16" t="s">
        <v>176</v>
      </c>
      <c r="B27" s="82">
        <v>-90173.58110589</v>
      </c>
      <c r="C27" s="82">
        <v>-98932.520218199992</v>
      </c>
      <c r="D27" s="126">
        <v>-111286.50303995999</v>
      </c>
      <c r="E27" s="126">
        <v>-149137.97101395999</v>
      </c>
      <c r="F27" s="57">
        <v>-354555.90335530002</v>
      </c>
      <c r="G27" s="57">
        <v>-367775.36058728996</v>
      </c>
      <c r="H27" s="57">
        <v>-391832.92195425997</v>
      </c>
      <c r="I27" s="57">
        <v>-414028.93454070005</v>
      </c>
      <c r="J27" s="57">
        <v>-415812.03830164002</v>
      </c>
    </row>
    <row r="28" spans="1:10" s="94" customFormat="1" ht="16.5" customHeight="1" x14ac:dyDescent="0.2">
      <c r="A28" s="16" t="s">
        <v>177</v>
      </c>
      <c r="B28" s="82">
        <v>-14770.4939397</v>
      </c>
      <c r="C28" s="82">
        <v>-14358.1955447</v>
      </c>
      <c r="D28" s="126">
        <v>-30893.107578700001</v>
      </c>
      <c r="E28" s="126">
        <v>-50451.831279699996</v>
      </c>
      <c r="F28" s="57">
        <v>-53543.255037700001</v>
      </c>
      <c r="G28" s="57">
        <v>-71073.035140699998</v>
      </c>
      <c r="H28" s="57">
        <v>-64650.970485699996</v>
      </c>
      <c r="I28" s="57">
        <v>-55434.514279699993</v>
      </c>
      <c r="J28" s="57">
        <v>-54511.011645699997</v>
      </c>
    </row>
    <row r="29" spans="1:10" s="94" customFormat="1" ht="16.5" customHeight="1" x14ac:dyDescent="0.2">
      <c r="A29" s="16" t="s">
        <v>178</v>
      </c>
      <c r="B29" s="82">
        <v>-22646.049557939998</v>
      </c>
      <c r="C29" s="82">
        <v>-20791.768612939995</v>
      </c>
      <c r="D29" s="126">
        <v>-20084.17177094</v>
      </c>
      <c r="E29" s="126">
        <v>-26154.770390939997</v>
      </c>
      <c r="F29" s="57">
        <v>-23381.756902939997</v>
      </c>
      <c r="G29" s="57">
        <v>-35213.589248939999</v>
      </c>
      <c r="H29" s="57">
        <v>-36092.024286939995</v>
      </c>
      <c r="I29" s="57">
        <v>-35767.062403939999</v>
      </c>
      <c r="J29" s="57">
        <v>-26181.685717939999</v>
      </c>
    </row>
    <row r="30" spans="1:10" s="94" customFormat="1" ht="16.5" customHeight="1" x14ac:dyDescent="0.2">
      <c r="A30" s="16" t="s">
        <v>179</v>
      </c>
      <c r="B30" s="82">
        <v>13364010.766999999</v>
      </c>
      <c r="C30" s="82">
        <v>17003280.557999998</v>
      </c>
      <c r="D30" s="126">
        <v>25196204.735000003</v>
      </c>
      <c r="E30" s="126">
        <v>24118355.991</v>
      </c>
      <c r="F30" s="57">
        <v>24544536.242000002</v>
      </c>
      <c r="G30" s="57">
        <v>25801225.725000005</v>
      </c>
      <c r="H30" s="57">
        <v>26804518.672000002</v>
      </c>
      <c r="I30" s="57">
        <v>27120351.283</v>
      </c>
      <c r="J30" s="57">
        <v>28216606.533000007</v>
      </c>
    </row>
    <row r="31" spans="1:10" s="94" customFormat="1" ht="16.5" customHeight="1" x14ac:dyDescent="0.2">
      <c r="A31" s="16" t="s">
        <v>170</v>
      </c>
      <c r="B31" s="82">
        <v>14630113.673999999</v>
      </c>
      <c r="C31" s="82">
        <v>18346721.778999999</v>
      </c>
      <c r="D31" s="126">
        <v>26866638.056000002</v>
      </c>
      <c r="E31" s="126">
        <v>25723064.199000001</v>
      </c>
      <c r="F31" s="57">
        <v>26385855.367000002</v>
      </c>
      <c r="G31" s="57">
        <v>27677905.555000003</v>
      </c>
      <c r="H31" s="57">
        <v>28669622.621000003</v>
      </c>
      <c r="I31" s="57">
        <v>29171861.859999999</v>
      </c>
      <c r="J31" s="57">
        <v>30248797.202000007</v>
      </c>
    </row>
    <row r="32" spans="1:10" s="94" customFormat="1" ht="16.5" customHeight="1" x14ac:dyDescent="0.2">
      <c r="A32" s="16" t="s">
        <v>180</v>
      </c>
      <c r="B32" s="82">
        <v>-2020075.7220000001</v>
      </c>
      <c r="C32" s="82">
        <v>-2360647.352</v>
      </c>
      <c r="D32" s="126">
        <v>-2709577.95</v>
      </c>
      <c r="E32" s="126">
        <v>-2643436.9149999996</v>
      </c>
      <c r="F32" s="57">
        <v>-2664503.5949999997</v>
      </c>
      <c r="G32" s="57">
        <v>-2687131.4229999995</v>
      </c>
      <c r="H32" s="57">
        <v>-2679621.3380000005</v>
      </c>
      <c r="I32" s="57">
        <v>-2851825.3300000005</v>
      </c>
      <c r="J32" s="57">
        <v>-2878928.1939999992</v>
      </c>
    </row>
    <row r="33" spans="1:11" s="94" customFormat="1" ht="16.5" customHeight="1" x14ac:dyDescent="0.2">
      <c r="A33" s="16" t="s">
        <v>181</v>
      </c>
      <c r="B33" s="82">
        <v>-1266102.9069999999</v>
      </c>
      <c r="C33" s="82">
        <v>-1343441.2210000001</v>
      </c>
      <c r="D33" s="126">
        <v>-1670433.321</v>
      </c>
      <c r="E33" s="126">
        <v>-1604708.2079999999</v>
      </c>
      <c r="F33" s="57">
        <v>-1841319.1249999998</v>
      </c>
      <c r="G33" s="57">
        <v>-1876679.8299999998</v>
      </c>
      <c r="H33" s="57">
        <v>-1865103.949</v>
      </c>
      <c r="I33" s="57">
        <v>-2051510.5769999998</v>
      </c>
      <c r="J33" s="57">
        <v>-2032190.6690000002</v>
      </c>
    </row>
    <row r="34" spans="1:11" s="94" customFormat="1" ht="16.5" customHeight="1" x14ac:dyDescent="0.2">
      <c r="A34" s="16" t="s">
        <v>180</v>
      </c>
      <c r="B34" s="82">
        <v>-1266103.0279999999</v>
      </c>
      <c r="C34" s="82">
        <v>-1343441.3420000002</v>
      </c>
      <c r="D34" s="126">
        <v>-1670433.442</v>
      </c>
      <c r="E34" s="126">
        <v>-1604708.3289999999</v>
      </c>
      <c r="F34" s="57">
        <v>-1841319.2429999998</v>
      </c>
      <c r="G34" s="57">
        <v>-1876679.9479999999</v>
      </c>
      <c r="H34" s="57">
        <v>-1865104.067</v>
      </c>
      <c r="I34" s="57">
        <v>-2051510.6949999998</v>
      </c>
      <c r="J34" s="57">
        <v>-2032190.7870000002</v>
      </c>
    </row>
    <row r="35" spans="1:11" s="94" customFormat="1" ht="16.5" customHeight="1" x14ac:dyDescent="0.2">
      <c r="A35" s="44" t="s">
        <v>182</v>
      </c>
      <c r="B35" s="80">
        <v>1133655.0911940001</v>
      </c>
      <c r="C35" s="80">
        <v>1485909.0108319998</v>
      </c>
      <c r="D35" s="81">
        <v>1378320.4805459999</v>
      </c>
      <c r="E35" s="81">
        <v>1350525.9732150002</v>
      </c>
      <c r="F35" s="79">
        <v>1150091.0399430001</v>
      </c>
      <c r="G35" s="79">
        <v>1117243.578009</v>
      </c>
      <c r="H35" s="79">
        <v>1074950.7919050001</v>
      </c>
      <c r="I35" s="79">
        <v>1049030.393414</v>
      </c>
      <c r="J35" s="79">
        <v>1076517.1558949999</v>
      </c>
    </row>
    <row r="36" spans="1:11" s="94" customFormat="1" ht="16.5" customHeight="1" x14ac:dyDescent="0.2">
      <c r="A36" s="44" t="s">
        <v>183</v>
      </c>
      <c r="B36" s="80">
        <v>-17272.724362919998</v>
      </c>
      <c r="C36" s="80">
        <v>-17203.83051299</v>
      </c>
      <c r="D36" s="81">
        <v>-23392.019349170001</v>
      </c>
      <c r="E36" s="81">
        <v>-22677.930953970001</v>
      </c>
      <c r="F36" s="79">
        <v>-24366.775131599999</v>
      </c>
      <c r="G36" s="79">
        <v>-22856.918503730001</v>
      </c>
      <c r="H36" s="79">
        <v>-22072.722545299999</v>
      </c>
      <c r="I36" s="79">
        <v>-25002.345296310003</v>
      </c>
      <c r="J36" s="79">
        <v>-24305.488634149999</v>
      </c>
    </row>
    <row r="37" spans="1:11" s="94" customFormat="1" ht="16.5" customHeight="1" x14ac:dyDescent="0.2">
      <c r="A37" s="44" t="s">
        <v>184</v>
      </c>
      <c r="B37" s="80">
        <v>10496760.705230352</v>
      </c>
      <c r="C37" s="80">
        <v>11190670.622125385</v>
      </c>
      <c r="D37" s="81">
        <v>11543423.773709409</v>
      </c>
      <c r="E37" s="81">
        <v>11327725.031176524</v>
      </c>
      <c r="F37" s="79">
        <v>13993724.846652491</v>
      </c>
      <c r="G37" s="79">
        <v>13281487.110434487</v>
      </c>
      <c r="H37" s="79">
        <v>13084956.283092489</v>
      </c>
      <c r="I37" s="79">
        <v>12813036.390368495</v>
      </c>
      <c r="J37" s="79">
        <v>12786871.469778001</v>
      </c>
    </row>
    <row r="38" spans="1:11" s="94" customFormat="1" ht="16.5" customHeight="1" x14ac:dyDescent="0.2">
      <c r="A38" s="44" t="s">
        <v>185</v>
      </c>
      <c r="B38" s="80">
        <v>8308070.0123453522</v>
      </c>
      <c r="C38" s="80">
        <v>8353946.814001387</v>
      </c>
      <c r="D38" s="81">
        <v>8866853.1154438406</v>
      </c>
      <c r="E38" s="81">
        <v>8704954.3311871774</v>
      </c>
      <c r="F38" s="79">
        <v>9884668.1931970008</v>
      </c>
      <c r="G38" s="79">
        <v>9474326.2930689994</v>
      </c>
      <c r="H38" s="79">
        <v>9634443.049825998</v>
      </c>
      <c r="I38" s="79">
        <v>9572053.8083090037</v>
      </c>
      <c r="J38" s="79">
        <v>9698604.0632190015</v>
      </c>
    </row>
    <row r="39" spans="1:11" s="94" customFormat="1" ht="16.5" customHeight="1" x14ac:dyDescent="0.2">
      <c r="A39" s="17" t="s">
        <v>186</v>
      </c>
      <c r="B39" s="82">
        <v>5996152.6070343489</v>
      </c>
      <c r="C39" s="82">
        <v>5999370.2503633779</v>
      </c>
      <c r="D39" s="126">
        <v>6211241.643982959</v>
      </c>
      <c r="E39" s="126">
        <v>6160866.0606501857</v>
      </c>
      <c r="F39" s="57">
        <v>6544216.8073790018</v>
      </c>
      <c r="G39" s="57">
        <v>6287854.4743300006</v>
      </c>
      <c r="H39" s="57">
        <v>6443737.8047859995</v>
      </c>
      <c r="I39" s="57">
        <v>6436304.2290760009</v>
      </c>
      <c r="J39" s="57">
        <v>6513781.9311580006</v>
      </c>
    </row>
    <row r="40" spans="1:11" s="94" customFormat="1" ht="16.5" customHeight="1" x14ac:dyDescent="0.2">
      <c r="A40" s="17" t="s">
        <v>187</v>
      </c>
      <c r="B40" s="82">
        <v>1148129.1530960002</v>
      </c>
      <c r="C40" s="82">
        <v>1530818.3372719996</v>
      </c>
      <c r="D40" s="126">
        <v>1776270.2250938804</v>
      </c>
      <c r="E40" s="126">
        <v>1682631.5691699907</v>
      </c>
      <c r="F40" s="57">
        <v>2388764.0852529993</v>
      </c>
      <c r="G40" s="57">
        <v>2211293.2531909999</v>
      </c>
      <c r="H40" s="57">
        <v>2191888.1402970003</v>
      </c>
      <c r="I40" s="57">
        <v>2135226.6911470001</v>
      </c>
      <c r="J40" s="57">
        <v>2162337.3071280005</v>
      </c>
    </row>
    <row r="41" spans="1:11" s="94" customFormat="1" ht="16.5" customHeight="1" x14ac:dyDescent="0.2">
      <c r="A41" s="17" t="s">
        <v>188</v>
      </c>
      <c r="B41" s="82">
        <v>1163788.2522149999</v>
      </c>
      <c r="C41" s="82">
        <v>823758.2263659999</v>
      </c>
      <c r="D41" s="126">
        <v>879341.24636699993</v>
      </c>
      <c r="E41" s="126">
        <v>861456.701367</v>
      </c>
      <c r="F41" s="57">
        <v>951687.30056500004</v>
      </c>
      <c r="G41" s="57">
        <v>975178.56554800004</v>
      </c>
      <c r="H41" s="57">
        <v>998817.10074299993</v>
      </c>
      <c r="I41" s="57">
        <v>1000522.8880860002</v>
      </c>
      <c r="J41" s="57">
        <v>1022484.8249330001</v>
      </c>
    </row>
    <row r="42" spans="1:11" s="94" customFormat="1" ht="16.5" customHeight="1" x14ac:dyDescent="0.2">
      <c r="A42" s="44" t="s">
        <v>189</v>
      </c>
      <c r="B42" s="80">
        <v>1794486.1695940006</v>
      </c>
      <c r="C42" s="80">
        <v>2291399.5271190004</v>
      </c>
      <c r="D42" s="81">
        <v>2191481.6681189993</v>
      </c>
      <c r="E42" s="81">
        <v>2186406.1531189997</v>
      </c>
      <c r="F42" s="79">
        <v>2334048.2538600001</v>
      </c>
      <c r="G42" s="79">
        <v>2245675.4659220004</v>
      </c>
      <c r="H42" s="79">
        <v>2203959.0289220004</v>
      </c>
      <c r="I42" s="79">
        <v>2212429.47915</v>
      </c>
      <c r="J42" s="79">
        <v>2178974.91</v>
      </c>
    </row>
    <row r="43" spans="1:11" s="94" customFormat="1" ht="16.5" customHeight="1" x14ac:dyDescent="0.2">
      <c r="A43" s="44" t="s">
        <v>190</v>
      </c>
      <c r="B43" s="80">
        <v>0</v>
      </c>
      <c r="C43" s="80">
        <v>0</v>
      </c>
      <c r="D43" s="81">
        <v>0</v>
      </c>
      <c r="E43" s="81">
        <v>0</v>
      </c>
      <c r="F43" s="79">
        <v>0</v>
      </c>
      <c r="G43" s="79">
        <v>0</v>
      </c>
      <c r="H43" s="79">
        <v>0</v>
      </c>
      <c r="I43" s="79">
        <v>0</v>
      </c>
      <c r="J43" s="79">
        <v>0</v>
      </c>
    </row>
    <row r="44" spans="1:11" s="94" customFormat="1" ht="16.5" customHeight="1" x14ac:dyDescent="0.2">
      <c r="A44" s="44" t="s">
        <v>191</v>
      </c>
      <c r="B44" s="80">
        <v>394204.52329099999</v>
      </c>
      <c r="C44" s="80">
        <v>545324.281005</v>
      </c>
      <c r="D44" s="81">
        <v>485088.9901465713</v>
      </c>
      <c r="E44" s="81">
        <v>436364.54687034641</v>
      </c>
      <c r="F44" s="81">
        <v>1775008.3995954902</v>
      </c>
      <c r="G44" s="81">
        <v>1561485.3514434895</v>
      </c>
      <c r="H44" s="81">
        <v>1246554.2043444898</v>
      </c>
      <c r="I44" s="81">
        <v>1028553.1029094898</v>
      </c>
      <c r="J44" s="81">
        <v>909292.49655900022</v>
      </c>
      <c r="K44" s="57"/>
    </row>
    <row r="45" spans="1:11" s="94" customFormat="1" ht="16.5" customHeight="1" x14ac:dyDescent="0.2">
      <c r="A45" s="44" t="s">
        <v>192</v>
      </c>
      <c r="B45" s="80">
        <v>-3146145.094682816</v>
      </c>
      <c r="C45" s="80">
        <v>-2163244.2691651173</v>
      </c>
      <c r="D45" s="81">
        <v>-5602470.3789762612</v>
      </c>
      <c r="E45" s="81">
        <v>-5731570.3094689194</v>
      </c>
      <c r="F45" s="79">
        <v>-7833074.3486134904</v>
      </c>
      <c r="G45" s="79">
        <v>-7979527.9584264122</v>
      </c>
      <c r="H45" s="79">
        <v>-7721458.222541092</v>
      </c>
      <c r="I45" s="79">
        <v>-8291364.4467195962</v>
      </c>
      <c r="J45" s="79">
        <v>-8268165.4207741078</v>
      </c>
      <c r="K45" s="57"/>
    </row>
    <row r="46" spans="1:11" s="94" customFormat="1" ht="16.5" customHeight="1" x14ac:dyDescent="0.2">
      <c r="A46" s="44" t="s">
        <v>193</v>
      </c>
      <c r="B46" s="80">
        <v>26767993.596635696</v>
      </c>
      <c r="C46" s="80">
        <v>30943047.895250443</v>
      </c>
      <c r="D46" s="81">
        <v>35881830.309926115</v>
      </c>
      <c r="E46" s="81">
        <v>33883965.344256692</v>
      </c>
      <c r="F46" s="79">
        <v>35510556.443519257</v>
      </c>
      <c r="G46" s="79">
        <v>35756162.119080283</v>
      </c>
      <c r="H46" s="79">
        <v>37485942.739732839</v>
      </c>
      <c r="I46" s="79">
        <v>36668576.832811579</v>
      </c>
      <c r="J46" s="79">
        <v>38083560.679948516</v>
      </c>
      <c r="K46" s="57"/>
    </row>
    <row r="47" spans="1:11" s="94" customFormat="1" ht="16.5" customHeight="1" x14ac:dyDescent="0.2">
      <c r="A47" s="44" t="s">
        <v>194</v>
      </c>
      <c r="B47" s="80"/>
      <c r="C47" s="80"/>
      <c r="D47" s="81"/>
      <c r="E47" s="81"/>
      <c r="F47" s="79"/>
      <c r="G47" s="79"/>
      <c r="H47" s="79"/>
      <c r="I47" s="79"/>
      <c r="J47" s="79"/>
      <c r="K47" s="175"/>
    </row>
    <row r="48" spans="1:11" s="94" customFormat="1" ht="16.5" customHeight="1" x14ac:dyDescent="0.2">
      <c r="A48" s="16" t="s">
        <v>195</v>
      </c>
      <c r="B48" s="82">
        <v>104313.54396586432</v>
      </c>
      <c r="C48" s="82">
        <v>309818.25379648182</v>
      </c>
      <c r="D48" s="126">
        <v>262536.22900033853</v>
      </c>
      <c r="E48" s="126">
        <v>770222.791529799</v>
      </c>
      <c r="F48" s="57">
        <v>313706.713408379</v>
      </c>
      <c r="G48" s="57">
        <v>369462.38745488902</v>
      </c>
      <c r="H48" s="57">
        <v>439207.25815885898</v>
      </c>
      <c r="I48" s="57">
        <v>509155.99900049303</v>
      </c>
      <c r="J48" s="57">
        <v>578839.38838183903</v>
      </c>
      <c r="K48" s="79"/>
    </row>
    <row r="49" spans="1:11" s="94" customFormat="1" ht="16.5" customHeight="1" x14ac:dyDescent="0.2">
      <c r="A49" s="16" t="s">
        <v>196</v>
      </c>
      <c r="B49" s="82">
        <v>5493006.7529999996</v>
      </c>
      <c r="C49" s="82">
        <v>5115536.4699999988</v>
      </c>
      <c r="D49" s="126">
        <v>7542977.9290000014</v>
      </c>
      <c r="E49" s="126">
        <v>6580845.0149999987</v>
      </c>
      <c r="F49" s="57">
        <v>4505174.3249999993</v>
      </c>
      <c r="G49" s="57">
        <v>4656892.1509999996</v>
      </c>
      <c r="H49" s="57">
        <v>4351422.9289999995</v>
      </c>
      <c r="I49" s="57">
        <v>4489930.193</v>
      </c>
      <c r="J49" s="57">
        <v>4687213.2010000004</v>
      </c>
      <c r="K49" s="79"/>
    </row>
    <row r="50" spans="1:11" s="94" customFormat="1" ht="16.5" customHeight="1" x14ac:dyDescent="0.2">
      <c r="A50" s="16" t="s">
        <v>197</v>
      </c>
      <c r="B50" s="82">
        <v>18320312.489778012</v>
      </c>
      <c r="C50" s="82">
        <v>21852752.983735837</v>
      </c>
      <c r="D50" s="120">
        <v>29075815.209161334</v>
      </c>
      <c r="E50" s="120">
        <v>27152418.663524203</v>
      </c>
      <c r="F50" s="120">
        <v>28115586.340417664</v>
      </c>
      <c r="G50" s="120">
        <v>29200781.476089116</v>
      </c>
      <c r="H50" s="120">
        <v>30435373.80467999</v>
      </c>
      <c r="I50" s="120">
        <v>30553321.137113199</v>
      </c>
      <c r="J50" s="120">
        <v>31735442.320110157</v>
      </c>
      <c r="K50" s="79"/>
    </row>
    <row r="51" spans="1:11" s="94" customFormat="1" ht="16.5" customHeight="1" x14ac:dyDescent="0.2">
      <c r="A51" s="16" t="s">
        <v>198</v>
      </c>
      <c r="B51" s="82">
        <v>5027679.7317780098</v>
      </c>
      <c r="C51" s="82">
        <v>4930963.8337358404</v>
      </c>
      <c r="D51" s="423">
        <v>4265175.6951613314</v>
      </c>
      <c r="E51" s="423">
        <v>3387949.3265242018</v>
      </c>
      <c r="F51" s="423">
        <v>3759941.3604176594</v>
      </c>
      <c r="G51" s="423">
        <v>3579685.00108911</v>
      </c>
      <c r="H51" s="423">
        <v>3801117.317679991</v>
      </c>
      <c r="I51" s="423">
        <v>3576762.8911132007</v>
      </c>
      <c r="J51" s="423">
        <v>3628326.7671101498</v>
      </c>
      <c r="K51" s="57"/>
    </row>
    <row r="52" spans="1:11" s="94" customFormat="1" ht="16.5" customHeight="1" thickBot="1" x14ac:dyDescent="0.25">
      <c r="A52" s="424" t="s">
        <v>199</v>
      </c>
      <c r="B52" s="152">
        <v>13292632.758000001</v>
      </c>
      <c r="C52" s="152">
        <v>16921789.149999999</v>
      </c>
      <c r="D52" s="423">
        <v>24810639.514000002</v>
      </c>
      <c r="E52" s="423">
        <v>23764469.337000001</v>
      </c>
      <c r="F52" s="425">
        <v>24355644.980000004</v>
      </c>
      <c r="G52" s="425">
        <v>25621096.475000005</v>
      </c>
      <c r="H52" s="425">
        <v>26634256.487</v>
      </c>
      <c r="I52" s="425">
        <v>26976558.245999999</v>
      </c>
      <c r="J52" s="425">
        <v>28107115.553000007</v>
      </c>
      <c r="K52" s="57"/>
    </row>
    <row r="53" spans="1:11" ht="15" thickTop="1" x14ac:dyDescent="0.2">
      <c r="A53" s="353" t="s">
        <v>567</v>
      </c>
      <c r="B53" s="353"/>
      <c r="C53" s="353"/>
      <c r="D53" s="353"/>
      <c r="E53" s="353"/>
      <c r="F53" s="353"/>
      <c r="G53" s="353"/>
      <c r="H53" s="353"/>
      <c r="I53" s="353"/>
      <c r="J53" s="353"/>
      <c r="K53" s="79"/>
    </row>
    <row r="54" spans="1:11" x14ac:dyDescent="0.2">
      <c r="A54" s="203" t="s">
        <v>200</v>
      </c>
      <c r="B54" s="203"/>
      <c r="C54" s="203"/>
      <c r="D54" s="203"/>
      <c r="E54" s="203"/>
      <c r="F54" s="203"/>
      <c r="G54" s="203"/>
      <c r="H54" s="203"/>
      <c r="I54" s="203"/>
      <c r="J54" s="203"/>
      <c r="K54" s="57"/>
    </row>
    <row r="55" spans="1:11" x14ac:dyDescent="0.2">
      <c r="A55" s="203" t="s">
        <v>201</v>
      </c>
      <c r="B55" s="203"/>
      <c r="C55" s="203"/>
      <c r="D55" s="203"/>
      <c r="E55" s="203"/>
      <c r="F55" s="203"/>
      <c r="G55" s="203"/>
      <c r="H55" s="203"/>
      <c r="I55" s="203"/>
      <c r="J55" s="203"/>
      <c r="K55" s="57"/>
    </row>
    <row r="56" spans="1:11" x14ac:dyDescent="0.2">
      <c r="A56" s="203" t="s">
        <v>202</v>
      </c>
      <c r="B56" s="203"/>
      <c r="C56" s="203"/>
      <c r="D56" s="203"/>
      <c r="E56" s="203"/>
      <c r="F56" s="203"/>
      <c r="G56" s="203"/>
      <c r="H56" s="203"/>
      <c r="I56" s="203"/>
      <c r="J56" s="203"/>
      <c r="K56" s="79"/>
    </row>
    <row r="57" spans="1:11" s="119" customFormat="1" ht="18.75" customHeight="1" x14ac:dyDescent="0.2">
      <c r="A57" s="276" t="s">
        <v>607</v>
      </c>
      <c r="B57" s="276"/>
      <c r="C57" s="276"/>
      <c r="D57" s="276"/>
      <c r="E57" s="276"/>
      <c r="F57" s="276"/>
      <c r="G57" s="276"/>
      <c r="H57" s="276"/>
      <c r="I57" s="276"/>
      <c r="J57" s="276"/>
      <c r="K57" s="81"/>
    </row>
    <row r="58" spans="1:11" s="119" customFormat="1" ht="12" customHeight="1" x14ac:dyDescent="0.2">
      <c r="A58" s="269" t="s">
        <v>588</v>
      </c>
      <c r="B58" s="269"/>
      <c r="C58" s="269"/>
      <c r="D58" s="269"/>
      <c r="E58" s="269"/>
      <c r="F58" s="269"/>
      <c r="G58" s="269"/>
      <c r="H58" s="269"/>
      <c r="I58" s="269"/>
      <c r="J58" s="269"/>
      <c r="K58" s="126"/>
    </row>
    <row r="59" spans="1:11" s="119" customFormat="1" x14ac:dyDescent="0.2">
      <c r="A59" s="270" t="s">
        <v>587</v>
      </c>
      <c r="B59" s="269"/>
      <c r="C59" s="269"/>
      <c r="D59" s="269"/>
      <c r="E59" s="269"/>
      <c r="F59" s="269"/>
      <c r="G59" s="269"/>
      <c r="H59" s="269"/>
      <c r="I59" s="269"/>
      <c r="J59" s="269"/>
      <c r="K59" s="126"/>
    </row>
    <row r="60" spans="1:11" s="119" customFormat="1" x14ac:dyDescent="0.2">
      <c r="A60" s="277" t="s">
        <v>576</v>
      </c>
      <c r="B60" s="277"/>
      <c r="C60" s="277"/>
      <c r="D60" s="277"/>
      <c r="E60" s="278"/>
      <c r="F60" s="278"/>
      <c r="G60" s="278"/>
      <c r="H60" s="278"/>
      <c r="I60" s="278"/>
      <c r="J60" s="278"/>
      <c r="K60" s="126"/>
    </row>
    <row r="61" spans="1:11" s="119" customFormat="1" x14ac:dyDescent="0.2">
      <c r="A61" s="279" t="s">
        <v>582</v>
      </c>
      <c r="B61" s="277"/>
      <c r="C61" s="277"/>
      <c r="D61" s="277"/>
      <c r="E61" s="278"/>
      <c r="F61" s="278"/>
      <c r="G61" s="278"/>
      <c r="H61" s="278"/>
      <c r="I61" s="278"/>
      <c r="J61" s="278"/>
      <c r="K61" s="126"/>
    </row>
    <row r="62" spans="1:11" x14ac:dyDescent="0.2">
      <c r="K62" s="57"/>
    </row>
    <row r="63" spans="1:11" x14ac:dyDescent="0.2">
      <c r="K63" s="57"/>
    </row>
    <row r="64" spans="1:11" x14ac:dyDescent="0.2">
      <c r="K64" s="57"/>
    </row>
    <row r="65" spans="11:11" x14ac:dyDescent="0.2">
      <c r="K65" s="79"/>
    </row>
    <row r="66" spans="11:11" x14ac:dyDescent="0.2">
      <c r="K66" s="79"/>
    </row>
    <row r="67" spans="11:11" x14ac:dyDescent="0.2">
      <c r="K67" s="79"/>
    </row>
    <row r="68" spans="11:11" x14ac:dyDescent="0.2">
      <c r="K68" s="79"/>
    </row>
    <row r="69" spans="11:11" x14ac:dyDescent="0.2">
      <c r="K69" s="79"/>
    </row>
    <row r="70" spans="11:11" x14ac:dyDescent="0.2">
      <c r="K70" s="79"/>
    </row>
    <row r="71" spans="11:11" x14ac:dyDescent="0.2">
      <c r="K71" s="57"/>
    </row>
    <row r="72" spans="11:11" x14ac:dyDescent="0.2">
      <c r="K72" s="57"/>
    </row>
    <row r="73" spans="11:11" x14ac:dyDescent="0.2">
      <c r="K73" s="140"/>
    </row>
    <row r="74" spans="11:11" x14ac:dyDescent="0.2">
      <c r="K74" s="140"/>
    </row>
    <row r="75" spans="11:11" x14ac:dyDescent="0.2">
      <c r="K75" s="140"/>
    </row>
    <row r="76" spans="11:11" x14ac:dyDescent="0.2">
      <c r="K76" s="140"/>
    </row>
    <row r="77" spans="11:11" x14ac:dyDescent="0.2">
      <c r="K77" s="140"/>
    </row>
  </sheetData>
  <mergeCells count="3">
    <mergeCell ref="F3:J3"/>
    <mergeCell ref="A1:J1"/>
    <mergeCell ref="A53:J53"/>
  </mergeCells>
  <hyperlinks>
    <hyperlink ref="A57" r:id="rId1" display="http://www.sbp.org.pk/ecodata/RSMS.pdf"/>
    <hyperlink ref="A61" r:id="rId2"/>
    <hyperlink ref="A59" r:id="rId3"/>
  </hyperlinks>
  <pageMargins left="0.7" right="0.7" top="0.75" bottom="0.75" header="0.3" footer="0.3"/>
  <pageSetup paperSize="9" scale="40" orientation="portrait" r:id="rId4"/>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35"/>
  <sheetViews>
    <sheetView view="pageBreakPreview" zoomScale="92" zoomScaleNormal="100" zoomScaleSheetLayoutView="92" workbookViewId="0">
      <selection activeCell="E9" sqref="E9"/>
    </sheetView>
  </sheetViews>
  <sheetFormatPr defaultColWidth="9.25" defaultRowHeight="14.25" x14ac:dyDescent="0.2"/>
  <cols>
    <col min="1" max="1" width="61.5" style="119" customWidth="1"/>
    <col min="2" max="4" width="16.5" style="21" customWidth="1"/>
    <col min="5" max="6" width="16.5" style="54" customWidth="1"/>
    <col min="7" max="7" width="15.5" style="21" customWidth="1"/>
    <col min="8" max="8" width="13.5" style="21" customWidth="1"/>
    <col min="9" max="9" width="14.25" style="21" bestFit="1" customWidth="1"/>
    <col min="10" max="10" width="17.75" style="21" customWidth="1"/>
    <col min="11" max="16384" width="9.25" style="21"/>
  </cols>
  <sheetData>
    <row r="1" spans="1:11" ht="18.75" x14ac:dyDescent="0.2">
      <c r="A1" s="288" t="s">
        <v>203</v>
      </c>
      <c r="B1" s="288"/>
      <c r="C1" s="288"/>
      <c r="D1" s="288"/>
      <c r="E1" s="288"/>
      <c r="F1" s="288"/>
    </row>
    <row r="2" spans="1:11" ht="15" thickBot="1" x14ac:dyDescent="0.25">
      <c r="A2" s="360" t="s">
        <v>1</v>
      </c>
      <c r="B2" s="360"/>
      <c r="C2" s="360"/>
      <c r="D2" s="360"/>
      <c r="E2" s="360"/>
      <c r="F2" s="360"/>
    </row>
    <row r="3" spans="1:11" ht="24.75" customHeight="1" thickTop="1" thickBot="1" x14ac:dyDescent="0.25">
      <c r="A3" s="224" t="s">
        <v>204</v>
      </c>
      <c r="B3" s="366" t="s">
        <v>205</v>
      </c>
      <c r="C3" s="367"/>
      <c r="D3" s="368"/>
      <c r="E3" s="357" t="s">
        <v>206</v>
      </c>
      <c r="F3" s="358"/>
    </row>
    <row r="4" spans="1:11" x14ac:dyDescent="0.2">
      <c r="A4" s="223"/>
      <c r="B4" s="354" t="s">
        <v>613</v>
      </c>
      <c r="C4" s="354" t="s">
        <v>612</v>
      </c>
      <c r="D4" s="354" t="s">
        <v>615</v>
      </c>
      <c r="E4" s="222" t="s">
        <v>559</v>
      </c>
      <c r="F4" s="222" t="s">
        <v>560</v>
      </c>
    </row>
    <row r="5" spans="1:11" x14ac:dyDescent="0.2">
      <c r="A5" s="223"/>
      <c r="B5" s="355"/>
      <c r="C5" s="355"/>
      <c r="D5" s="355"/>
      <c r="E5" s="222" t="s">
        <v>207</v>
      </c>
      <c r="F5" s="222" t="s">
        <v>207</v>
      </c>
    </row>
    <row r="6" spans="1:11" ht="15" thickBot="1" x14ac:dyDescent="0.25">
      <c r="A6" s="221"/>
      <c r="B6" s="356"/>
      <c r="C6" s="356"/>
      <c r="D6" s="356"/>
      <c r="E6" s="220">
        <v>45443</v>
      </c>
      <c r="F6" s="220">
        <v>45807</v>
      </c>
    </row>
    <row r="7" spans="1:11" ht="31.5" customHeight="1" thickTop="1" x14ac:dyDescent="0.2">
      <c r="A7" s="230" t="s">
        <v>208</v>
      </c>
      <c r="B7" s="236">
        <v>24259982.866621111</v>
      </c>
      <c r="C7" s="236">
        <v>32285821.694348801</v>
      </c>
      <c r="D7" s="236">
        <v>35994292.848602034</v>
      </c>
      <c r="E7" s="287">
        <v>6676358.2372093722</v>
      </c>
      <c r="F7" s="287">
        <v>3708471.1542532519</v>
      </c>
      <c r="G7" s="242"/>
      <c r="H7" s="242"/>
      <c r="I7" s="218"/>
      <c r="J7" s="218"/>
      <c r="K7" s="218"/>
    </row>
    <row r="8" spans="1:11" ht="31.5" customHeight="1" x14ac:dyDescent="0.2">
      <c r="A8" s="231" t="s">
        <v>209</v>
      </c>
      <c r="B8" s="234">
        <v>18346721.778999999</v>
      </c>
      <c r="C8" s="234">
        <v>26866638.056000002</v>
      </c>
      <c r="D8" s="234">
        <v>30248797.202000007</v>
      </c>
      <c r="E8" s="247">
        <v>7376342.4200000018</v>
      </c>
      <c r="F8" s="247">
        <v>3382159.1460000053</v>
      </c>
      <c r="G8" s="242"/>
      <c r="H8" s="242"/>
      <c r="I8" s="218"/>
      <c r="J8" s="218"/>
      <c r="K8" s="218"/>
    </row>
    <row r="9" spans="1:11" ht="31.5" customHeight="1" x14ac:dyDescent="0.2">
      <c r="A9" s="232" t="s">
        <v>585</v>
      </c>
      <c r="B9" s="234">
        <v>20707369.130999997</v>
      </c>
      <c r="C9" s="234">
        <v>29576216.006000001</v>
      </c>
      <c r="D9" s="234">
        <v>33127725.396000005</v>
      </c>
      <c r="E9" s="247">
        <v>7659131.9830000028</v>
      </c>
      <c r="F9" s="247">
        <v>3551509.3900000043</v>
      </c>
      <c r="G9" s="242"/>
      <c r="H9" s="242"/>
      <c r="I9" s="218"/>
      <c r="J9" s="218"/>
      <c r="K9" s="218"/>
    </row>
    <row r="10" spans="1:11" ht="31.5" customHeight="1" x14ac:dyDescent="0.2">
      <c r="A10" s="232" t="s">
        <v>210</v>
      </c>
      <c r="B10" s="233"/>
      <c r="C10" s="233"/>
      <c r="D10" s="233"/>
      <c r="E10" s="247">
        <v>0</v>
      </c>
      <c r="F10" s="247">
        <v>0</v>
      </c>
      <c r="G10" s="242"/>
      <c r="H10" s="242"/>
      <c r="I10" s="218"/>
      <c r="J10" s="218"/>
      <c r="K10" s="218"/>
    </row>
    <row r="11" spans="1:11" ht="31.5" customHeight="1" x14ac:dyDescent="0.2">
      <c r="A11" s="232" t="s">
        <v>211</v>
      </c>
      <c r="B11" s="234">
        <v>2360647.352</v>
      </c>
      <c r="C11" s="234">
        <v>2709577.95</v>
      </c>
      <c r="D11" s="234">
        <v>2878928.1939999992</v>
      </c>
      <c r="E11" s="247">
        <v>282789.56299999962</v>
      </c>
      <c r="F11" s="247">
        <v>169350.24399999902</v>
      </c>
      <c r="G11" s="242"/>
      <c r="H11" s="242"/>
      <c r="I11" s="218"/>
      <c r="J11" s="218"/>
      <c r="K11" s="218"/>
    </row>
    <row r="12" spans="1:11" ht="31.5" customHeight="1" x14ac:dyDescent="0.2">
      <c r="A12" s="231" t="s">
        <v>212</v>
      </c>
      <c r="B12" s="234">
        <v>5913261.0876211124</v>
      </c>
      <c r="C12" s="234">
        <v>5419183.6383487796</v>
      </c>
      <c r="D12" s="234">
        <v>5745495.646602029</v>
      </c>
      <c r="E12" s="247">
        <v>-699984.18279063143</v>
      </c>
      <c r="F12" s="247">
        <v>326312.00825324934</v>
      </c>
      <c r="G12" s="242"/>
      <c r="H12" s="242"/>
      <c r="I12" s="218"/>
      <c r="J12" s="218"/>
      <c r="K12" s="218"/>
    </row>
    <row r="13" spans="1:11" ht="31.5" customHeight="1" x14ac:dyDescent="0.2">
      <c r="A13" s="232" t="s">
        <v>213</v>
      </c>
      <c r="B13" s="234">
        <v>5889103.6695269523</v>
      </c>
      <c r="C13" s="234">
        <v>5571285.3131668689</v>
      </c>
      <c r="D13" s="234">
        <v>5866866.8884813692</v>
      </c>
      <c r="E13" s="247">
        <v>180180.99732837826</v>
      </c>
      <c r="F13" s="247">
        <v>295581.57531450037</v>
      </c>
      <c r="G13" s="242"/>
      <c r="H13" s="242"/>
      <c r="I13" s="218"/>
      <c r="J13" s="218"/>
      <c r="K13" s="218"/>
    </row>
    <row r="14" spans="1:11" ht="31.5" customHeight="1" x14ac:dyDescent="0.2">
      <c r="A14" s="232" t="s">
        <v>214</v>
      </c>
      <c r="B14" s="235">
        <v>0</v>
      </c>
      <c r="C14" s="235">
        <v>0</v>
      </c>
      <c r="D14" s="235">
        <v>0</v>
      </c>
      <c r="E14" s="247">
        <v>0</v>
      </c>
      <c r="F14" s="247">
        <v>0</v>
      </c>
      <c r="G14" s="242"/>
      <c r="H14" s="242"/>
      <c r="I14" s="218"/>
      <c r="J14" s="218"/>
      <c r="K14" s="218"/>
    </row>
    <row r="15" spans="1:11" ht="31.5" customHeight="1" x14ac:dyDescent="0.2">
      <c r="A15" s="232" t="s">
        <v>216</v>
      </c>
      <c r="B15" s="234">
        <v>749396.28683699993</v>
      </c>
      <c r="C15" s="234">
        <v>717670.68681502005</v>
      </c>
      <c r="D15" s="234">
        <v>751780.47894900001</v>
      </c>
      <c r="E15" s="247">
        <v>-22441.038705980056</v>
      </c>
      <c r="F15" s="247">
        <v>34109.792133979965</v>
      </c>
      <c r="G15" s="242"/>
      <c r="H15" s="242"/>
      <c r="I15" s="218"/>
      <c r="J15" s="218"/>
      <c r="K15" s="218"/>
    </row>
    <row r="16" spans="1:11" ht="31.5" customHeight="1" x14ac:dyDescent="0.2">
      <c r="A16" s="232" t="s">
        <v>210</v>
      </c>
      <c r="B16" s="235"/>
      <c r="C16" s="235"/>
      <c r="D16" s="235"/>
      <c r="E16" s="233"/>
      <c r="F16" s="247"/>
      <c r="G16" s="242"/>
      <c r="H16" s="242"/>
      <c r="I16" s="218"/>
      <c r="J16" s="218"/>
      <c r="K16" s="218"/>
    </row>
    <row r="17" spans="1:11" ht="31.5" customHeight="1" x14ac:dyDescent="0.2">
      <c r="A17" s="232" t="s">
        <v>215</v>
      </c>
      <c r="B17" s="234">
        <v>725238.8687428399</v>
      </c>
      <c r="C17" s="234">
        <v>869772.36163310998</v>
      </c>
      <c r="D17" s="234">
        <v>873151.72082834004</v>
      </c>
      <c r="E17" s="247">
        <v>857724.14141302998</v>
      </c>
      <c r="F17" s="247">
        <v>3379.3591952300631</v>
      </c>
      <c r="G17" s="242"/>
      <c r="H17" s="242"/>
      <c r="I17" s="218"/>
      <c r="J17" s="218"/>
      <c r="K17" s="218"/>
    </row>
    <row r="18" spans="1:11" ht="31.5" customHeight="1" x14ac:dyDescent="0.2">
      <c r="A18" s="230" t="s">
        <v>217</v>
      </c>
      <c r="B18" s="236">
        <v>-2015920.3420887901</v>
      </c>
      <c r="C18" s="236">
        <v>-2561905.1561871096</v>
      </c>
      <c r="D18" s="236">
        <v>-3570520.2781100404</v>
      </c>
      <c r="E18" s="247">
        <v>-643892.77368769003</v>
      </c>
      <c r="F18" s="247">
        <v>-1008615.1219229307</v>
      </c>
      <c r="G18" s="242"/>
      <c r="H18" s="242"/>
      <c r="I18" s="218"/>
      <c r="J18" s="218"/>
      <c r="K18" s="218"/>
    </row>
    <row r="19" spans="1:11" ht="31.5" customHeight="1" x14ac:dyDescent="0.2">
      <c r="A19" s="231" t="s">
        <v>218</v>
      </c>
      <c r="B19" s="234">
        <v>-1343441.3420000002</v>
      </c>
      <c r="C19" s="234">
        <v>-1670433.442</v>
      </c>
      <c r="D19" s="234">
        <v>-2032190.7870000002</v>
      </c>
      <c r="E19" s="247">
        <v>-261266.98699999973</v>
      </c>
      <c r="F19" s="247">
        <v>-361757.3450000002</v>
      </c>
      <c r="G19" s="242"/>
      <c r="H19" s="242"/>
      <c r="I19" s="218"/>
      <c r="J19" s="218"/>
      <c r="K19" s="218"/>
    </row>
    <row r="20" spans="1:11" ht="31.5" customHeight="1" x14ac:dyDescent="0.2">
      <c r="A20" s="232" t="s">
        <v>219</v>
      </c>
      <c r="B20" s="234"/>
      <c r="C20" s="234"/>
      <c r="D20" s="234"/>
      <c r="E20" s="247">
        <v>0</v>
      </c>
      <c r="F20" s="247">
        <v>0</v>
      </c>
      <c r="G20" s="243"/>
      <c r="H20" s="243"/>
      <c r="J20" s="218"/>
      <c r="K20" s="218"/>
    </row>
    <row r="21" spans="1:11" ht="31.5" customHeight="1" x14ac:dyDescent="0.2">
      <c r="A21" s="232" t="s">
        <v>210</v>
      </c>
      <c r="B21" s="233"/>
      <c r="C21" s="233"/>
      <c r="D21" s="233"/>
      <c r="E21" s="233">
        <v>0</v>
      </c>
      <c r="F21" s="247">
        <v>0</v>
      </c>
      <c r="G21" s="243"/>
      <c r="H21" s="243"/>
      <c r="J21" s="218"/>
      <c r="K21" s="218"/>
    </row>
    <row r="22" spans="1:11" ht="31.5" customHeight="1" x14ac:dyDescent="0.2">
      <c r="A22" s="232" t="s">
        <v>211</v>
      </c>
      <c r="B22" s="234">
        <v>1343441.3419999999</v>
      </c>
      <c r="C22" s="234">
        <v>1670433.442</v>
      </c>
      <c r="D22" s="234">
        <v>2032190.7870000002</v>
      </c>
      <c r="E22" s="247">
        <v>261266.98699999973</v>
      </c>
      <c r="F22" s="247">
        <v>361757.3450000002</v>
      </c>
      <c r="G22" s="242"/>
      <c r="H22" s="242"/>
      <c r="I22" s="218"/>
      <c r="J22" s="218"/>
      <c r="K22" s="218"/>
    </row>
    <row r="23" spans="1:11" ht="31.5" customHeight="1" x14ac:dyDescent="0.2">
      <c r="A23" s="231" t="s">
        <v>220</v>
      </c>
      <c r="B23" s="234">
        <v>-672479.00008878997</v>
      </c>
      <c r="C23" s="234">
        <v>-891471.71418710973</v>
      </c>
      <c r="D23" s="234">
        <v>-1538329.4911100403</v>
      </c>
      <c r="E23" s="247">
        <v>-382625.78668769007</v>
      </c>
      <c r="F23" s="247">
        <v>-646857.77692293061</v>
      </c>
      <c r="G23" s="242"/>
      <c r="H23" s="242"/>
      <c r="J23" s="218"/>
      <c r="K23" s="218"/>
    </row>
    <row r="24" spans="1:11" ht="31.5" customHeight="1" x14ac:dyDescent="0.2">
      <c r="A24" s="232" t="s">
        <v>221</v>
      </c>
      <c r="B24" s="233">
        <v>0</v>
      </c>
      <c r="C24" s="233">
        <v>0</v>
      </c>
      <c r="D24" s="233"/>
      <c r="E24" s="247">
        <v>0</v>
      </c>
      <c r="F24" s="247">
        <v>0</v>
      </c>
      <c r="G24" s="242"/>
      <c r="H24" s="242"/>
      <c r="J24" s="218"/>
      <c r="K24" s="218"/>
    </row>
    <row r="25" spans="1:11" ht="31.5" customHeight="1" x14ac:dyDescent="0.2">
      <c r="A25" s="232" t="s">
        <v>222</v>
      </c>
      <c r="B25" s="233">
        <v>0</v>
      </c>
      <c r="C25" s="233">
        <v>0</v>
      </c>
      <c r="D25" s="233"/>
      <c r="E25" s="247">
        <v>0</v>
      </c>
      <c r="F25" s="247">
        <v>0</v>
      </c>
      <c r="G25" s="242"/>
      <c r="H25" s="242"/>
      <c r="J25" s="218"/>
      <c r="K25" s="218"/>
    </row>
    <row r="26" spans="1:11" ht="31.5" customHeight="1" x14ac:dyDescent="0.2">
      <c r="A26" s="232" t="s">
        <v>210</v>
      </c>
      <c r="B26" s="233"/>
      <c r="C26" s="233"/>
      <c r="D26" s="233"/>
      <c r="E26" s="233">
        <v>0</v>
      </c>
      <c r="F26" s="247">
        <v>0</v>
      </c>
      <c r="G26" s="242"/>
      <c r="H26" s="242"/>
      <c r="J26" s="218"/>
      <c r="K26" s="218"/>
    </row>
    <row r="27" spans="1:11" ht="31.5" customHeight="1" x14ac:dyDescent="0.2">
      <c r="A27" s="232" t="s">
        <v>223</v>
      </c>
      <c r="B27" s="286">
        <v>672479.00008878997</v>
      </c>
      <c r="C27" s="286">
        <v>891471.71418710996</v>
      </c>
      <c r="D27" s="248">
        <v>1538329.4911100403</v>
      </c>
      <c r="E27" s="248">
        <v>382625.78668769007</v>
      </c>
      <c r="F27" s="248">
        <v>646857.77692293061</v>
      </c>
      <c r="G27" s="242"/>
      <c r="H27" s="242"/>
      <c r="J27" s="218"/>
      <c r="K27" s="218"/>
    </row>
    <row r="28" spans="1:11" ht="31.5" customHeight="1" x14ac:dyDescent="0.2">
      <c r="A28" s="237" t="s">
        <v>224</v>
      </c>
      <c r="B28" s="238">
        <v>22244062.645532321</v>
      </c>
      <c r="C28" s="238">
        <v>29723916.659161672</v>
      </c>
      <c r="D28" s="287">
        <v>32423772.570491992</v>
      </c>
      <c r="E28" s="287">
        <v>6032465.4635216817</v>
      </c>
      <c r="F28" s="287">
        <v>2699856.0323303193</v>
      </c>
      <c r="G28" s="242"/>
      <c r="H28" s="242"/>
      <c r="I28" s="218"/>
      <c r="J28" s="218"/>
      <c r="K28" s="218"/>
    </row>
    <row r="29" spans="1:11" x14ac:dyDescent="0.2">
      <c r="A29" s="361" t="s">
        <v>567</v>
      </c>
      <c r="B29" s="361"/>
      <c r="C29" s="361"/>
      <c r="D29" s="361"/>
      <c r="E29" s="361"/>
      <c r="F29" s="361"/>
      <c r="G29" s="241"/>
      <c r="H29" s="241"/>
    </row>
    <row r="30" spans="1:11" ht="21.4" customHeight="1" x14ac:dyDescent="0.2">
      <c r="A30" s="362" t="s">
        <v>604</v>
      </c>
      <c r="B30" s="362"/>
      <c r="C30" s="362"/>
      <c r="D30" s="362"/>
      <c r="E30" s="362"/>
      <c r="F30" s="362"/>
      <c r="G30" s="244"/>
      <c r="H30" s="244"/>
      <c r="I30" s="205"/>
      <c r="J30" s="205"/>
    </row>
    <row r="31" spans="1:11" ht="15" customHeight="1" x14ac:dyDescent="0.2">
      <c r="A31" s="363" t="s">
        <v>586</v>
      </c>
      <c r="B31" s="363"/>
      <c r="C31" s="363"/>
      <c r="D31" s="363"/>
      <c r="E31" s="363"/>
      <c r="F31" s="363"/>
      <c r="G31" s="239"/>
      <c r="H31" s="239"/>
      <c r="I31" s="217"/>
      <c r="J31" s="217"/>
    </row>
    <row r="32" spans="1:11" ht="14.25" customHeight="1" x14ac:dyDescent="0.2">
      <c r="A32" s="364" t="s">
        <v>587</v>
      </c>
      <c r="B32" s="364"/>
      <c r="C32" s="364"/>
      <c r="D32" s="364"/>
      <c r="E32" s="364"/>
      <c r="F32" s="364"/>
      <c r="G32" s="240"/>
      <c r="H32" s="240"/>
      <c r="I32" s="210"/>
      <c r="J32" s="210"/>
    </row>
    <row r="33" spans="1:10" x14ac:dyDescent="0.2">
      <c r="A33" s="365" t="s">
        <v>558</v>
      </c>
      <c r="B33" s="365"/>
      <c r="C33" s="365"/>
      <c r="D33" s="365"/>
      <c r="E33" s="365"/>
      <c r="F33" s="365"/>
      <c r="G33" s="245"/>
      <c r="H33" s="245"/>
      <c r="I33" s="216"/>
      <c r="J33" s="216"/>
    </row>
    <row r="34" spans="1:10" x14ac:dyDescent="0.2">
      <c r="A34" s="359" t="s">
        <v>589</v>
      </c>
      <c r="B34" s="359"/>
      <c r="C34" s="359"/>
      <c r="D34" s="359"/>
      <c r="E34" s="359"/>
      <c r="F34" s="359"/>
      <c r="G34" s="246"/>
      <c r="H34" s="246"/>
      <c r="I34" s="206"/>
      <c r="J34" s="206"/>
    </row>
    <row r="35" spans="1:10" x14ac:dyDescent="0.2">
      <c r="A35" s="241"/>
      <c r="B35" s="241"/>
      <c r="C35" s="241"/>
      <c r="D35" s="241"/>
      <c r="E35" s="241"/>
      <c r="F35" s="241"/>
      <c r="G35" s="241"/>
      <c r="H35" s="241"/>
    </row>
  </sheetData>
  <mergeCells count="13">
    <mergeCell ref="A1:F1"/>
    <mergeCell ref="B4:B6"/>
    <mergeCell ref="C4:C6"/>
    <mergeCell ref="E3:F3"/>
    <mergeCell ref="A34:F34"/>
    <mergeCell ref="A2:F2"/>
    <mergeCell ref="A29:F29"/>
    <mergeCell ref="A30:F30"/>
    <mergeCell ref="A31:F31"/>
    <mergeCell ref="A32:F32"/>
    <mergeCell ref="A33:F33"/>
    <mergeCell ref="B3:D3"/>
    <mergeCell ref="D4:D6"/>
  </mergeCells>
  <hyperlinks>
    <hyperlink ref="A33" r:id="rId1"/>
    <hyperlink ref="A32" r:id="rId2"/>
  </hyperlinks>
  <pageMargins left="0.7" right="0.7" top="0.75" bottom="0.75" header="0.3" footer="0.3"/>
  <pageSetup paperSize="9" scale="55"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3</vt:lpstr>
      <vt:lpstr>4</vt:lpstr>
      <vt:lpstr>5</vt:lpstr>
      <vt:lpstr>6</vt:lpstr>
      <vt:lpstr>7</vt:lpstr>
      <vt:lpstr> 8</vt:lpstr>
      <vt:lpstr> 9</vt:lpstr>
      <vt:lpstr> 10</vt:lpstr>
      <vt:lpstr> 11</vt:lpstr>
      <vt:lpstr> 12</vt:lpstr>
      <vt:lpstr>13</vt:lpstr>
      <vt:lpstr>14</vt:lpstr>
      <vt:lpstr>15</vt:lpstr>
      <vt:lpstr>16</vt:lpstr>
      <vt:lpstr>17</vt:lpstr>
      <vt:lpstr>18</vt:lpstr>
      <vt:lpstr>19 </vt:lpstr>
      <vt:lpstr>20</vt:lpstr>
      <vt:lpstr>21 </vt:lpstr>
      <vt:lpstr>22</vt:lpstr>
      <vt:lpstr>' 10'!Print_Area</vt:lpstr>
      <vt:lpstr>' 11'!Print_Area</vt:lpstr>
      <vt:lpstr>' 12'!Print_Area</vt:lpstr>
      <vt:lpstr>' 8'!Print_Area</vt:lpstr>
      <vt:lpstr>' 9'!Print_Area</vt:lpstr>
      <vt:lpstr>'13'!Print_Area</vt:lpstr>
      <vt:lpstr>'14'!Print_Area</vt:lpstr>
      <vt:lpstr>'15'!Print_Area</vt:lpstr>
      <vt:lpstr>'17'!Print_Area</vt:lpstr>
      <vt:lpstr>'18'!Print_Area</vt:lpstr>
      <vt:lpstr>'19 '!Print_Area</vt:lpstr>
      <vt:lpstr>'20'!Print_Area</vt:lpstr>
      <vt:lpstr>'21 '!Print_Area</vt:lpstr>
      <vt:lpstr>'22'!Print_Area</vt:lpstr>
      <vt:lpstr>'3'!Print_Area</vt:lpstr>
      <vt:lpstr>'4'!Print_Area</vt:lpstr>
      <vt:lpstr>'5'!Print_Area</vt:lpstr>
      <vt:lpstr>'6'!Print_Area</vt:lpstr>
      <vt:lpstr>'7'!Print_Area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2025-06-27T13:53:45Z</cp:lastPrinted>
  <dcterms:created xsi:type="dcterms:W3CDTF">2024-02-01T09:54:12Z</dcterms:created>
  <dcterms:modified xsi:type="dcterms:W3CDTF">2025-06-30T14:19:39Z</dcterms:modified>
</cp:coreProperties>
</file>