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225\MSB files\"/>
    </mc:Choice>
  </mc:AlternateContent>
  <bookViews>
    <workbookView xWindow="0" yWindow="0" windowWidth="19200" windowHeight="6060" activeTab="6"/>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0">'136'!$A$1:$I$39</definedName>
    <definedName name="_xlnm.Print_Area" localSheetId="1">'137'!$A$1:$K$44</definedName>
    <definedName name="_xlnm.Print_Area" localSheetId="2">'138'!$A$1:$K$47</definedName>
    <definedName name="_xlnm.Print_Area" localSheetId="3">'139'!$A$1:$Q$85</definedName>
    <definedName name="_xlnm.Print_Area" localSheetId="4">'140'!$A$1:$H$150</definedName>
    <definedName name="_xlnm.Print_Area" localSheetId="5">'141'!$A$1:$K$231</definedName>
    <definedName name="_xlnm.Print_Area" localSheetId="8">'144'!$A$1:$M$26</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4" l="1"/>
  <c r="J23" i="4"/>
  <c r="I23" i="4"/>
  <c r="D23" i="4"/>
  <c r="K22" i="4"/>
  <c r="J22" i="4"/>
  <c r="I22" i="4"/>
  <c r="H22" i="4"/>
  <c r="H23" i="4" s="1"/>
  <c r="G22" i="4"/>
  <c r="G23" i="4" s="1"/>
  <c r="F22" i="4"/>
  <c r="F23" i="4" s="1"/>
  <c r="E22" i="4"/>
  <c r="E23" i="4" s="1"/>
  <c r="D22" i="4"/>
  <c r="C22" i="4"/>
  <c r="C23" i="4" s="1"/>
  <c r="B22" i="4"/>
  <c r="B23" i="4" s="1"/>
  <c r="K43" i="2"/>
  <c r="I43" i="2"/>
  <c r="F43" i="2"/>
  <c r="E43" i="2"/>
  <c r="D43" i="2"/>
  <c r="C43" i="2"/>
  <c r="B43" i="2"/>
  <c r="K42" i="2"/>
  <c r="J42" i="2"/>
  <c r="J43" i="2" s="1"/>
  <c r="I42" i="2"/>
  <c r="H42" i="2"/>
  <c r="H43" i="2" s="1"/>
  <c r="G42" i="2"/>
  <c r="G43" i="2" s="1"/>
  <c r="F42" i="2"/>
  <c r="E42" i="2"/>
  <c r="D42" i="2"/>
  <c r="C42" i="2"/>
  <c r="B42" i="2"/>
  <c r="K22" i="2"/>
  <c r="J22" i="2"/>
  <c r="I22" i="2"/>
  <c r="H22" i="2"/>
  <c r="G22" i="2"/>
  <c r="F22" i="2"/>
  <c r="E22" i="2"/>
  <c r="D22" i="2"/>
  <c r="C22" i="2"/>
  <c r="B22" i="2"/>
  <c r="K21" i="2"/>
  <c r="J21" i="2"/>
  <c r="I21" i="2"/>
  <c r="H21" i="2"/>
  <c r="G21" i="2"/>
  <c r="F21" i="2"/>
  <c r="E21" i="2"/>
  <c r="D21" i="2"/>
  <c r="C21" i="2"/>
  <c r="B21" i="2"/>
  <c r="G8" i="6" l="1"/>
  <c r="G7" i="6"/>
  <c r="H23" i="6" l="1"/>
  <c r="H22" i="6"/>
  <c r="H21" i="6"/>
  <c r="G23" i="6"/>
  <c r="G22" i="6"/>
  <c r="G21" i="6"/>
</calcChain>
</file>

<file path=xl/sharedStrings.xml><?xml version="1.0" encoding="utf-8"?>
<sst xmlns="http://schemas.openxmlformats.org/spreadsheetml/2006/main" count="1003" uniqueCount="198">
  <si>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</si>
  <si>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</si>
  <si>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</si>
  <si>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</si>
  <si>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</si>
  <si>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</si>
  <si>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</si>
  <si>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</si>
  <si>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</si>
  <si>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</si>
  <si>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</si>
  <si>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</si>
  <si>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</si>
  <si>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</si>
  <si>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</si>
  <si>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</si>
  <si>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</si>
  <si>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</si>
  <si>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</si>
  <si>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</si>
  <si>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</si>
  <si>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</si>
  <si>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</si>
  <si>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</si>
  <si>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</si>
  <si>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</si>
  <si>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</si>
  <si>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</si>
  <si>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</si>
  <si>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</si>
  <si>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</si>
  <si>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</si>
  <si>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</si>
  <si>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</si>
  <si>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</si>
  <si>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</si>
  <si>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</si>
  <si>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</si>
  <si>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</si>
  <si>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</si>
  <si>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</si>
  <si>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</si>
  <si>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</si>
  <si>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</si>
  <si>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</si>
  <si>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</si>
  <si>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</si>
  <si>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</si>
  <si>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</si>
  <si>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</si>
  <si>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</si>
  <si>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</si>
  <si>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</si>
  <si>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</si>
  <si>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12 Months Treasury Bills</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</si>
  <si>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</si>
  <si>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</si>
  <si>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</si>
  <si>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</si>
  <si>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</si>
  <si>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</si>
  <si>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</si>
  <si>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</si>
  <si>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</si>
  <si>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</si>
  <si>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</si>
  <si>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</si>
  <si>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</si>
  <si>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</si>
  <si>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</si>
  <si>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</si>
  <si>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</si>
  <si>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</si>
  <si>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</si>
  <si>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</si>
  <si>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</si>
  <si>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</si>
  <si>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</si>
  <si>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</si>
  <si>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</si>
  <si>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</si>
  <si>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</si>
  <si>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</si>
  <si>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</si>
  <si>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</si>
  <si>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</si>
  <si>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</si>
  <si>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</si>
  <si>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</si>
  <si>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</si>
  <si>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</si>
  <si>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</si>
  <si>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</si>
  <si>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</si>
  <si>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</si>
  <si>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</si>
  <si>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</si>
  <si>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</si>
  <si>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</si>
  <si>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</si>
  <si>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</si>
  <si>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</si>
  <si>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</si>
  <si>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</si>
  <si>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</si>
  <si>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</si>
  <si>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</si>
  <si>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</si>
  <si>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</si>
  <si>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</si>
  <si>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</si>
  <si>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</si>
  <si>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</si>
  <si>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</si>
  <si>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</si>
  <si>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</si>
  <si>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</si>
  <si>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</si>
  <si>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</si>
  <si>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</si>
  <si>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</si>
  <si>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</si>
  <si>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</si>
  <si>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</si>
  <si>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</si>
  <si>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</si>
  <si>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</si>
  <si>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</si>
  <si>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</si>
  <si>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</si>
  <si>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</si>
  <si>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</si>
  <si>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</si>
  <si>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</si>
  <si>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</si>
  <si>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</si>
  <si>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</si>
  <si>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</si>
  <si>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</si>
  <si>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</si>
  <si>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</si>
  <si>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</si>
  <si>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</si>
  <si>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</si>
  <si>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</si>
  <si>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</si>
  <si>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</si>
  <si>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</si>
  <si>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</si>
  <si>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</si>
  <si>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</si>
  <si>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</si>
  <si>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</si>
  <si>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</si>
  <si>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</si>
  <si>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</si>
  <si>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</si>
  <si>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</si>
  <si>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</si>
  <si>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</si>
  <si>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Rate</t>
  </si>
  <si>
    <t>22 Day Special Treasury  Bills</t>
  </si>
  <si>
    <t>Jun-25</t>
  </si>
  <si>
    <t>2025-26</t>
  </si>
  <si>
    <t>Jul-25</t>
  </si>
  <si>
    <t>Aug-25</t>
  </si>
  <si>
    <t>Sep-25</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</si>
  <si>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</si>
  <si>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</si>
  <si>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</si>
  <si>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</si>
  <si>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t xml:space="preserve">6.8 Inter-Bank Weighted Average Call Rates </t>
  </si>
  <si>
    <t>Oct-25</t>
  </si>
  <si>
    <t>Notes:</t>
  </si>
  <si>
    <t>Note:</t>
  </si>
  <si>
    <t>Source: Domestic Markets &amp; Monetary Management Department, SBP (Refinitive)</t>
  </si>
  <si>
    <t>Items</t>
  </si>
  <si>
    <t>https://www.sbp.org.pk/ecodata/tb.xlsx</t>
  </si>
  <si>
    <t>https://www.sbp.org.pk/ecodata/Pakinvestbonds.xlsx</t>
  </si>
  <si>
    <t>https://www.sbp.org.pk/ecodata/PIB-Float-Arch-SA.xlsx</t>
  </si>
  <si>
    <t>https://www.sbp.org.pk/ecodata/PIB-Float-Arch-Q.xlsx</t>
  </si>
  <si>
    <t>https://www.sbp.org.pk/ecodata/OMO-Inject-Hist.xlsx</t>
  </si>
  <si>
    <t>https://www.sbp.org.pk/ecodata/IR-Corridor-Hist.xls</t>
  </si>
  <si>
    <t>https://www.sbp.org.pk/ecodata/Shariah-OMO-Summary-Hist.xlsx</t>
  </si>
  <si>
    <t>https://www.sbp.org.pk/ecodata/Access_Mud_Fin_Hist.xls</t>
  </si>
  <si>
    <t>Nov-25</t>
  </si>
  <si>
    <t>6.2 Sale /Purchase of Treasury Bills under Open</t>
  </si>
  <si>
    <t>Market Operations by SBP with Banks</t>
  </si>
  <si>
    <t>Period</t>
  </si>
  <si>
    <t>Settlement Date</t>
  </si>
  <si>
    <t>Auction Settlement 
Date</t>
  </si>
  <si>
    <t>Securities/Transactions</t>
  </si>
  <si>
    <r>
      <t>Offered</t>
    </r>
    <r>
      <rPr>
        <b/>
        <vertAlign val="superscript"/>
        <sz val="10"/>
        <color theme="1"/>
        <rFont val="Times New Roman"/>
        <family val="1"/>
      </rPr>
      <t>1</t>
    </r>
  </si>
  <si>
    <r>
      <t>Accepted</t>
    </r>
    <r>
      <rPr>
        <b/>
        <vertAlign val="superscript"/>
        <sz val="10"/>
        <color theme="1"/>
        <rFont val="Times New Roman"/>
        <family val="1"/>
      </rPr>
      <t>2</t>
    </r>
  </si>
  <si>
    <r>
      <t>Offered</t>
    </r>
    <r>
      <rPr>
        <b/>
        <vertAlign val="superscript"/>
        <sz val="14"/>
        <color theme="1"/>
        <rFont val="Times New Roman"/>
        <family val="1"/>
      </rPr>
      <t>1</t>
    </r>
  </si>
  <si>
    <r>
      <t>Accepted</t>
    </r>
    <r>
      <rPr>
        <b/>
        <vertAlign val="superscript"/>
        <sz val="14"/>
        <color theme="1"/>
        <rFont val="Times New Roman"/>
        <family val="1"/>
      </rPr>
      <t>2</t>
    </r>
  </si>
  <si>
    <r>
      <t>Price</t>
    </r>
    <r>
      <rPr>
        <b/>
        <vertAlign val="superscript"/>
        <sz val="14"/>
        <color rgb="FF000000"/>
        <rFont val="Times New Roman"/>
        <family val="1"/>
      </rPr>
      <t>3</t>
    </r>
  </si>
  <si>
    <r>
      <t>price</t>
    </r>
    <r>
      <rPr>
        <b/>
        <vertAlign val="superscript"/>
        <sz val="14"/>
        <color rgb="FF000000"/>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</si>
</sst>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s>
  <fonts count="64" x14ac:knownFonts="1">
    <font>
      <sz val="11"/>
      <color theme="1"/>
      <name val="Arial"/>
      <family val="2"/>
      <scheme val="minor"/>
    </font>
    <font>
      <sz val="10"/>
      <color theme="1"/>
      <name val="Times New Roman"/>
      <family val="1"/>
    </font>
    <font>
      <b/>
      <sz val="10"/>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10"/>
      <color theme="1"/>
      <name val="Calibri"/>
      <family val="2"/>
    </font>
    <font>
      <sz val="9"/>
      <color theme="1"/>
      <name val="Times New Roman"/>
      <family val="1"/>
    </font>
    <font>
      <b/>
      <sz val="9"/>
      <color rgb="FF000000"/>
      <name val="Times New Roman"/>
      <family val="1"/>
    </font>
    <font>
      <u/>
      <sz val="11"/>
      <color theme="10"/>
      <name val="Arial"/>
      <family val="2"/>
      <scheme val="minor"/>
    </font>
    <font>
      <b/>
      <sz val="6.5"/>
      <color theme="1"/>
      <name val="Times New Roman"/>
      <family val="1"/>
    </font>
    <font>
      <sz val="10"/>
      <name val="Arial"/>
      <family val="2"/>
    </font>
    <font>
      <sz val="11"/>
      <color theme="1"/>
      <name val="Arial"/>
      <family val="2"/>
      <scheme val="minor"/>
    </font>
    <font>
      <sz val="8"/>
      <name val="Times New Roman"/>
      <family val="1"/>
    </font>
    <font>
      <sz val="11"/>
      <name val="Arial"/>
      <family val="2"/>
      <scheme val="minor"/>
    </font>
    <font>
      <sz val="7"/>
      <name val="Times New Roman"/>
      <family val="1"/>
    </font>
    <font>
      <sz val="7"/>
      <color theme="1"/>
      <name val="Times New Roman"/>
      <family val="1"/>
      <scheme val="major"/>
    </font>
    <font>
      <sz val="8"/>
      <color theme="1"/>
      <name val="Times New Roman"/>
      <family val="1"/>
      <scheme val="major"/>
    </font>
    <font>
      <sz val="10"/>
      <color theme="1"/>
      <name val="Times New Roman"/>
      <family val="1"/>
      <scheme val="major"/>
    </font>
    <font>
      <b/>
      <sz val="10"/>
      <color theme="1"/>
      <name val="Times New Roman"/>
      <family val="1"/>
      <scheme val="major"/>
    </font>
    <font>
      <sz val="10"/>
      <name val="Times New Roman"/>
      <family val="1"/>
      <scheme val="major"/>
    </font>
    <font>
      <b/>
      <sz val="18"/>
      <color theme="1"/>
      <name val="Times New Roman"/>
      <family val="1"/>
    </font>
    <font>
      <sz val="9"/>
      <name val="Times New Roman"/>
      <family val="1"/>
    </font>
    <font>
      <sz val="9"/>
      <name val="Arial"/>
      <family val="2"/>
      <scheme val="minor"/>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sz val="10"/>
      <color theme="1"/>
      <name val="Arial"/>
      <family val="2"/>
      <scheme val="minor"/>
    </font>
    <font>
      <sz val="10"/>
      <color rgb="FF000000"/>
      <name val="Times New Roman"/>
      <family val="1"/>
      <scheme val="major"/>
    </font>
    <font>
      <sz val="9"/>
      <color theme="1"/>
      <name val="Arial"/>
      <family val="2"/>
      <scheme val="minor"/>
    </font>
    <font>
      <b/>
      <vertAlign val="superscript"/>
      <sz val="10"/>
      <color theme="1"/>
      <name val="Times New Roman"/>
      <family val="1"/>
    </font>
    <font>
      <vertAlign val="superscript"/>
      <sz val="9"/>
      <color theme="1"/>
      <name val="Times New Roman"/>
      <family val="1"/>
    </font>
    <font>
      <sz val="10"/>
      <color indexed="8"/>
      <name val="Times New Roman"/>
      <family val="1"/>
    </font>
    <font>
      <b/>
      <sz val="10"/>
      <color rgb="FF000000"/>
      <name val="Times New Roman"/>
      <family val="1"/>
      <scheme val="major"/>
    </font>
    <font>
      <sz val="9"/>
      <name val="Times New Roman"/>
      <family val="1"/>
      <scheme val="major"/>
    </font>
    <font>
      <u/>
      <sz val="9"/>
      <name val="Times New Roman"/>
      <family val="1"/>
      <scheme val="major"/>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name val="Arial"/>
      <family val="2"/>
      <scheme val="minor"/>
    </font>
    <font>
      <sz val="14"/>
      <color theme="1"/>
      <name val="Times New Roman"/>
      <family val="1"/>
    </font>
    <font>
      <sz val="14"/>
      <color theme="1"/>
      <name val="Arial"/>
      <family val="2"/>
      <scheme val="minor"/>
    </font>
    <font>
      <sz val="14"/>
      <name val="Times New Roman"/>
      <family val="1"/>
      <scheme val="major"/>
    </font>
    <font>
      <sz val="14"/>
      <color theme="1"/>
      <name val="Times New Roman"/>
      <family val="1"/>
      <scheme val="major"/>
    </font>
    <font>
      <sz val="14"/>
      <color rgb="FF000000"/>
      <name val="Times New Roman"/>
      <family val="1"/>
      <scheme val="major"/>
    </font>
    <font>
      <sz val="14"/>
      <color rgb="FFFF0000"/>
      <name val="Times New Roman"/>
      <family val="1"/>
      <scheme val="major"/>
    </font>
    <font>
      <b/>
      <sz val="14"/>
      <color rgb="FFFF0000"/>
      <name val="Times New Roman"/>
      <family val="1"/>
    </font>
    <font>
      <sz val="14"/>
      <color rgb="FFFF0000"/>
      <name val="Times New Roman"/>
      <family val="1"/>
    </font>
    <font>
      <strike/>
      <sz val="14"/>
      <color rgb="FFFF0000"/>
      <name val="Times New Roman"/>
      <family val="1"/>
      <scheme val="major"/>
    </font>
    <font>
      <sz val="12"/>
      <color theme="1"/>
      <name val="Times New Roman"/>
      <family val="1"/>
      <scheme val="major"/>
    </font>
    <font>
      <sz val="9"/>
      <color theme="1"/>
      <name val="Times New Roman"/>
      <family val="1"/>
      <scheme val="major"/>
    </font>
    <font>
      <b/>
      <sz val="12"/>
      <color theme="1"/>
      <name val="Times New Roman"/>
      <family val="1"/>
    </font>
    <font>
      <b/>
      <sz val="14"/>
      <color theme="1"/>
      <name val="Times New Roman"/>
      <family val="1"/>
    </font>
    <font>
      <b/>
      <vertAlign val="superscript"/>
      <sz val="14"/>
      <color theme="1"/>
      <name val="Times New Roman"/>
      <family val="1"/>
    </font>
    <font>
      <b/>
      <vertAlign val="superscript"/>
      <sz val="14"/>
      <color rgb="FF000000"/>
      <name val="Times New Roman"/>
      <family val="1"/>
    </font>
  </fonts>
  <fills count="2">
    <fill>
      <patternFill patternType="none"/>
    </fill>
    <fill>
      <patternFill patternType="gray125"/>
    </fill>
  </fills>
  <borders count="3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thick">
        <color indexed="64"/>
      </bottom>
      <diagonal/>
    </border>
  </borders>
  <cellStyleXfs count="13">
    <xf numFmtId="0" fontId="0" fillId="0" borderId="0"/>
    <xf numFmtId="0" fontId="11" fillId="0" borderId="0" applyNumberFormat="0" applyFill="0" applyBorder="0" applyAlignment="0" applyProtection="0"/>
    <xf numFmtId="165"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43" fontId="14" fillId="0" borderId="0" applyFont="0" applyFill="0" applyBorder="0" applyAlignment="0" applyProtection="0"/>
  </cellStyleXfs>
  <cellXfs count="354">
    <xf numFmtId="0" fontId="0" fillId="0" borderId="0" xfId="0"/>
    <xf numFmtId="0" fontId="1" fillId="0" borderId="0" xfId="0" applyFont="1" applyAlignment="1">
      <alignment vertical="center"/>
    </xf>
    <xf numFmtId="0" fontId="1" fillId="0" borderId="4" xfId="0" applyFont="1" applyBorder="1" applyAlignment="1">
      <alignment vertical="center"/>
    </xf>
    <xf numFmtId="0" fontId="0" fillId="0" borderId="0" xfId="0" applyAlignment="1"/>
    <xf numFmtId="0" fontId="6" fillId="0" borderId="0" xfId="0" applyFont="1" applyAlignment="1">
      <alignment horizontal="center" vertical="center"/>
    </xf>
    <xf numFmtId="0" fontId="5" fillId="0" borderId="1" xfId="0" applyFont="1" applyBorder="1" applyAlignment="1">
      <alignment horizontal="right" vertical="center"/>
    </xf>
    <xf numFmtId="0" fontId="1" fillId="0" borderId="1" xfId="0" applyFont="1" applyBorder="1" applyAlignment="1">
      <alignment vertical="center"/>
    </xf>
    <xf numFmtId="0" fontId="8" fillId="0" borderId="0" xfId="0" applyFont="1" applyAlignment="1">
      <alignment horizontal="right" vertical="center"/>
    </xf>
    <xf numFmtId="0" fontId="1" fillId="0" borderId="0" xfId="0" applyFont="1" applyAlignment="1">
      <alignment vertical="top"/>
    </xf>
    <xf numFmtId="0" fontId="0" fillId="0" borderId="0" xfId="0"/>
    <xf numFmtId="168" fontId="1" fillId="0" borderId="4" xfId="12" applyNumberFormat="1" applyFont="1" applyBorder="1" applyAlignment="1">
      <alignment vertical="center"/>
    </xf>
    <xf numFmtId="168" fontId="4" fillId="0" borderId="4" xfId="12" applyNumberFormat="1" applyFont="1" applyBorder="1" applyAlignment="1">
      <alignment horizontal="right" vertical="center"/>
    </xf>
    <xf numFmtId="168" fontId="3" fillId="0" borderId="4" xfId="12" applyNumberFormat="1" applyFont="1" applyBorder="1" applyAlignment="1">
      <alignment horizontal="right" vertical="center"/>
    </xf>
    <xf numFmtId="167" fontId="5" fillId="0" borderId="0" xfId="12" applyNumberFormat="1" applyFont="1" applyAlignment="1">
      <alignment horizontal="right" vertical="center"/>
    </xf>
    <xf numFmtId="15" fontId="4" fillId="0" borderId="0" xfId="0" applyNumberFormat="1" applyFont="1" applyAlignment="1">
      <alignment horizontal="left" vertical="center"/>
    </xf>
    <xf numFmtId="43" fontId="0" fillId="0" borderId="0" xfId="0" applyNumberFormat="1"/>
    <xf numFmtId="0" fontId="16" fillId="0" borderId="0" xfId="0" applyFont="1"/>
    <xf numFmtId="0" fontId="0" fillId="0" borderId="0" xfId="0" applyFill="1" applyAlignment="1"/>
    <xf numFmtId="0" fontId="16" fillId="0" borderId="0" xfId="0" applyFont="1" applyAlignment="1"/>
    <xf numFmtId="166" fontId="17"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0" fillId="0" borderId="1" xfId="0" applyFill="1" applyBorder="1" applyAlignment="1"/>
    <xf numFmtId="0" fontId="4" fillId="0" borderId="1" xfId="0" applyFont="1" applyFill="1" applyBorder="1" applyAlignment="1">
      <alignment horizontal="right" vertical="center"/>
    </xf>
    <xf numFmtId="10" fontId="4" fillId="0" borderId="1" xfId="0"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166" fontId="4" fillId="0" borderId="1" xfId="0" applyNumberFormat="1" applyFont="1" applyFill="1" applyBorder="1" applyAlignment="1">
      <alignment horizontal="right" vertical="center"/>
    </xf>
    <xf numFmtId="166" fontId="4" fillId="0" borderId="1" xfId="12" applyNumberFormat="1" applyFont="1" applyFill="1" applyBorder="1" applyAlignment="1">
      <alignment horizontal="right" vertical="center"/>
    </xf>
    <xf numFmtId="167" fontId="4" fillId="0" borderId="1" xfId="12" applyNumberFormat="1" applyFont="1" applyFill="1" applyBorder="1" applyAlignment="1">
      <alignment horizontal="right" vertical="center"/>
    </xf>
    <xf numFmtId="0" fontId="1" fillId="0" borderId="1" xfId="0" applyFont="1" applyBorder="1" applyAlignment="1"/>
    <xf numFmtId="0" fontId="12" fillId="0" borderId="1" xfId="0" applyFont="1" applyBorder="1" applyAlignment="1">
      <alignment horizontal="right" vertical="center"/>
    </xf>
    <xf numFmtId="0" fontId="12" fillId="0" borderId="1" xfId="0" applyFont="1" applyFill="1" applyBorder="1" applyAlignment="1">
      <alignment horizontal="right" vertical="center"/>
    </xf>
    <xf numFmtId="0" fontId="0" fillId="0" borderId="0" xfId="0" applyBorder="1"/>
    <xf numFmtId="0" fontId="18" fillId="0" borderId="1" xfId="0" applyFont="1" applyFill="1" applyBorder="1" applyAlignment="1">
      <alignment horizontal="right" vertical="center"/>
    </xf>
    <xf numFmtId="0" fontId="0" fillId="0" borderId="1" xfId="0" applyBorder="1"/>
    <xf numFmtId="0" fontId="16" fillId="0" borderId="1" xfId="0" applyFont="1" applyBorder="1"/>
    <xf numFmtId="15" fontId="15" fillId="0" borderId="1" xfId="0" applyNumberFormat="1" applyFont="1" applyBorder="1" applyAlignment="1">
      <alignment horizontal="left" vertical="center" wrapText="1"/>
    </xf>
    <xf numFmtId="0" fontId="19" fillId="0" borderId="0" xfId="0" applyFont="1"/>
    <xf numFmtId="0" fontId="1" fillId="0" borderId="0" xfId="0" applyFont="1" applyAlignment="1">
      <alignment vertical="center"/>
    </xf>
    <xf numFmtId="0" fontId="19" fillId="0" borderId="0" xfId="0" applyFont="1" applyBorder="1"/>
    <xf numFmtId="170" fontId="20" fillId="0" borderId="0" xfId="0" applyNumberFormat="1" applyFont="1" applyBorder="1" applyAlignment="1">
      <alignment horizontal="center" vertical="center"/>
    </xf>
    <xf numFmtId="170" fontId="20"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1" fillId="0" borderId="32" xfId="0" applyFont="1" applyBorder="1" applyAlignment="1">
      <alignment horizontal="center" vertical="center" wrapText="1"/>
    </xf>
    <xf numFmtId="0" fontId="21" fillId="0" borderId="15" xfId="0" applyFont="1" applyBorder="1" applyAlignment="1">
      <alignment horizontal="center" vertical="center"/>
    </xf>
    <xf numFmtId="0" fontId="21" fillId="0" borderId="33" xfId="0" applyFont="1" applyBorder="1" applyAlignment="1">
      <alignment horizontal="center" vertical="center"/>
    </xf>
    <xf numFmtId="0" fontId="25" fillId="0" borderId="0" xfId="0" applyFont="1"/>
    <xf numFmtId="0" fontId="28" fillId="0" borderId="31" xfId="0" applyFont="1" applyFill="1" applyBorder="1" applyAlignment="1">
      <alignment horizontal="center" vertical="center"/>
    </xf>
    <xf numFmtId="0" fontId="28" fillId="0" borderId="30" xfId="0" applyFont="1" applyFill="1" applyBorder="1" applyAlignment="1">
      <alignment horizontal="right" vertical="center"/>
    </xf>
    <xf numFmtId="0" fontId="28" fillId="0" borderId="15" xfId="0" applyFont="1" applyFill="1" applyBorder="1" applyAlignment="1">
      <alignment horizontal="right" vertical="center"/>
    </xf>
    <xf numFmtId="0" fontId="29" fillId="0" borderId="0" xfId="0" applyFont="1" applyAlignment="1">
      <alignment horizontal="right" vertical="center"/>
    </xf>
    <xf numFmtId="0" fontId="30" fillId="0" borderId="0" xfId="0" applyFont="1" applyAlignment="1">
      <alignment horizontal="right" vertical="center"/>
    </xf>
    <xf numFmtId="0" fontId="31" fillId="0" borderId="0" xfId="0" applyFont="1" applyAlignment="1"/>
    <xf numFmtId="0" fontId="31" fillId="0" borderId="0" xfId="0" applyFont="1" applyFill="1" applyAlignment="1"/>
    <xf numFmtId="0" fontId="27" fillId="0" borderId="0" xfId="0" applyFont="1" applyAlignment="1">
      <alignment vertical="center"/>
    </xf>
    <xf numFmtId="0" fontId="29" fillId="0" borderId="0" xfId="0" applyFont="1" applyAlignment="1">
      <alignment vertical="center"/>
    </xf>
    <xf numFmtId="167" fontId="1" fillId="0" borderId="0" xfId="12" applyNumberFormat="1" applyFont="1" applyAlignment="1">
      <alignment horizontal="right" vertical="center"/>
    </xf>
    <xf numFmtId="167" fontId="20" fillId="0" borderId="0" xfId="12" applyNumberFormat="1" applyFont="1" applyAlignment="1">
      <alignment horizontal="right" vertical="center"/>
    </xf>
    <xf numFmtId="167" fontId="20" fillId="0" borderId="0" xfId="12" applyNumberFormat="1" applyFont="1" applyAlignment="1"/>
    <xf numFmtId="167" fontId="29" fillId="0" borderId="0" xfId="12" applyNumberFormat="1" applyFont="1" applyAlignment="1">
      <alignment horizontal="right" vertical="center"/>
    </xf>
    <xf numFmtId="167" fontId="32" fillId="0" borderId="0" xfId="12" applyNumberFormat="1" applyFont="1" applyAlignment="1">
      <alignment horizontal="right" vertical="center"/>
    </xf>
    <xf numFmtId="167" fontId="31" fillId="0" borderId="0" xfId="12" applyNumberFormat="1" applyFont="1" applyFill="1" applyAlignment="1"/>
    <xf numFmtId="0" fontId="20" fillId="0" borderId="0" xfId="0" applyFont="1" applyAlignment="1"/>
    <xf numFmtId="167" fontId="29"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Fill="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0" fontId="31" fillId="0" borderId="0" xfId="0" applyFont="1"/>
    <xf numFmtId="0" fontId="1" fillId="0" borderId="0" xfId="0" applyFont="1" applyFill="1" applyAlignment="1">
      <alignment vertical="center"/>
    </xf>
    <xf numFmtId="43" fontId="1" fillId="0" borderId="0" xfId="12" applyNumberFormat="1" applyFont="1" applyFill="1" applyAlignment="1">
      <alignment horizontal="right" vertical="center"/>
    </xf>
    <xf numFmtId="0" fontId="1" fillId="0" borderId="1" xfId="0" applyFont="1" applyFill="1" applyBorder="1" applyAlignment="1">
      <alignment vertical="center"/>
    </xf>
    <xf numFmtId="43" fontId="1" fillId="0" borderId="1" xfId="12" applyNumberFormat="1" applyFont="1" applyFill="1" applyBorder="1" applyAlignment="1">
      <alignment horizontal="right" vertical="center"/>
    </xf>
    <xf numFmtId="0" fontId="1" fillId="0" borderId="16" xfId="0" applyFont="1" applyBorder="1" applyAlignment="1">
      <alignment vertical="center"/>
    </xf>
    <xf numFmtId="167" fontId="29" fillId="0" borderId="0" xfId="12" applyNumberFormat="1" applyFont="1" applyFill="1" applyAlignment="1">
      <alignment horizontal="right" vertical="center" wrapText="1"/>
    </xf>
    <xf numFmtId="167" fontId="29" fillId="0" borderId="4" xfId="12" applyNumberFormat="1" applyFont="1" applyBorder="1" applyAlignment="1">
      <alignment horizontal="right" vertical="center"/>
    </xf>
    <xf numFmtId="167" fontId="29"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NumberFormat="1" applyFont="1" applyAlignment="1">
      <alignment horizontal="right" vertical="center" wrapText="1"/>
    </xf>
    <xf numFmtId="0" fontId="33" fillId="0" borderId="0" xfId="0" applyFont="1" applyAlignment="1"/>
    <xf numFmtId="0" fontId="1" fillId="0" borderId="0" xfId="0" applyFont="1" applyAlignment="1">
      <alignment horizontal="right" vertical="center"/>
    </xf>
    <xf numFmtId="167" fontId="29" fillId="0" borderId="0" xfId="12" applyNumberFormat="1"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43" fontId="1" fillId="0" borderId="0" xfId="12" applyFont="1" applyAlignment="1">
      <alignment horizontal="right" vertical="center"/>
    </xf>
    <xf numFmtId="43" fontId="29" fillId="0" borderId="0" xfId="12" applyFont="1" applyAlignment="1">
      <alignment horizontal="right" vertical="center"/>
    </xf>
    <xf numFmtId="0" fontId="33" fillId="0" borderId="0" xfId="0" applyFont="1"/>
    <xf numFmtId="43" fontId="25" fillId="0" borderId="0" xfId="0" applyNumberFormat="1" applyFont="1"/>
    <xf numFmtId="169" fontId="24" fillId="0" borderId="0" xfId="12" applyNumberFormat="1" applyFont="1" applyAlignment="1">
      <alignment horizontal="right" vertical="center" wrapText="1"/>
    </xf>
    <xf numFmtId="0" fontId="1" fillId="0" borderId="0" xfId="0" applyFont="1" applyAlignment="1">
      <alignment horizontal="right" vertical="center" wrapText="1"/>
    </xf>
    <xf numFmtId="0" fontId="33" fillId="0" borderId="0" xfId="0" applyFont="1" applyFill="1" applyAlignment="1"/>
    <xf numFmtId="15" fontId="27" fillId="0" borderId="0" xfId="0" applyNumberFormat="1" applyFont="1" applyFill="1" applyAlignment="1">
      <alignment horizontal="center" vertical="center"/>
    </xf>
    <xf numFmtId="0" fontId="29" fillId="0" borderId="0" xfId="0" applyFont="1" applyFill="1" applyAlignment="1">
      <alignment horizontal="right" vertical="center"/>
    </xf>
    <xf numFmtId="10" fontId="29" fillId="0" borderId="0" xfId="0" applyNumberFormat="1" applyFont="1" applyFill="1" applyAlignment="1">
      <alignment horizontal="right" vertical="center"/>
    </xf>
    <xf numFmtId="167" fontId="29" fillId="0" borderId="0" xfId="12" applyNumberFormat="1" applyFont="1" applyFill="1" applyAlignment="1">
      <alignment horizontal="right" vertical="center"/>
    </xf>
    <xf numFmtId="166" fontId="29" fillId="0" borderId="0" xfId="0" applyNumberFormat="1" applyFont="1" applyFill="1" applyAlignment="1">
      <alignment horizontal="right" vertical="center"/>
    </xf>
    <xf numFmtId="166" fontId="29" fillId="0" borderId="0" xfId="12" applyNumberFormat="1" applyFont="1" applyFill="1" applyAlignment="1">
      <alignment horizontal="right" vertical="center"/>
    </xf>
    <xf numFmtId="0" fontId="27" fillId="0" borderId="0" xfId="0" applyFont="1" applyFill="1" applyAlignment="1">
      <alignment horizontal="center" vertical="center"/>
    </xf>
    <xf numFmtId="0" fontId="30" fillId="0" borderId="0" xfId="0" applyFont="1" applyFill="1" applyAlignment="1">
      <alignment horizontal="right" vertical="center"/>
    </xf>
    <xf numFmtId="10" fontId="30" fillId="0" borderId="0" xfId="0" applyNumberFormat="1" applyFont="1" applyFill="1" applyAlignment="1">
      <alignment horizontal="right" vertical="center"/>
    </xf>
    <xf numFmtId="167" fontId="30" fillId="0" borderId="0" xfId="12" applyNumberFormat="1" applyFont="1" applyFill="1" applyAlignment="1">
      <alignment horizontal="right" vertical="center"/>
    </xf>
    <xf numFmtId="166" fontId="30" fillId="0" borderId="0" xfId="0" applyNumberFormat="1" applyFont="1" applyFill="1" applyAlignment="1">
      <alignment horizontal="right" vertical="center"/>
    </xf>
    <xf numFmtId="166" fontId="30" fillId="0" borderId="0" xfId="12" applyNumberFormat="1" applyFont="1" applyFill="1" applyAlignment="1">
      <alignment horizontal="right" vertical="center"/>
    </xf>
    <xf numFmtId="15" fontId="36" fillId="0" borderId="0" xfId="0" applyNumberFormat="1" applyFont="1" applyBorder="1" applyAlignment="1">
      <alignment horizontal="center"/>
    </xf>
    <xf numFmtId="0" fontId="36" fillId="0" borderId="0" xfId="0" applyFont="1" applyFill="1" applyBorder="1" applyAlignment="1">
      <alignment horizontal="right"/>
    </xf>
    <xf numFmtId="10" fontId="36" fillId="0" borderId="0" xfId="9" applyNumberFormat="1" applyFont="1" applyFill="1" applyBorder="1" applyAlignment="1">
      <alignment horizontal="center"/>
    </xf>
    <xf numFmtId="43" fontId="36" fillId="0" borderId="0" xfId="8" applyFont="1" applyBorder="1" applyAlignment="1">
      <alignment horizontal="right"/>
    </xf>
    <xf numFmtId="9" fontId="36" fillId="0" borderId="0" xfId="8" applyNumberFormat="1" applyFont="1" applyBorder="1" applyAlignment="1">
      <alignment horizontal="right"/>
    </xf>
    <xf numFmtId="15" fontId="37" fillId="0" borderId="0" xfId="0" applyNumberFormat="1" applyFont="1" applyFill="1" applyAlignment="1">
      <alignment horizontal="center" vertical="center"/>
    </xf>
    <xf numFmtId="0" fontId="20" fillId="0" borderId="0" xfId="0" applyFont="1" applyFill="1" applyAlignment="1"/>
    <xf numFmtId="0" fontId="29" fillId="0" borderId="0" xfId="0" applyFont="1" applyFill="1" applyBorder="1" applyAlignment="1">
      <alignment horizontal="right" vertical="center"/>
    </xf>
    <xf numFmtId="10" fontId="29" fillId="0" borderId="0" xfId="0" applyNumberFormat="1" applyFont="1" applyFill="1" applyBorder="1" applyAlignment="1">
      <alignment horizontal="right" vertical="center"/>
    </xf>
    <xf numFmtId="167" fontId="1" fillId="0" borderId="0" xfId="12" applyNumberFormat="1" applyFont="1" applyFill="1" applyBorder="1" applyAlignment="1">
      <alignment horizontal="right" vertical="center"/>
    </xf>
    <xf numFmtId="167" fontId="29" fillId="0" borderId="0" xfId="12" applyNumberFormat="1" applyFont="1" applyFill="1" applyBorder="1" applyAlignment="1">
      <alignment horizontal="right" vertical="center"/>
    </xf>
    <xf numFmtId="166" fontId="29" fillId="0" borderId="0" xfId="0" applyNumberFormat="1" applyFont="1" applyFill="1" applyBorder="1" applyAlignment="1">
      <alignment horizontal="right" vertical="center"/>
    </xf>
    <xf numFmtId="166" fontId="29" fillId="0" borderId="0" xfId="12" applyNumberFormat="1" applyFont="1" applyFill="1" applyBorder="1" applyAlignment="1">
      <alignment horizontal="right" vertical="center"/>
    </xf>
    <xf numFmtId="43" fontId="30" fillId="0" borderId="0" xfId="12" applyNumberFormat="1" applyFont="1" applyFill="1" applyAlignment="1">
      <alignment horizontal="right" vertical="center"/>
    </xf>
    <xf numFmtId="0" fontId="38" fillId="0" borderId="0" xfId="0" applyFont="1"/>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NumberFormat="1" applyFont="1" applyAlignment="1">
      <alignment horizontal="right" vertical="center"/>
    </xf>
    <xf numFmtId="43" fontId="1" fillId="0" borderId="0" xfId="12" applyNumberFormat="1" applyFont="1" applyBorder="1" applyAlignment="1">
      <alignment horizontal="right" vertical="center"/>
    </xf>
    <xf numFmtId="0" fontId="28" fillId="0" borderId="5" xfId="0" applyFont="1" applyBorder="1" applyAlignment="1">
      <alignment horizontal="right" vertical="center"/>
    </xf>
    <xf numFmtId="0" fontId="28"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43" fontId="29" fillId="0" borderId="0" xfId="12" applyNumberFormat="1" applyFont="1" applyAlignment="1">
      <alignment horizontal="right"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4" fontId="2" fillId="0" borderId="1" xfId="0" quotePrefix="1" applyNumberFormat="1" applyFont="1" applyFill="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44" fillId="0" borderId="11"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0" xfId="0" applyFont="1" applyAlignment="1">
      <alignment horizontal="left" vertical="center" wrapText="1"/>
    </xf>
    <xf numFmtId="0" fontId="48" fillId="0" borderId="0" xfId="0" applyFont="1"/>
    <xf numFmtId="0" fontId="46" fillId="0" borderId="0" xfId="0" applyFont="1" applyAlignment="1">
      <alignment horizontal="right" vertical="center" wrapText="1"/>
    </xf>
    <xf numFmtId="0" fontId="49" fillId="0" borderId="0" xfId="0" applyFont="1" applyAlignment="1">
      <alignment horizontal="right" vertical="center" wrapText="1"/>
    </xf>
    <xf numFmtId="15" fontId="47" fillId="0" borderId="0" xfId="0" applyNumberFormat="1" applyFont="1" applyAlignment="1">
      <alignment horizontal="left" vertical="center" wrapText="1"/>
    </xf>
    <xf numFmtId="43" fontId="46" fillId="0" borderId="0" xfId="12" applyNumberFormat="1" applyFont="1" applyAlignment="1">
      <alignment horizontal="right" vertical="center" wrapText="1"/>
    </xf>
    <xf numFmtId="169" fontId="46" fillId="0" borderId="0" xfId="12" applyNumberFormat="1" applyFont="1" applyAlignment="1">
      <alignment horizontal="right" vertical="center" wrapText="1"/>
    </xf>
    <xf numFmtId="43" fontId="47" fillId="0" borderId="0" xfId="12" applyNumberFormat="1" applyFont="1" applyAlignment="1">
      <alignment horizontal="right" vertical="center" wrapText="1"/>
    </xf>
    <xf numFmtId="169" fontId="47" fillId="0" borderId="0" xfId="12" applyNumberFormat="1" applyFont="1" applyAlignment="1">
      <alignment horizontal="right" vertical="center" wrapText="1"/>
    </xf>
    <xf numFmtId="0" fontId="47" fillId="0" borderId="0" xfId="0" applyFont="1" applyAlignment="1">
      <alignment horizontal="left" vertical="center" wrapText="1"/>
    </xf>
    <xf numFmtId="15" fontId="47" fillId="0" borderId="0" xfId="0" applyNumberFormat="1" applyFont="1" applyBorder="1" applyAlignment="1">
      <alignment horizontal="left" vertical="center" wrapText="1"/>
    </xf>
    <xf numFmtId="43" fontId="46" fillId="0" borderId="0" xfId="12" applyNumberFormat="1" applyFont="1" applyBorder="1" applyAlignment="1">
      <alignment horizontal="right" vertical="center" wrapText="1"/>
    </xf>
    <xf numFmtId="169" fontId="46" fillId="0" borderId="0" xfId="12" applyNumberFormat="1" applyFont="1" applyBorder="1" applyAlignment="1">
      <alignment horizontal="right" vertical="center" wrapText="1"/>
    </xf>
    <xf numFmtId="43" fontId="47" fillId="0" borderId="0" xfId="12" applyNumberFormat="1" applyFont="1" applyBorder="1" applyAlignment="1">
      <alignment horizontal="right" vertical="center" wrapText="1"/>
    </xf>
    <xf numFmtId="169" fontId="47" fillId="0" borderId="0" xfId="12" applyNumberFormat="1" applyFont="1" applyBorder="1" applyAlignment="1">
      <alignment horizontal="right" vertical="center" wrapText="1"/>
    </xf>
    <xf numFmtId="0" fontId="50" fillId="0" borderId="0" xfId="0" applyFont="1" applyAlignment="1">
      <alignment horizontal="left"/>
    </xf>
    <xf numFmtId="0" fontId="50" fillId="0" borderId="0" xfId="0" applyFont="1"/>
    <xf numFmtId="167" fontId="46" fillId="0" borderId="0" xfId="12" applyNumberFormat="1" applyFont="1" applyAlignment="1">
      <alignment horizontal="right" vertical="center" wrapText="1"/>
    </xf>
    <xf numFmtId="167" fontId="47" fillId="0" borderId="0" xfId="12" applyNumberFormat="1" applyFont="1" applyAlignment="1">
      <alignment horizontal="right" vertical="center" wrapText="1"/>
    </xf>
    <xf numFmtId="15" fontId="46" fillId="0" borderId="0" xfId="0" applyNumberFormat="1" applyFont="1" applyAlignment="1">
      <alignment horizontal="left" vertical="center" wrapText="1"/>
    </xf>
    <xf numFmtId="167" fontId="50" fillId="0" borderId="0" xfId="0" applyNumberFormat="1" applyFont="1"/>
    <xf numFmtId="167" fontId="46" fillId="0" borderId="0" xfId="12" applyNumberFormat="1" applyFont="1" applyFill="1" applyAlignment="1">
      <alignment horizontal="right" vertical="center" wrapText="1"/>
    </xf>
    <xf numFmtId="169" fontId="46" fillId="0" borderId="0" xfId="12" applyNumberFormat="1" applyFont="1" applyFill="1" applyAlignment="1">
      <alignment horizontal="right" vertical="center" wrapText="1"/>
    </xf>
    <xf numFmtId="167" fontId="51" fillId="0" borderId="0" xfId="12" applyNumberFormat="1" applyFont="1" applyFill="1" applyAlignment="1">
      <alignment horizontal="right" vertical="center" wrapText="1"/>
    </xf>
    <xf numFmtId="167" fontId="52" fillId="0" borderId="0" xfId="0" applyNumberFormat="1" applyFont="1"/>
    <xf numFmtId="0" fontId="49" fillId="0" borderId="0" xfId="0" applyFont="1" applyFill="1" applyAlignment="1">
      <alignment horizontal="right" vertical="center"/>
    </xf>
    <xf numFmtId="0" fontId="47" fillId="0" borderId="0" xfId="0" applyFont="1" applyFill="1" applyAlignment="1">
      <alignment horizontal="right" vertical="center"/>
    </xf>
    <xf numFmtId="0" fontId="44" fillId="0" borderId="0" xfId="0" applyFont="1" applyFill="1" applyAlignment="1">
      <alignment horizontal="center" vertical="center"/>
    </xf>
    <xf numFmtId="0" fontId="49" fillId="0" borderId="0" xfId="0" applyFont="1" applyFill="1" applyAlignment="1">
      <alignment vertical="center"/>
    </xf>
    <xf numFmtId="15" fontId="44" fillId="0" borderId="0" xfId="0" applyNumberFormat="1" applyFont="1" applyFill="1" applyAlignment="1">
      <alignment horizontal="center" vertical="center"/>
    </xf>
    <xf numFmtId="167" fontId="49" fillId="0" borderId="0" xfId="12" applyNumberFormat="1" applyFont="1" applyFill="1" applyAlignment="1">
      <alignment horizontal="right" vertical="center"/>
    </xf>
    <xf numFmtId="166" fontId="49" fillId="0" borderId="0" xfId="0" applyNumberFormat="1" applyFont="1" applyFill="1" applyAlignment="1">
      <alignment horizontal="right" vertical="center"/>
    </xf>
    <xf numFmtId="166" fontId="47" fillId="0" borderId="0" xfId="0" applyNumberFormat="1" applyFont="1" applyFill="1" applyAlignment="1">
      <alignment horizontal="right" vertical="center"/>
    </xf>
    <xf numFmtId="167" fontId="47" fillId="0" borderId="0" xfId="12" applyNumberFormat="1" applyFont="1" applyFill="1" applyAlignment="1">
      <alignment horizontal="right" vertical="center"/>
    </xf>
    <xf numFmtId="0" fontId="52" fillId="0" borderId="0" xfId="0" applyFont="1" applyFill="1" applyAlignment="1">
      <alignment horizontal="right" vertical="center"/>
    </xf>
    <xf numFmtId="167" fontId="52" fillId="0" borderId="0" xfId="12" applyNumberFormat="1" applyFont="1" applyFill="1" applyAlignment="1">
      <alignment horizontal="right" vertical="center"/>
    </xf>
    <xf numFmtId="167" fontId="53" fillId="0" borderId="0" xfId="12" applyNumberFormat="1" applyFont="1" applyFill="1" applyAlignment="1">
      <alignment horizontal="right" vertical="center"/>
    </xf>
    <xf numFmtId="168" fontId="53" fillId="0" borderId="0" xfId="12" applyNumberFormat="1" applyFont="1" applyFill="1" applyAlignment="1">
      <alignment horizontal="right" vertical="center"/>
    </xf>
    <xf numFmtId="169" fontId="53" fillId="0" borderId="0" xfId="12" applyNumberFormat="1" applyFont="1" applyFill="1" applyAlignment="1">
      <alignment horizontal="right" vertical="center"/>
    </xf>
    <xf numFmtId="168" fontId="52" fillId="0" borderId="0" xfId="12" applyNumberFormat="1" applyFont="1" applyFill="1" applyAlignment="1">
      <alignment horizontal="right" vertical="center"/>
    </xf>
    <xf numFmtId="169" fontId="52" fillId="0" borderId="0" xfId="12" applyNumberFormat="1" applyFont="1" applyFill="1" applyAlignment="1">
      <alignment horizontal="right" vertical="center"/>
    </xf>
    <xf numFmtId="0" fontId="50" fillId="0" borderId="0" xfId="0" applyFont="1" applyFill="1" applyAlignment="1"/>
    <xf numFmtId="0" fontId="52" fillId="0" borderId="0" xfId="0" applyFont="1" applyFill="1" applyAlignment="1"/>
    <xf numFmtId="167" fontId="52" fillId="0" borderId="0" xfId="12" applyNumberFormat="1" applyFont="1" applyFill="1" applyAlignment="1">
      <alignment horizontal="right"/>
    </xf>
    <xf numFmtId="169" fontId="52" fillId="0" borderId="0" xfId="12" applyNumberFormat="1" applyFont="1" applyFill="1" applyAlignment="1">
      <alignment horizontal="right"/>
    </xf>
    <xf numFmtId="168" fontId="52" fillId="0" borderId="0" xfId="12" applyNumberFormat="1" applyFont="1" applyFill="1" applyAlignment="1">
      <alignment horizontal="right"/>
    </xf>
    <xf numFmtId="167" fontId="51" fillId="0" borderId="0" xfId="12" applyNumberFormat="1" applyFont="1" applyFill="1" applyAlignment="1">
      <alignment horizontal="right"/>
    </xf>
    <xf numFmtId="169" fontId="51" fillId="0" borderId="0" xfId="12" applyNumberFormat="1" applyFont="1" applyFill="1" applyAlignment="1">
      <alignment horizontal="right"/>
    </xf>
    <xf numFmtId="167" fontId="54" fillId="0" borderId="0" xfId="12" applyNumberFormat="1" applyFont="1" applyFill="1" applyAlignment="1">
      <alignment horizontal="right"/>
    </xf>
    <xf numFmtId="167" fontId="51" fillId="0" borderId="0" xfId="12" applyNumberFormat="1" applyFont="1" applyFill="1" applyAlignment="1">
      <alignment horizontal="right" vertical="center"/>
    </xf>
    <xf numFmtId="169" fontId="51" fillId="0" borderId="0" xfId="12" applyNumberFormat="1" applyFont="1" applyFill="1" applyAlignment="1">
      <alignment horizontal="right" vertical="center"/>
    </xf>
    <xf numFmtId="15" fontId="45" fillId="0" borderId="0" xfId="0" applyNumberFormat="1" applyFont="1" applyFill="1" applyAlignment="1">
      <alignment horizontal="center" vertical="center"/>
    </xf>
    <xf numFmtId="0" fontId="51" fillId="0" borderId="0" xfId="0" applyFont="1" applyFill="1" applyAlignment="1">
      <alignment horizontal="right" vertical="center"/>
    </xf>
    <xf numFmtId="169" fontId="54" fillId="0" borderId="0" xfId="12" applyNumberFormat="1" applyFont="1" applyFill="1" applyAlignment="1">
      <alignment horizontal="right"/>
    </xf>
    <xf numFmtId="0" fontId="45" fillId="0" borderId="0" xfId="0" applyFont="1" applyFill="1" applyAlignment="1">
      <alignment horizontal="center" vertical="center"/>
    </xf>
    <xf numFmtId="168" fontId="51" fillId="0" borderId="0" xfId="12" applyNumberFormat="1" applyFont="1" applyFill="1" applyAlignment="1">
      <alignment horizontal="right"/>
    </xf>
    <xf numFmtId="0" fontId="46" fillId="0" borderId="0" xfId="0" applyFont="1" applyFill="1" applyAlignment="1">
      <alignment horizontal="right" vertical="center"/>
    </xf>
    <xf numFmtId="0" fontId="55" fillId="0" borderId="0" xfId="0" applyFont="1" applyFill="1" applyAlignment="1">
      <alignment horizontal="center" vertical="center"/>
    </xf>
    <xf numFmtId="0" fontId="56" fillId="0" borderId="0" xfId="0" applyFont="1" applyFill="1" applyAlignment="1">
      <alignment horizontal="right" vertical="center"/>
    </xf>
    <xf numFmtId="0" fontId="57" fillId="0" borderId="0" xfId="0" applyFont="1" applyFill="1" applyAlignment="1">
      <alignment horizontal="right" vertical="center"/>
    </xf>
    <xf numFmtId="167" fontId="57" fillId="0" borderId="0" xfId="12" applyNumberFormat="1" applyFont="1" applyFill="1" applyAlignment="1">
      <alignment horizontal="right"/>
    </xf>
    <xf numFmtId="169" fontId="57" fillId="0" borderId="0" xfId="12" applyNumberFormat="1" applyFont="1" applyFill="1" applyAlignment="1">
      <alignment horizontal="right"/>
    </xf>
    <xf numFmtId="167" fontId="57" fillId="0" borderId="0" xfId="12" applyNumberFormat="1" applyFont="1" applyFill="1" applyAlignment="1">
      <alignment horizontal="right" vertical="center"/>
    </xf>
    <xf numFmtId="169" fontId="57" fillId="0" borderId="0" xfId="12" applyNumberFormat="1" applyFont="1" applyFill="1" applyAlignment="1">
      <alignment horizontal="right" vertical="center"/>
    </xf>
    <xf numFmtId="168" fontId="57" fillId="0" borderId="0" xfId="12" applyNumberFormat="1" applyFont="1" applyFill="1" applyAlignment="1">
      <alignment horizontal="right"/>
    </xf>
    <xf numFmtId="0" fontId="54" fillId="0" borderId="0" xfId="0" applyFont="1" applyFill="1" applyAlignment="1">
      <alignment horizontal="right" vertical="center"/>
    </xf>
    <xf numFmtId="167" fontId="54" fillId="0" borderId="0" xfId="12" applyNumberFormat="1" applyFont="1" applyFill="1" applyAlignment="1">
      <alignment horizontal="right" vertical="center"/>
    </xf>
    <xf numFmtId="169" fontId="54" fillId="0" borderId="0" xfId="12" applyNumberFormat="1" applyFont="1" applyFill="1" applyAlignment="1">
      <alignment horizontal="right" vertical="center"/>
    </xf>
    <xf numFmtId="167" fontId="50" fillId="0" borderId="0" xfId="12" applyNumberFormat="1" applyFont="1" applyFill="1" applyAlignment="1"/>
    <xf numFmtId="0" fontId="1" fillId="0" borderId="0" xfId="0" applyFont="1" applyAlignment="1">
      <alignment vertical="center"/>
    </xf>
    <xf numFmtId="43" fontId="22" fillId="0" borderId="0" xfId="12" applyFont="1" applyBorder="1" applyAlignment="1" applyProtection="1">
      <alignment horizontal="center" vertical="center"/>
      <protection locked="0"/>
    </xf>
    <xf numFmtId="43" fontId="22" fillId="0" borderId="1" xfId="12" applyFont="1" applyBorder="1" applyAlignment="1" applyProtection="1">
      <alignment horizontal="center" vertical="center"/>
      <protection locked="0"/>
    </xf>
    <xf numFmtId="43" fontId="22" fillId="0" borderId="13" xfId="12" applyFont="1" applyBorder="1" applyAlignment="1" applyProtection="1">
      <alignment horizontal="center" vertical="center"/>
      <protection locked="0"/>
    </xf>
    <xf numFmtId="0" fontId="58" fillId="0" borderId="0" xfId="0" applyFont="1" applyFill="1" applyAlignment="1">
      <alignment vertical="center"/>
    </xf>
    <xf numFmtId="0" fontId="58" fillId="0" borderId="0" xfId="0" applyFont="1" applyFill="1" applyAlignment="1"/>
    <xf numFmtId="0" fontId="5" fillId="0" borderId="1" xfId="0" applyFont="1" applyBorder="1" applyAlignment="1">
      <alignment vertical="center" wrapText="1"/>
    </xf>
    <xf numFmtId="0" fontId="23"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43" fontId="46" fillId="0" borderId="0" xfId="12" applyNumberFormat="1" applyFont="1" applyFill="1" applyAlignment="1">
      <alignment horizontal="right" vertical="center" wrapText="1"/>
    </xf>
    <xf numFmtId="43" fontId="51" fillId="0" borderId="0" xfId="12" applyNumberFormat="1" applyFont="1" applyFill="1" applyAlignment="1">
      <alignment horizontal="right" vertical="center" wrapText="1"/>
    </xf>
    <xf numFmtId="43" fontId="50" fillId="0" borderId="0" xfId="0" applyNumberFormat="1" applyFont="1"/>
    <xf numFmtId="0" fontId="1" fillId="0" borderId="0" xfId="0" applyFont="1" applyAlignment="1">
      <alignment vertical="center"/>
    </xf>
    <xf numFmtId="0" fontId="29" fillId="0" borderId="0" xfId="0" applyFont="1" applyAlignment="1">
      <alignment horizontal="left" vertical="center" indent="1"/>
    </xf>
    <xf numFmtId="0" fontId="11" fillId="0" borderId="0" xfId="1"/>
    <xf numFmtId="167" fontId="1" fillId="0" borderId="1" xfId="12"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vertical="center"/>
    </xf>
    <xf numFmtId="0" fontId="2" fillId="0" borderId="32"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right" vertical="center" wrapText="1"/>
    </xf>
    <xf numFmtId="0" fontId="2" fillId="0" borderId="15" xfId="0" applyFont="1" applyBorder="1" applyAlignment="1">
      <alignment horizontal="right" vertical="center"/>
    </xf>
    <xf numFmtId="0" fontId="2" fillId="0" borderId="33" xfId="0" applyFont="1" applyBorder="1" applyAlignment="1">
      <alignment horizontal="right" vertical="center"/>
    </xf>
    <xf numFmtId="0" fontId="45" fillId="0" borderId="10" xfId="0" applyFont="1" applyBorder="1" applyAlignment="1">
      <alignment horizontal="center" vertical="center" wrapText="1"/>
    </xf>
    <xf numFmtId="0" fontId="45" fillId="0" borderId="20" xfId="0" applyFont="1" applyBorder="1" applyAlignment="1">
      <alignment horizontal="center" vertical="center" wrapText="1"/>
    </xf>
    <xf numFmtId="0" fontId="44" fillId="0" borderId="10"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49" fontId="2" fillId="0" borderId="5" xfId="0" quotePrefix="1" applyNumberFormat="1" applyFont="1" applyFill="1" applyBorder="1" applyAlignment="1">
      <alignment horizontal="center" vertical="center"/>
    </xf>
    <xf numFmtId="0" fontId="2" fillId="0" borderId="1" xfId="0" applyFont="1" applyFill="1" applyBorder="1" applyAlignment="1">
      <alignment horizontal="center" vertical="center"/>
    </xf>
    <xf numFmtId="0" fontId="61" fillId="0" borderId="0" xfId="0" applyFont="1" applyFill="1" applyAlignment="1">
      <alignment horizontal="right" vertical="center"/>
    </xf>
    <xf numFmtId="0" fontId="61" fillId="0" borderId="23" xfId="0" applyFont="1" applyFill="1" applyBorder="1" applyAlignment="1">
      <alignment horizontal="right" vertical="center"/>
    </xf>
    <xf numFmtId="0" fontId="44" fillId="0" borderId="23" xfId="0" applyFont="1" applyFill="1" applyBorder="1" applyAlignment="1">
      <alignment horizontal="right" vertical="center"/>
    </xf>
    <xf numFmtId="0" fontId="61" fillId="0" borderId="24" xfId="0" applyFont="1" applyFill="1" applyBorder="1" applyAlignment="1">
      <alignment horizontal="right" vertical="center"/>
    </xf>
    <xf numFmtId="0" fontId="61" fillId="0" borderId="2" xfId="0" applyFont="1" applyFill="1" applyBorder="1" applyAlignment="1">
      <alignment horizontal="right" vertical="center"/>
    </xf>
    <xf numFmtId="0" fontId="44" fillId="0" borderId="0" xfId="0" applyFont="1" applyFill="1" applyAlignment="1">
      <alignment horizontal="right" vertical="center"/>
    </xf>
    <xf numFmtId="0" fontId="61" fillId="0" borderId="1" xfId="0" applyFont="1" applyFill="1" applyBorder="1" applyAlignment="1">
      <alignment horizontal="right" vertical="center"/>
    </xf>
    <xf numFmtId="0" fontId="61" fillId="0" borderId="25" xfId="0" applyFont="1" applyFill="1" applyBorder="1" applyAlignment="1">
      <alignment horizontal="right" vertical="center"/>
    </xf>
    <xf numFmtId="0" fontId="61" fillId="0" borderId="26" xfId="0" applyFont="1" applyFill="1" applyBorder="1" applyAlignment="1">
      <alignment horizontal="right" vertical="center"/>
    </xf>
    <xf numFmtId="0" fontId="61" fillId="0" borderId="5" xfId="0" applyFont="1" applyFill="1" applyBorder="1" applyAlignment="1">
      <alignment horizontal="right" vertical="center"/>
    </xf>
    <xf numFmtId="0" fontId="23" fillId="0" borderId="0" xfId="0" applyFont="1" applyAlignment="1">
      <alignment horizontal="center" vertical="center"/>
    </xf>
    <xf numFmtId="0" fontId="26" fillId="0" borderId="1" xfId="0" applyFont="1" applyBorder="1" applyAlignment="1">
      <alignment horizontal="right" vertical="center"/>
    </xf>
    <xf numFmtId="0" fontId="26" fillId="0" borderId="8" xfId="0" applyFont="1" applyBorder="1" applyAlignment="1">
      <alignment horizontal="right" vertical="center"/>
    </xf>
    <xf numFmtId="0" fontId="1" fillId="0" borderId="0" xfId="0" applyFont="1" applyAlignment="1">
      <alignment vertical="center"/>
    </xf>
    <xf numFmtId="16" fontId="27" fillId="0" borderId="13" xfId="0" quotePrefix="1" applyNumberFormat="1" applyFont="1" applyBorder="1" applyAlignment="1">
      <alignment horizontal="center" vertical="center"/>
    </xf>
    <xf numFmtId="16" fontId="27" fillId="0" borderId="1" xfId="0" applyNumberFormat="1"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5" fillId="0" borderId="0" xfId="0" applyFont="1" applyAlignment="1">
      <alignment horizontal="right"/>
    </xf>
    <xf numFmtId="0" fontId="2" fillId="0" borderId="1" xfId="0" applyFont="1" applyBorder="1" applyAlignment="1">
      <alignment vertical="center"/>
    </xf>
    <xf numFmtId="0" fontId="1" fillId="0" borderId="1" xfId="0" applyFont="1" applyBorder="1" applyAlignment="1">
      <alignment horizontal="right" wrapText="1"/>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9" fillId="0" borderId="0" xfId="0" applyFont="1" applyAlignment="1">
      <alignment horizontal="right" vertical="center"/>
    </xf>
    <xf numFmtId="0" fontId="8" fillId="0" borderId="13" xfId="0" applyFont="1" applyFill="1" applyBorder="1" applyAlignment="1">
      <alignment horizontal="center" vertical="center"/>
    </xf>
    <xf numFmtId="0" fontId="1" fillId="0" borderId="0" xfId="0" applyFont="1"/>
    <xf numFmtId="0" fontId="8" fillId="0" borderId="4" xfId="0" applyFont="1" applyBorder="1" applyAlignment="1">
      <alignment horizontal="right" vertical="center"/>
    </xf>
    <xf numFmtId="0" fontId="2" fillId="0" borderId="4" xfId="0" applyFont="1" applyBorder="1" applyAlignment="1">
      <alignment vertical="center"/>
    </xf>
    <xf numFmtId="0" fontId="1" fillId="0" borderId="4" xfId="0" applyFont="1" applyBorder="1" applyAlignment="1">
      <alignment horizontal="right"/>
    </xf>
    <xf numFmtId="0" fontId="2" fillId="0" borderId="27" xfId="0" applyFont="1" applyBorder="1" applyAlignment="1">
      <alignment horizontal="center" vertical="center"/>
    </xf>
    <xf numFmtId="0" fontId="9" fillId="0" borderId="13" xfId="0" applyFont="1" applyBorder="1" applyAlignment="1">
      <alignment horizontal="right" vertical="center"/>
    </xf>
    <xf numFmtId="0" fontId="9" fillId="0" borderId="0" xfId="0" applyFont="1" applyAlignment="1">
      <alignment vertical="center"/>
    </xf>
    <xf numFmtId="0" fontId="9" fillId="0" borderId="0" xfId="0" applyFont="1" applyAlignment="1">
      <alignment horizontal="left" vertical="center"/>
    </xf>
    <xf numFmtId="0" fontId="9" fillId="0" borderId="1" xfId="0" applyFont="1" applyBorder="1" applyAlignment="1">
      <alignment horizontal="right"/>
    </xf>
    <xf numFmtId="0" fontId="43" fillId="0" borderId="0" xfId="0" applyFont="1" applyAlignment="1">
      <alignment horizontal="center" vertical="center"/>
    </xf>
    <xf numFmtId="0" fontId="43" fillId="0" borderId="0" xfId="0" applyFont="1" applyAlignment="1">
      <alignment horizontal="center" vertical="center" wrapText="1"/>
    </xf>
    <xf numFmtId="0" fontId="45" fillId="0" borderId="21"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18" xfId="0" applyFont="1" applyBorder="1" applyAlignment="1">
      <alignment horizontal="center" vertical="center" wrapText="1"/>
    </xf>
    <xf numFmtId="0" fontId="49" fillId="0" borderId="0" xfId="0" applyFont="1" applyBorder="1" applyAlignment="1">
      <alignment horizontal="right" vertical="center" wrapText="1"/>
    </xf>
    <xf numFmtId="0" fontId="42" fillId="0" borderId="0" xfId="0" applyFont="1" applyAlignment="1">
      <alignment vertical="center" wrapText="1"/>
    </xf>
    <xf numFmtId="0" fontId="45" fillId="0" borderId="22"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7"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1" fillId="0" borderId="0" xfId="0" applyFont="1" applyAlignment="1">
      <alignment horizontal="right" wrapText="1"/>
    </xf>
    <xf numFmtId="0" fontId="35" fillId="0" borderId="0" xfId="0" applyFont="1" applyFill="1" applyAlignment="1">
      <alignment vertical="center"/>
    </xf>
    <xf numFmtId="0" fontId="23" fillId="0" borderId="0" xfId="0" applyFont="1" applyFill="1" applyAlignment="1">
      <alignment horizontal="center" vertical="center"/>
    </xf>
    <xf numFmtId="0" fontId="60" fillId="0" borderId="0" xfId="0" applyFont="1" applyFill="1" applyAlignment="1">
      <alignment horizontal="center" vertical="center"/>
    </xf>
    <xf numFmtId="0" fontId="9" fillId="0" borderId="1" xfId="0" applyFont="1" applyFill="1" applyBorder="1" applyAlignment="1">
      <alignment horizontal="righ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44" fillId="0" borderId="23" xfId="0" applyFont="1" applyFill="1" applyBorder="1" applyAlignment="1">
      <alignment horizontal="center" vertical="center" wrapText="1"/>
    </xf>
    <xf numFmtId="0" fontId="44" fillId="0" borderId="0"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3" xfId="0" applyFont="1" applyFill="1" applyBorder="1" applyAlignment="1">
      <alignment horizontal="center" vertical="center"/>
    </xf>
    <xf numFmtId="0" fontId="44" fillId="0" borderId="14" xfId="0" applyFont="1" applyFill="1" applyBorder="1" applyAlignment="1">
      <alignment horizontal="center" vertical="center"/>
    </xf>
    <xf numFmtId="0" fontId="44" fillId="0" borderId="4"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0"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58" fillId="0" borderId="0" xfId="0" applyFont="1" applyFill="1" applyBorder="1" applyAlignment="1">
      <alignment vertical="center"/>
    </xf>
    <xf numFmtId="0" fontId="42" fillId="0" borderId="0" xfId="0" applyFont="1" applyFill="1" applyBorder="1" applyAlignment="1">
      <alignment horizontal="right" vertical="center"/>
    </xf>
    <xf numFmtId="0" fontId="40" fillId="0" borderId="0" xfId="0" applyFont="1" applyFill="1" applyAlignment="1">
      <alignment horizontal="center" vertical="center"/>
    </xf>
    <xf numFmtId="0" fontId="42" fillId="0" borderId="1" xfId="0" applyFont="1" applyFill="1" applyBorder="1" applyAlignment="1">
      <alignment horizontal="right" vertical="center"/>
    </xf>
    <xf numFmtId="0" fontId="61" fillId="0" borderId="2" xfId="0" applyFont="1" applyFill="1" applyBorder="1" applyAlignment="1">
      <alignment horizontal="center" vertical="center" wrapText="1"/>
    </xf>
    <xf numFmtId="0" fontId="61" fillId="0" borderId="2" xfId="0" applyFont="1" applyFill="1" applyBorder="1" applyAlignment="1">
      <alignment horizontal="center" vertical="center"/>
    </xf>
    <xf numFmtId="0" fontId="61" fillId="0" borderId="5"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9" fillId="0" borderId="0" xfId="1" applyFont="1" applyAlignment="1">
      <alignment vertical="center"/>
    </xf>
    <xf numFmtId="0" fontId="9" fillId="0" borderId="1" xfId="0" applyFont="1" applyBorder="1" applyAlignment="1">
      <alignment horizontal="righ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59" fillId="0" borderId="0" xfId="0" applyFont="1" applyBorder="1" applyAlignment="1">
      <alignment horizontal="right"/>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7" fillId="0" borderId="0" xfId="0" applyFont="1" applyAlignment="1">
      <alignment vertical="center"/>
    </xf>
    <xf numFmtId="0" fontId="21" fillId="0" borderId="11" xfId="0" applyFont="1" applyBorder="1" applyAlignment="1">
      <alignment horizontal="center" vertical="center"/>
    </xf>
    <xf numFmtId="0" fontId="21" fillId="0" borderId="9" xfId="0" applyFont="1" applyBorder="1" applyAlignment="1">
      <alignment horizontal="center"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7" xfId="0" applyFont="1" applyBorder="1" applyAlignment="1">
      <alignment horizontal="center" vertical="center"/>
    </xf>
    <xf numFmtId="0" fontId="24" fillId="0" borderId="13" xfId="0" applyFont="1" applyBorder="1" applyAlignment="1">
      <alignment horizontal="right" vertical="center"/>
    </xf>
    <xf numFmtId="0" fontId="24"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p.org.pk/ecodata/tb.xlsx"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Shariah-OMO-Summary-Hist.xlsx" TargetMode="External"/><Relationship Id="rId1" Type="http://schemas.openxmlformats.org/officeDocument/2006/relationships/hyperlink" Target="https://www.sbp.org.pk/ecodata/OMO-Inject-Hist.xls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bp.org.pk/ecodata/Access_Mud_Fin_Hist.xls" TargetMode="External"/><Relationship Id="rId1" Type="http://schemas.openxmlformats.org/officeDocument/2006/relationships/hyperlink" Target="https://www.sbp.org.pk/ecodata/IR-Corridor-Hist.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bp.org.pk/ecodata/tb.xls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bp.org.pk/ecodata/Pakinvestbonds.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ecodata/PIB-Float-Arch-Q.xlsx" TargetMode="External"/><Relationship Id="rId1" Type="http://schemas.openxmlformats.org/officeDocument/2006/relationships/hyperlink" Target="https://www.sbp.org.pk/ecodata/PIB-Float-Arch-SA.xls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Normal="100" zoomScaleSheetLayoutView="100" zoomScalePageLayoutView="55" workbookViewId="0">
      <selection activeCell="A3" sqref="A3:I4"/>
    </sheetView>
  </sheetViews>
  <sheetFormatPr defaultColWidth="9.125" defaultRowHeight="14.25" x14ac:dyDescent="0.2"/>
  <cols>
    <col min="1" max="1" width="29.25" style="3" customWidth="1"/>
    <col min="2" max="2" width="10.25" style="3" customWidth="1"/>
    <col min="3" max="3" width="10.25" style="18" customWidth="1"/>
    <col min="4" max="8" width="10.25" style="3" customWidth="1"/>
    <col min="9" max="9" width="10.25" style="17" customWidth="1"/>
    <col min="10" max="16384" width="9.125" style="3"/>
  </cols>
  <sheetData>
    <row r="1" spans="1:11" ht="22.5" x14ac:dyDescent="0.2">
      <c r="A1" s="259" t="s">
        <v>0</v>
      </c>
      <c r="B1" s="259"/>
      <c r="C1" s="259"/>
      <c r="D1" s="259"/>
      <c r="E1" s="259"/>
      <c r="F1" s="259"/>
      <c r="G1" s="259"/>
      <c r="H1" s="259"/>
      <c r="I1" s="259"/>
      <c r="K1" s="230" t="s">
        <v>177</v>
      </c>
    </row>
    <row r="2" spans="1:11" ht="15" thickBot="1" x14ac:dyDescent="0.25">
      <c r="A2" s="260" t="s">
        <v>1</v>
      </c>
      <c r="B2" s="260"/>
      <c r="C2" s="260"/>
      <c r="D2" s="260"/>
      <c r="E2" s="260"/>
      <c r="F2" s="260"/>
      <c r="G2" s="260"/>
      <c r="H2" s="260"/>
      <c r="I2" s="260"/>
    </row>
    <row r="3" spans="1:11" ht="15.75" thickTop="1" thickBot="1" x14ac:dyDescent="0.25">
      <c r="A3" s="267" t="s">
        <v>176</v>
      </c>
      <c r="B3" s="263" t="s">
        <v>162</v>
      </c>
      <c r="C3" s="48">
        <v>2024</v>
      </c>
      <c r="D3" s="265">
        <v>2025</v>
      </c>
      <c r="E3" s="266"/>
      <c r="F3" s="266"/>
      <c r="G3" s="266"/>
      <c r="H3" s="266"/>
      <c r="I3" s="266"/>
    </row>
    <row r="4" spans="1:11" ht="15" thickBot="1" x14ac:dyDescent="0.25">
      <c r="A4" s="268"/>
      <c r="B4" s="264"/>
      <c r="C4" s="49" t="s">
        <v>7</v>
      </c>
      <c r="D4" s="50" t="s">
        <v>109</v>
      </c>
      <c r="E4" s="50" t="s">
        <v>3</v>
      </c>
      <c r="F4" s="50" t="s">
        <v>4</v>
      </c>
      <c r="G4" s="50" t="s">
        <v>5</v>
      </c>
      <c r="H4" s="50" t="s">
        <v>6</v>
      </c>
      <c r="I4" s="50" t="s">
        <v>7</v>
      </c>
    </row>
    <row r="5" spans="1:11" ht="15" thickTop="1" x14ac:dyDescent="0.2">
      <c r="A5" s="37"/>
      <c r="B5" s="51"/>
      <c r="C5" s="52"/>
      <c r="D5" s="54"/>
      <c r="E5" s="54"/>
      <c r="F5" s="54"/>
      <c r="G5" s="54"/>
    </row>
    <row r="6" spans="1:11" x14ac:dyDescent="0.2">
      <c r="A6" s="55" t="s">
        <v>8</v>
      </c>
      <c r="B6" s="51"/>
      <c r="C6" s="52"/>
      <c r="D6" s="54"/>
      <c r="E6" s="54"/>
      <c r="F6" s="54"/>
      <c r="G6" s="54"/>
    </row>
    <row r="7" spans="1:11" ht="27" customHeight="1" x14ac:dyDescent="0.2">
      <c r="A7" s="229" t="s">
        <v>9</v>
      </c>
      <c r="B7" s="58">
        <v>324047.91646269994</v>
      </c>
      <c r="C7" s="57">
        <v>478819.40288800001</v>
      </c>
      <c r="D7" s="58">
        <v>324047.91646269994</v>
      </c>
      <c r="E7" s="58">
        <v>757749.37459070503</v>
      </c>
      <c r="F7" s="58">
        <v>242502.261142</v>
      </c>
      <c r="G7" s="58">
        <v>282733.14507080003</v>
      </c>
      <c r="H7" s="58">
        <v>649498.16964072001</v>
      </c>
      <c r="I7" s="58">
        <v>554595.71719439991</v>
      </c>
    </row>
    <row r="8" spans="1:11" ht="27" customHeight="1" x14ac:dyDescent="0.2">
      <c r="A8" s="229" t="s">
        <v>10</v>
      </c>
      <c r="B8" s="58">
        <v>8165.8185373000033</v>
      </c>
      <c r="C8" s="57">
        <v>14622.35711199994</v>
      </c>
      <c r="D8" s="58">
        <v>8165.8185373000033</v>
      </c>
      <c r="E8" s="58">
        <v>18820.600409294999</v>
      </c>
      <c r="F8" s="58">
        <v>6030.5738579999888</v>
      </c>
      <c r="G8" s="58">
        <v>7035.4849291999126</v>
      </c>
      <c r="H8" s="58">
        <v>16461.945359279984</v>
      </c>
      <c r="I8" s="58">
        <v>14145.672805600101</v>
      </c>
    </row>
    <row r="9" spans="1:11" ht="27" customHeight="1" x14ac:dyDescent="0.2">
      <c r="A9" s="229" t="s">
        <v>11</v>
      </c>
      <c r="B9" s="58">
        <v>253749.92200000002</v>
      </c>
      <c r="C9" s="57">
        <v>173336.34158800001</v>
      </c>
      <c r="D9" s="58">
        <v>253749.92200000002</v>
      </c>
      <c r="E9" s="58">
        <v>279039.68605299998</v>
      </c>
      <c r="F9" s="58">
        <v>352535.48380099999</v>
      </c>
      <c r="G9" s="58">
        <v>324047.91646269988</v>
      </c>
      <c r="H9" s="58">
        <v>935650.32428370498</v>
      </c>
      <c r="I9" s="58">
        <v>236269.72578200002</v>
      </c>
    </row>
    <row r="10" spans="1:11" ht="27" customHeight="1" x14ac:dyDescent="0.2">
      <c r="A10" s="229" t="s">
        <v>12</v>
      </c>
      <c r="B10" s="58">
        <v>6871.6179999999877</v>
      </c>
      <c r="C10" s="57">
        <v>6954.8634120000061</v>
      </c>
      <c r="D10" s="58">
        <v>6871.6179999999877</v>
      </c>
      <c r="E10" s="58">
        <v>7639.5989469999913</v>
      </c>
      <c r="F10" s="58">
        <v>9050.9111990000092</v>
      </c>
      <c r="G10" s="58">
        <v>8165.8185373001616</v>
      </c>
      <c r="H10" s="58">
        <v>23242.480716294842</v>
      </c>
      <c r="I10" s="58">
        <v>5887.1492179999768</v>
      </c>
    </row>
    <row r="11" spans="1:11" ht="27" customHeight="1" x14ac:dyDescent="0.2">
      <c r="A11" s="229" t="s">
        <v>13</v>
      </c>
      <c r="B11" s="58">
        <v>955623.08823966817</v>
      </c>
      <c r="C11" s="57">
        <v>871753.24141060864</v>
      </c>
      <c r="D11" s="58">
        <v>955623.08823966817</v>
      </c>
      <c r="E11" s="58">
        <v>1434332.7767773732</v>
      </c>
      <c r="F11" s="58">
        <v>1324299.5541183732</v>
      </c>
      <c r="G11" s="58">
        <v>1282984.7827264734</v>
      </c>
      <c r="H11" s="58">
        <v>996832.62808348855</v>
      </c>
      <c r="I11" s="58">
        <v>1315158.6194958885</v>
      </c>
    </row>
    <row r="12" spans="1:11" ht="27" customHeight="1" x14ac:dyDescent="0.2">
      <c r="A12" s="55" t="s">
        <v>14</v>
      </c>
      <c r="B12" s="59"/>
      <c r="C12" s="57"/>
      <c r="D12" s="59"/>
      <c r="E12" s="59"/>
      <c r="F12" s="59"/>
      <c r="G12" s="59"/>
      <c r="H12" s="59"/>
      <c r="I12" s="59"/>
    </row>
    <row r="13" spans="1:11" ht="27" customHeight="1" x14ac:dyDescent="0.2">
      <c r="A13" s="229" t="s">
        <v>9</v>
      </c>
      <c r="B13" s="58">
        <v>154630.53655799999</v>
      </c>
      <c r="C13" s="57">
        <v>248161.39731500001</v>
      </c>
      <c r="D13" s="58">
        <v>154630.53655799999</v>
      </c>
      <c r="E13" s="58">
        <v>245342.67889000004</v>
      </c>
      <c r="F13" s="58">
        <v>123929.26891000001</v>
      </c>
      <c r="G13" s="58">
        <v>102405.86640499999</v>
      </c>
      <c r="H13" s="58">
        <v>251853.18140413001</v>
      </c>
      <c r="I13" s="58">
        <v>79328.058133000013</v>
      </c>
    </row>
    <row r="14" spans="1:11" ht="27" customHeight="1" x14ac:dyDescent="0.2">
      <c r="A14" s="229" t="s">
        <v>10</v>
      </c>
      <c r="B14" s="61">
        <v>8446.1234420000001</v>
      </c>
      <c r="C14" s="57">
        <v>16331.397685000033</v>
      </c>
      <c r="D14" s="61">
        <v>8446.1234420000001</v>
      </c>
      <c r="E14" s="61">
        <v>13126.096109999995</v>
      </c>
      <c r="F14" s="61">
        <v>6693.6510899999848</v>
      </c>
      <c r="G14" s="61">
        <v>5507.3585950000124</v>
      </c>
      <c r="H14" s="61">
        <v>13652.73359586997</v>
      </c>
      <c r="I14" s="61">
        <v>4372.3918669999839</v>
      </c>
    </row>
    <row r="15" spans="1:11" ht="27" customHeight="1" x14ac:dyDescent="0.2">
      <c r="A15" s="229" t="s">
        <v>11</v>
      </c>
      <c r="B15" s="58">
        <v>356549.604409085</v>
      </c>
      <c r="C15" s="57">
        <v>483565.91499999998</v>
      </c>
      <c r="D15" s="58">
        <v>356549.604409085</v>
      </c>
      <c r="E15" s="58">
        <v>147713.21911199999</v>
      </c>
      <c r="F15" s="58">
        <v>66812.908542999998</v>
      </c>
      <c r="G15" s="58">
        <v>67688.623961849997</v>
      </c>
      <c r="H15" s="58">
        <v>239750.26642394005</v>
      </c>
      <c r="I15" s="58">
        <v>141491.16157200001</v>
      </c>
    </row>
    <row r="16" spans="1:11" ht="27" customHeight="1" x14ac:dyDescent="0.2">
      <c r="A16" s="229" t="s">
        <v>12</v>
      </c>
      <c r="B16" s="58">
        <v>21168.270590914937</v>
      </c>
      <c r="C16" s="57">
        <v>50493.470000000045</v>
      </c>
      <c r="D16" s="58">
        <v>21168.270590914937</v>
      </c>
      <c r="E16" s="58">
        <v>8586.0308880000084</v>
      </c>
      <c r="F16" s="58">
        <v>3829.8114570000034</v>
      </c>
      <c r="G16" s="58">
        <v>3935.0010381499887</v>
      </c>
      <c r="H16" s="58">
        <v>14252.933576059964</v>
      </c>
      <c r="I16" s="58">
        <v>7879.3984279999859</v>
      </c>
    </row>
    <row r="17" spans="1:9" ht="27" customHeight="1" x14ac:dyDescent="0.2">
      <c r="A17" s="229" t="s">
        <v>13</v>
      </c>
      <c r="B17" s="58">
        <v>818086.71224900393</v>
      </c>
      <c r="C17" s="57">
        <v>1912002.8349526138</v>
      </c>
      <c r="D17" s="58">
        <v>818086.71224900393</v>
      </c>
      <c r="E17" s="58">
        <v>915716.17202700395</v>
      </c>
      <c r="F17" s="58">
        <v>972832.53239400394</v>
      </c>
      <c r="G17" s="58">
        <v>1007549.7748371541</v>
      </c>
      <c r="H17" s="58">
        <v>1019652.689817344</v>
      </c>
      <c r="I17" s="58">
        <v>957489.58637834387</v>
      </c>
    </row>
    <row r="18" spans="1:9" ht="27" customHeight="1" x14ac:dyDescent="0.2">
      <c r="A18" s="55" t="s">
        <v>15</v>
      </c>
      <c r="B18" s="59"/>
      <c r="C18" s="57"/>
      <c r="D18" s="59"/>
      <c r="E18" s="59"/>
      <c r="F18" s="59"/>
      <c r="G18" s="59"/>
      <c r="H18" s="59"/>
      <c r="I18" s="59"/>
    </row>
    <row r="19" spans="1:9" ht="27" customHeight="1" x14ac:dyDescent="0.2">
      <c r="A19" s="229" t="s">
        <v>9</v>
      </c>
      <c r="B19" s="58">
        <v>381680.70957599999</v>
      </c>
      <c r="C19" s="57">
        <v>563571.95294600003</v>
      </c>
      <c r="D19" s="58">
        <v>381680.70957599999</v>
      </c>
      <c r="E19" s="58">
        <v>591703.7102321001</v>
      </c>
      <c r="F19" s="58">
        <v>347936.52601992991</v>
      </c>
      <c r="G19" s="58">
        <v>158909.27607169998</v>
      </c>
      <c r="H19" s="58">
        <v>979112.42546716996</v>
      </c>
      <c r="I19" s="58">
        <v>374793.86285899999</v>
      </c>
    </row>
    <row r="20" spans="1:9" ht="27" customHeight="1" x14ac:dyDescent="0.2">
      <c r="A20" s="229" t="s">
        <v>10</v>
      </c>
      <c r="B20" s="58">
        <v>41464.415423999999</v>
      </c>
      <c r="C20" s="57">
        <v>70376.397053999943</v>
      </c>
      <c r="D20" s="58">
        <v>41464.415423999999</v>
      </c>
      <c r="E20" s="58">
        <v>62984.629767900013</v>
      </c>
      <c r="F20" s="58">
        <v>37931.318980070122</v>
      </c>
      <c r="G20" s="58">
        <v>17406.263928300032</v>
      </c>
      <c r="H20" s="58">
        <v>109696.73453282996</v>
      </c>
      <c r="I20" s="58">
        <v>42140.247141</v>
      </c>
    </row>
    <row r="21" spans="1:9" ht="27" customHeight="1" x14ac:dyDescent="0.2">
      <c r="A21" s="229" t="s">
        <v>11</v>
      </c>
      <c r="B21" s="58">
        <v>481277.721272</v>
      </c>
      <c r="C21" s="57">
        <v>1163688.69112687</v>
      </c>
      <c r="D21" s="58">
        <v>481277.721272</v>
      </c>
      <c r="E21" s="58">
        <v>255094.69719099998</v>
      </c>
      <c r="F21" s="58">
        <v>279451.24948300002</v>
      </c>
      <c r="G21" s="58">
        <v>401109.00137239997</v>
      </c>
      <c r="H21" s="58">
        <v>818753.70034229988</v>
      </c>
      <c r="I21" s="58">
        <v>563571.95319067477</v>
      </c>
    </row>
    <row r="22" spans="1:9" ht="27" customHeight="1" x14ac:dyDescent="0.2">
      <c r="A22" s="229" t="s">
        <v>12</v>
      </c>
      <c r="B22" s="58">
        <v>89796.238727999938</v>
      </c>
      <c r="C22" s="57">
        <v>247687.72887312993</v>
      </c>
      <c r="D22" s="58">
        <v>89796.238727999938</v>
      </c>
      <c r="E22" s="58">
        <v>46462.877809000027</v>
      </c>
      <c r="F22" s="58">
        <v>48117.225517000013</v>
      </c>
      <c r="G22" s="58">
        <v>67311.998627600027</v>
      </c>
      <c r="H22" s="58">
        <v>108038.20965770015</v>
      </c>
      <c r="I22" s="58">
        <v>70376.396809325321</v>
      </c>
    </row>
    <row r="23" spans="1:9" ht="27" customHeight="1" x14ac:dyDescent="0.2">
      <c r="A23" s="229" t="s">
        <v>13</v>
      </c>
      <c r="B23" s="58">
        <v>5848284.3576869024</v>
      </c>
      <c r="C23" s="57">
        <v>7085747.289165928</v>
      </c>
      <c r="D23" s="58">
        <v>5848284.3576869024</v>
      </c>
      <c r="E23" s="58">
        <v>6184893.3707280029</v>
      </c>
      <c r="F23" s="58">
        <v>6253378.6472649332</v>
      </c>
      <c r="G23" s="58">
        <v>6011178.9219642337</v>
      </c>
      <c r="H23" s="58">
        <v>6171537.6470891032</v>
      </c>
      <c r="I23" s="58">
        <v>5982759.5567574278</v>
      </c>
    </row>
    <row r="24" spans="1:9" ht="27" customHeight="1" x14ac:dyDescent="0.2">
      <c r="A24" s="55" t="s">
        <v>159</v>
      </c>
      <c r="B24" s="59"/>
      <c r="C24" s="62"/>
      <c r="D24" s="59"/>
      <c r="E24" s="59"/>
      <c r="F24" s="59"/>
      <c r="G24" s="59"/>
      <c r="H24" s="59"/>
      <c r="I24" s="59"/>
    </row>
    <row r="25" spans="1:9" ht="27" customHeight="1" x14ac:dyDescent="0.2">
      <c r="A25" s="229" t="s">
        <v>9</v>
      </c>
      <c r="B25" s="58">
        <v>277369.40377700003</v>
      </c>
      <c r="C25" s="57"/>
      <c r="D25" s="58">
        <v>277369.40377700003</v>
      </c>
      <c r="E25" s="58">
        <v>227342.91186201008</v>
      </c>
      <c r="F25" s="58">
        <v>146859.72620399998</v>
      </c>
      <c r="G25" s="58">
        <v>141929.30451099999</v>
      </c>
      <c r="H25" s="58">
        <v>615345.15133800008</v>
      </c>
      <c r="I25" s="58">
        <v>171651.50663649998</v>
      </c>
    </row>
    <row r="26" spans="1:9" ht="27" customHeight="1" x14ac:dyDescent="0.2">
      <c r="A26" s="229" t="s">
        <v>10</v>
      </c>
      <c r="B26" s="58">
        <v>2353.6462230000016</v>
      </c>
      <c r="C26" s="57"/>
      <c r="D26" s="58">
        <v>2353.6462230000016</v>
      </c>
      <c r="E26" s="58">
        <v>1930.1181379899999</v>
      </c>
      <c r="F26" s="58">
        <v>1224.7337960000441</v>
      </c>
      <c r="G26" s="58">
        <v>1168.115489000018</v>
      </c>
      <c r="H26" s="58">
        <v>5225.6886619998841</v>
      </c>
      <c r="I26" s="58">
        <v>1459.0983635000302</v>
      </c>
    </row>
    <row r="27" spans="1:9" ht="27" customHeight="1" x14ac:dyDescent="0.2">
      <c r="A27" s="229" t="s">
        <v>11</v>
      </c>
      <c r="B27" s="58">
        <v>346450.03647499997</v>
      </c>
      <c r="C27" s="57"/>
      <c r="D27" s="58">
        <v>346450.03647499997</v>
      </c>
      <c r="E27" s="58">
        <v>277369.40455699997</v>
      </c>
      <c r="F27" s="58">
        <v>227342.91244399999</v>
      </c>
      <c r="G27" s="58">
        <v>146859.72620399998</v>
      </c>
      <c r="H27" s="58">
        <v>457661.18139400001</v>
      </c>
      <c r="I27" s="58">
        <v>299613.27445500001</v>
      </c>
    </row>
    <row r="28" spans="1:9" ht="27" customHeight="1" x14ac:dyDescent="0.2">
      <c r="A28" s="229" t="s">
        <v>12</v>
      </c>
      <c r="B28" s="58">
        <v>2971.1285250000201</v>
      </c>
      <c r="C28" s="57"/>
      <c r="D28" s="58">
        <v>2971.1285250000201</v>
      </c>
      <c r="E28" s="58">
        <v>2353.6454430000158</v>
      </c>
      <c r="F28" s="58">
        <v>1930.1175560000065</v>
      </c>
      <c r="G28" s="58">
        <v>1224.7337960000441</v>
      </c>
      <c r="H28" s="58">
        <v>3854.5436059999629</v>
      </c>
      <c r="I28" s="58">
        <v>2539.2605449999683</v>
      </c>
    </row>
    <row r="29" spans="1:9" ht="27" customHeight="1" x14ac:dyDescent="0.2">
      <c r="A29" s="229" t="s">
        <v>13</v>
      </c>
      <c r="B29" s="58">
        <v>277369.40395699989</v>
      </c>
      <c r="C29" s="57"/>
      <c r="D29" s="58">
        <v>277369.40395699989</v>
      </c>
      <c r="E29" s="58">
        <v>227342.91126200999</v>
      </c>
      <c r="F29" s="58">
        <v>146859.72502200995</v>
      </c>
      <c r="G29" s="58">
        <v>141929.30332901</v>
      </c>
      <c r="H29" s="58">
        <v>299613.2732730101</v>
      </c>
      <c r="I29" s="58">
        <v>171651.50545451004</v>
      </c>
    </row>
    <row r="30" spans="1:9" ht="27" customHeight="1" x14ac:dyDescent="0.2">
      <c r="A30" s="56"/>
      <c r="B30" s="58"/>
      <c r="C30" s="57"/>
      <c r="D30" s="58"/>
      <c r="E30" s="58"/>
      <c r="F30" s="58"/>
      <c r="G30" s="58"/>
    </row>
    <row r="31" spans="1:9" ht="27" customHeight="1" x14ac:dyDescent="0.2">
      <c r="A31" s="55" t="s">
        <v>161</v>
      </c>
      <c r="B31" s="63"/>
      <c r="C31" s="57"/>
      <c r="D31" s="63"/>
      <c r="E31" s="63"/>
      <c r="F31" s="63"/>
      <c r="G31" s="63"/>
    </row>
    <row r="32" spans="1:9" ht="27" customHeight="1" x14ac:dyDescent="0.2">
      <c r="A32" s="229" t="s">
        <v>9</v>
      </c>
      <c r="B32" s="58">
        <v>909409.79</v>
      </c>
      <c r="C32" s="57"/>
      <c r="D32" s="58">
        <v>909409.79</v>
      </c>
      <c r="E32" s="58"/>
      <c r="F32" s="58"/>
      <c r="G32" s="58"/>
    </row>
    <row r="33" spans="1:9" ht="27" customHeight="1" x14ac:dyDescent="0.2">
      <c r="A33" s="229" t="s">
        <v>10</v>
      </c>
      <c r="B33" s="58">
        <v>6191.3099999999395</v>
      </c>
      <c r="C33" s="57"/>
      <c r="D33" s="58">
        <v>6191.3099999999395</v>
      </c>
      <c r="E33" s="58"/>
      <c r="F33" s="58"/>
      <c r="G33" s="58"/>
    </row>
    <row r="34" spans="1:9" ht="27" customHeight="1" x14ac:dyDescent="0.2">
      <c r="A34" s="229" t="s">
        <v>11</v>
      </c>
      <c r="B34" s="58"/>
      <c r="C34" s="57"/>
      <c r="D34" s="58"/>
      <c r="E34" s="58">
        <v>909409.79</v>
      </c>
      <c r="F34" s="58"/>
      <c r="G34" s="58"/>
    </row>
    <row r="35" spans="1:9" ht="27" customHeight="1" x14ac:dyDescent="0.2">
      <c r="A35" s="229" t="s">
        <v>12</v>
      </c>
      <c r="B35" s="58"/>
      <c r="C35" s="57"/>
      <c r="D35" s="58"/>
      <c r="E35" s="58">
        <v>6191.3099999999395</v>
      </c>
      <c r="F35" s="58"/>
      <c r="G35" s="58"/>
    </row>
    <row r="36" spans="1:9" ht="27" customHeight="1" x14ac:dyDescent="0.2">
      <c r="A36" s="229" t="s">
        <v>13</v>
      </c>
      <c r="B36" s="58">
        <v>909409.79</v>
      </c>
      <c r="C36" s="57"/>
      <c r="D36" s="58">
        <v>909409.79</v>
      </c>
      <c r="E36" s="53"/>
      <c r="F36" s="58"/>
      <c r="G36" s="58"/>
    </row>
    <row r="37" spans="1:9" ht="6.75" customHeight="1" thickBot="1" x14ac:dyDescent="0.25">
      <c r="A37" s="2"/>
      <c r="B37" s="10"/>
      <c r="C37" s="13"/>
      <c r="D37" s="11"/>
      <c r="E37" s="10"/>
      <c r="F37" s="12"/>
      <c r="G37" s="12"/>
    </row>
    <row r="38" spans="1:9" x14ac:dyDescent="0.2">
      <c r="A38" s="261" t="s">
        <v>16</v>
      </c>
      <c r="B38" s="261"/>
      <c r="C38" s="261"/>
      <c r="D38" s="261"/>
      <c r="E38" s="261"/>
      <c r="F38" s="261"/>
      <c r="G38" s="261"/>
      <c r="H38" s="261"/>
      <c r="I38" s="261"/>
    </row>
    <row r="39" spans="1:9" x14ac:dyDescent="0.2">
      <c r="A39" s="262"/>
      <c r="B39" s="262"/>
      <c r="C39" s="262"/>
      <c r="D39" s="262"/>
      <c r="E39" s="262"/>
      <c r="F39" s="262"/>
      <c r="G39" s="262"/>
      <c r="H39" s="262"/>
      <c r="I39" s="262"/>
    </row>
  </sheetData>
  <mergeCells count="7">
    <mergeCell ref="A1:I1"/>
    <mergeCell ref="A2:I2"/>
    <mergeCell ref="A38:I38"/>
    <mergeCell ref="A39:I39"/>
    <mergeCell ref="B3:B4"/>
    <mergeCell ref="D3:I3"/>
    <mergeCell ref="A3:A4"/>
  </mergeCells>
  <hyperlinks>
    <hyperlink ref="K1" r:id="rId1"/>
  </hyperlinks>
  <pageMargins left="0.7" right="0.7" top="0.75" bottom="0.75" header="0.3" footer="0.3"/>
  <pageSetup paperSize="9" scale="72" orientation="portrait" r:id="rId2"/>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view="pageBreakPreview" zoomScaleNormal="100" zoomScaleSheetLayoutView="100" workbookViewId="0">
      <selection activeCell="H5" sqref="H5:J24"/>
    </sheetView>
  </sheetViews>
  <sheetFormatPr defaultRowHeight="14.25" x14ac:dyDescent="0.2"/>
  <cols>
    <col min="1" max="1" width="20.625" customWidth="1"/>
    <col min="2" max="13" width="7.625" customWidth="1"/>
  </cols>
  <sheetData>
    <row r="1" spans="1:14" ht="22.5" x14ac:dyDescent="0.2">
      <c r="A1" s="259" t="s">
        <v>114</v>
      </c>
      <c r="B1" s="259"/>
      <c r="C1" s="259"/>
      <c r="D1" s="259"/>
      <c r="E1" s="259"/>
      <c r="F1" s="259"/>
      <c r="G1" s="259"/>
      <c r="H1" s="259"/>
      <c r="I1" s="259"/>
      <c r="J1" s="259"/>
      <c r="K1" s="259"/>
      <c r="L1" s="259"/>
      <c r="M1" s="259"/>
    </row>
    <row r="2" spans="1:14" ht="23.25" thickBot="1" x14ac:dyDescent="0.25">
      <c r="A2" s="259" t="s">
        <v>115</v>
      </c>
      <c r="B2" s="259"/>
      <c r="C2" s="259"/>
      <c r="D2" s="259"/>
      <c r="E2" s="259"/>
      <c r="F2" s="259"/>
      <c r="G2" s="259"/>
      <c r="H2" s="259"/>
      <c r="I2" s="259"/>
      <c r="J2" s="259"/>
      <c r="K2" s="259"/>
      <c r="L2" s="259"/>
      <c r="M2" s="259"/>
    </row>
    <row r="3" spans="1:14" ht="15.75" thickTop="1" thickBot="1" x14ac:dyDescent="0.25">
      <c r="A3" s="344" t="s">
        <v>74</v>
      </c>
      <c r="B3" s="346" t="s">
        <v>122</v>
      </c>
      <c r="C3" s="347"/>
      <c r="D3" s="348"/>
      <c r="E3" s="346" t="s">
        <v>123</v>
      </c>
      <c r="F3" s="347"/>
      <c r="G3" s="348"/>
      <c r="H3" s="349" t="s">
        <v>124</v>
      </c>
      <c r="I3" s="350"/>
      <c r="J3" s="351"/>
      <c r="K3" s="346" t="s">
        <v>125</v>
      </c>
      <c r="L3" s="347"/>
      <c r="M3" s="347"/>
    </row>
    <row r="4" spans="1:14" ht="15" thickBot="1" x14ac:dyDescent="0.25">
      <c r="A4" s="345"/>
      <c r="B4" s="44" t="s">
        <v>120</v>
      </c>
      <c r="C4" s="45" t="s">
        <v>121</v>
      </c>
      <c r="D4" s="46" t="s">
        <v>113</v>
      </c>
      <c r="E4" s="45" t="s">
        <v>120</v>
      </c>
      <c r="F4" s="45" t="s">
        <v>121</v>
      </c>
      <c r="G4" s="46" t="s">
        <v>113</v>
      </c>
      <c r="H4" s="45" t="s">
        <v>120</v>
      </c>
      <c r="I4" s="45" t="s">
        <v>121</v>
      </c>
      <c r="J4" s="46" t="s">
        <v>113</v>
      </c>
      <c r="K4" s="45" t="s">
        <v>120</v>
      </c>
      <c r="L4" s="45" t="s">
        <v>121</v>
      </c>
      <c r="M4" s="45" t="s">
        <v>113</v>
      </c>
    </row>
    <row r="5" spans="1:14" ht="38.25" customHeight="1" thickTop="1" x14ac:dyDescent="0.2">
      <c r="A5" s="39">
        <v>45964</v>
      </c>
      <c r="B5" s="214">
        <v>348.83879999999999</v>
      </c>
      <c r="C5" s="214">
        <v>349.33240000000001</v>
      </c>
      <c r="D5" s="214">
        <v>351.0582</v>
      </c>
      <c r="E5" s="214">
        <v>184.0754</v>
      </c>
      <c r="F5" s="214">
        <v>184.20189999999999</v>
      </c>
      <c r="G5" s="214">
        <v>184.66149999999999</v>
      </c>
      <c r="H5" s="214">
        <v>74.897300000000001</v>
      </c>
      <c r="I5" s="214">
        <v>74.928600000000003</v>
      </c>
      <c r="J5" s="214">
        <v>75.040199999999999</v>
      </c>
      <c r="K5" s="214">
        <v>914.75329999999997</v>
      </c>
      <c r="L5" s="214">
        <v>915.51419999999996</v>
      </c>
      <c r="M5" s="214">
        <v>918.2355</v>
      </c>
      <c r="N5" s="14"/>
    </row>
    <row r="6" spans="1:14" ht="38.25" customHeight="1" x14ac:dyDescent="0.2">
      <c r="A6" s="39">
        <v>45965</v>
      </c>
      <c r="B6" s="214">
        <v>347.74489999999997</v>
      </c>
      <c r="C6" s="214">
        <v>348.32</v>
      </c>
      <c r="D6" s="214">
        <v>350.05160000000001</v>
      </c>
      <c r="E6" s="214">
        <v>183.00319999999999</v>
      </c>
      <c r="F6" s="214">
        <v>183.17400000000001</v>
      </c>
      <c r="G6" s="214">
        <v>183.60130000000001</v>
      </c>
      <c r="H6" s="214">
        <v>74.889600000000002</v>
      </c>
      <c r="I6" s="214">
        <v>74.937799999999996</v>
      </c>
      <c r="J6" s="214">
        <v>75.039900000000003</v>
      </c>
      <c r="K6" s="214">
        <v>914.09360000000004</v>
      </c>
      <c r="L6" s="214">
        <v>915.11789999999996</v>
      </c>
      <c r="M6" s="214">
        <v>917.70920000000001</v>
      </c>
      <c r="N6" s="14"/>
    </row>
    <row r="7" spans="1:14" ht="38.25" customHeight="1" x14ac:dyDescent="0.2">
      <c r="A7" s="39">
        <v>45966</v>
      </c>
      <c r="B7" s="214">
        <v>347.0247</v>
      </c>
      <c r="C7" s="214">
        <v>347.59289999999999</v>
      </c>
      <c r="D7" s="214">
        <v>349.34019999999998</v>
      </c>
      <c r="E7" s="214">
        <v>182.43549999999999</v>
      </c>
      <c r="F7" s="214">
        <v>182.60480000000001</v>
      </c>
      <c r="G7" s="214">
        <v>183.0609</v>
      </c>
      <c r="H7" s="214">
        <v>74.889200000000002</v>
      </c>
      <c r="I7" s="214">
        <v>74.936700000000002</v>
      </c>
      <c r="J7" s="214">
        <v>75.055700000000002</v>
      </c>
      <c r="K7" s="214">
        <v>914.42110000000002</v>
      </c>
      <c r="L7" s="214">
        <v>915.41690000000006</v>
      </c>
      <c r="M7" s="214">
        <v>918.13239999999996</v>
      </c>
      <c r="N7" s="14"/>
    </row>
    <row r="8" spans="1:14" ht="38.25" customHeight="1" x14ac:dyDescent="0.2">
      <c r="A8" s="39">
        <v>45967</v>
      </c>
      <c r="B8" s="214">
        <v>347.29059999999998</v>
      </c>
      <c r="C8" s="214">
        <v>347.85039999999998</v>
      </c>
      <c r="D8" s="214">
        <v>349.61930000000001</v>
      </c>
      <c r="E8" s="214">
        <v>182.90610000000001</v>
      </c>
      <c r="F8" s="214">
        <v>183.07</v>
      </c>
      <c r="G8" s="214">
        <v>183.55789999999999</v>
      </c>
      <c r="H8" s="214">
        <v>74.886399999999995</v>
      </c>
      <c r="I8" s="214">
        <v>74.934700000000007</v>
      </c>
      <c r="J8" s="214">
        <v>75.069999999999993</v>
      </c>
      <c r="K8" s="214">
        <v>914.29750000000001</v>
      </c>
      <c r="L8" s="214">
        <v>915.25390000000004</v>
      </c>
      <c r="M8" s="214">
        <v>918.26110000000006</v>
      </c>
      <c r="N8" s="14"/>
    </row>
    <row r="9" spans="1:14" ht="38.25" customHeight="1" x14ac:dyDescent="0.2">
      <c r="A9" s="39">
        <v>45968</v>
      </c>
      <c r="B9" s="214">
        <v>347.63909999999998</v>
      </c>
      <c r="C9" s="214">
        <v>348.11279999999999</v>
      </c>
      <c r="D9" s="214">
        <v>349.74810000000002</v>
      </c>
      <c r="E9" s="214">
        <v>182.11359999999999</v>
      </c>
      <c r="F9" s="214">
        <v>182.2312</v>
      </c>
      <c r="G9" s="214">
        <v>182.6472</v>
      </c>
      <c r="H9" s="214">
        <v>74.874099999999999</v>
      </c>
      <c r="I9" s="214">
        <v>74.903899999999993</v>
      </c>
      <c r="J9" s="214">
        <v>75.016599999999997</v>
      </c>
      <c r="K9" s="214">
        <v>914.70249999999999</v>
      </c>
      <c r="L9" s="214">
        <v>915.43430000000001</v>
      </c>
      <c r="M9" s="214">
        <v>918.10490000000004</v>
      </c>
      <c r="N9" s="14"/>
    </row>
    <row r="10" spans="1:14" ht="38.25" customHeight="1" x14ac:dyDescent="0.2">
      <c r="A10" s="39">
        <v>45971</v>
      </c>
      <c r="B10" s="214">
        <v>348.52519999999998</v>
      </c>
      <c r="C10" s="214">
        <v>349.0326</v>
      </c>
      <c r="D10" s="214">
        <v>350.64150000000001</v>
      </c>
      <c r="E10" s="214">
        <v>183.39490000000001</v>
      </c>
      <c r="F10" s="214">
        <v>183.53049999999999</v>
      </c>
      <c r="G10" s="214">
        <v>183.93340000000001</v>
      </c>
      <c r="H10" s="214">
        <v>74.871799999999993</v>
      </c>
      <c r="I10" s="214">
        <v>74.910499999999999</v>
      </c>
      <c r="J10" s="214">
        <v>75.016000000000005</v>
      </c>
      <c r="K10" s="214">
        <v>914.29269999999997</v>
      </c>
      <c r="L10" s="214">
        <v>915.11490000000003</v>
      </c>
      <c r="M10" s="214">
        <v>917.56730000000005</v>
      </c>
      <c r="N10" s="14"/>
    </row>
    <row r="11" spans="1:14" ht="38.25" customHeight="1" x14ac:dyDescent="0.2">
      <c r="A11" s="39">
        <v>45972</v>
      </c>
      <c r="B11" s="214">
        <v>349.37549999999999</v>
      </c>
      <c r="C11" s="214">
        <v>349.88339999999999</v>
      </c>
      <c r="D11" s="214">
        <v>351.56880000000001</v>
      </c>
      <c r="E11" s="214">
        <v>183.13589999999999</v>
      </c>
      <c r="F11" s="214">
        <v>183.26949999999999</v>
      </c>
      <c r="G11" s="214">
        <v>183.67230000000001</v>
      </c>
      <c r="H11" s="214">
        <v>74.863500000000002</v>
      </c>
      <c r="I11" s="214">
        <v>74.900800000000004</v>
      </c>
      <c r="J11" s="214">
        <v>75.009799999999998</v>
      </c>
      <c r="K11" s="214">
        <v>914.10209999999995</v>
      </c>
      <c r="L11" s="214">
        <v>914.91160000000002</v>
      </c>
      <c r="M11" s="214">
        <v>917.34960000000001</v>
      </c>
      <c r="N11" s="14"/>
    </row>
    <row r="12" spans="1:14" ht="38.25" customHeight="1" x14ac:dyDescent="0.2">
      <c r="A12" s="39">
        <v>45973</v>
      </c>
      <c r="B12" s="214">
        <v>351.05380000000002</v>
      </c>
      <c r="C12" s="214">
        <v>351.42290000000003</v>
      </c>
      <c r="D12" s="214">
        <v>353.024</v>
      </c>
      <c r="E12" s="214">
        <v>183.51310000000001</v>
      </c>
      <c r="F12" s="214">
        <v>183.5719</v>
      </c>
      <c r="G12" s="214">
        <v>183.9468</v>
      </c>
      <c r="H12" s="214">
        <v>74.864800000000002</v>
      </c>
      <c r="I12" s="214">
        <v>74.870500000000007</v>
      </c>
      <c r="J12" s="214">
        <v>74.969700000000003</v>
      </c>
      <c r="K12" s="214">
        <v>914.21209999999996</v>
      </c>
      <c r="L12" s="214">
        <v>914.64980000000003</v>
      </c>
      <c r="M12" s="214">
        <v>916.95740000000001</v>
      </c>
      <c r="N12" s="14"/>
    </row>
    <row r="13" spans="1:14" ht="38.25" customHeight="1" x14ac:dyDescent="0.2">
      <c r="A13" s="39">
        <v>45974</v>
      </c>
      <c r="B13" s="214">
        <v>352.89580000000001</v>
      </c>
      <c r="C13" s="214">
        <v>353.37310000000002</v>
      </c>
      <c r="D13" s="214">
        <v>354.97289999999998</v>
      </c>
      <c r="E13" s="214">
        <v>184.71449999999999</v>
      </c>
      <c r="F13" s="214">
        <v>184.8296</v>
      </c>
      <c r="G13" s="214">
        <v>185.21969999999999</v>
      </c>
      <c r="H13" s="214">
        <v>74.862399999999994</v>
      </c>
      <c r="I13" s="214">
        <v>74.8904</v>
      </c>
      <c r="J13" s="214">
        <v>74.988299999999995</v>
      </c>
      <c r="K13" s="214">
        <v>915.22590000000002</v>
      </c>
      <c r="L13" s="214">
        <v>915.93679999999995</v>
      </c>
      <c r="M13" s="214">
        <v>918.30240000000003</v>
      </c>
      <c r="N13" s="14"/>
    </row>
    <row r="14" spans="1:14" ht="38.25" customHeight="1" x14ac:dyDescent="0.2">
      <c r="A14" s="39">
        <v>45975</v>
      </c>
      <c r="B14" s="214">
        <v>354.62799999999999</v>
      </c>
      <c r="C14" s="214">
        <v>355.2079</v>
      </c>
      <c r="D14" s="214">
        <v>356.80270000000002</v>
      </c>
      <c r="E14" s="214">
        <v>183.2002</v>
      </c>
      <c r="F14" s="214">
        <v>183.3665</v>
      </c>
      <c r="G14" s="214">
        <v>183.74610000000001</v>
      </c>
      <c r="H14" s="214">
        <v>74.8596</v>
      </c>
      <c r="I14" s="214">
        <v>74.909000000000006</v>
      </c>
      <c r="J14" s="214">
        <v>74.997200000000007</v>
      </c>
      <c r="K14" s="214">
        <v>915.30330000000004</v>
      </c>
      <c r="L14" s="214">
        <v>916.2749</v>
      </c>
      <c r="M14" s="214">
        <v>918.60889999999995</v>
      </c>
      <c r="N14" s="14"/>
    </row>
    <row r="15" spans="1:14" ht="38.25" customHeight="1" x14ac:dyDescent="0.2">
      <c r="A15" s="39">
        <v>45978</v>
      </c>
      <c r="B15" s="214">
        <v>353.786</v>
      </c>
      <c r="C15" s="214">
        <v>354.28120000000001</v>
      </c>
      <c r="D15" s="214">
        <v>355.83629999999999</v>
      </c>
      <c r="E15" s="214">
        <v>183.44499999999999</v>
      </c>
      <c r="F15" s="214">
        <v>183.56780000000001</v>
      </c>
      <c r="G15" s="214">
        <v>183.929</v>
      </c>
      <c r="H15" s="214">
        <v>74.852400000000003</v>
      </c>
      <c r="I15" s="214">
        <v>74.879900000000006</v>
      </c>
      <c r="J15" s="214">
        <v>74.959400000000002</v>
      </c>
      <c r="K15" s="214">
        <v>915.29390000000001</v>
      </c>
      <c r="L15" s="214">
        <v>916.04719999999998</v>
      </c>
      <c r="M15" s="214">
        <v>918.31650000000002</v>
      </c>
      <c r="N15" s="14"/>
    </row>
    <row r="16" spans="1:14" ht="38.25" customHeight="1" x14ac:dyDescent="0.2">
      <c r="A16" s="39">
        <v>45979</v>
      </c>
      <c r="B16" s="214">
        <v>353.18169999999998</v>
      </c>
      <c r="C16" s="214">
        <v>353.82409999999999</v>
      </c>
      <c r="D16" s="214">
        <v>355.4615</v>
      </c>
      <c r="E16" s="214">
        <v>182.0729</v>
      </c>
      <c r="F16" s="214">
        <v>182.25120000000001</v>
      </c>
      <c r="G16" s="214">
        <v>182.63149999999999</v>
      </c>
      <c r="H16" s="214">
        <v>74.840299999999999</v>
      </c>
      <c r="I16" s="214">
        <v>74.890500000000003</v>
      </c>
      <c r="J16" s="214">
        <v>74.965800000000002</v>
      </c>
      <c r="K16" s="214">
        <v>914.75250000000005</v>
      </c>
      <c r="L16" s="214">
        <v>915.78219999999999</v>
      </c>
      <c r="M16" s="214">
        <v>918.09960000000001</v>
      </c>
      <c r="N16" s="14"/>
    </row>
    <row r="17" spans="1:14" ht="38.25" customHeight="1" x14ac:dyDescent="0.2">
      <c r="A17" s="39">
        <v>45980</v>
      </c>
      <c r="B17" s="214">
        <v>351.1123</v>
      </c>
      <c r="C17" s="214">
        <v>351.75580000000002</v>
      </c>
      <c r="D17" s="214">
        <v>353.4545</v>
      </c>
      <c r="E17" s="214">
        <v>182.19149999999999</v>
      </c>
      <c r="F17" s="214">
        <v>182.39269999999999</v>
      </c>
      <c r="G17" s="214">
        <v>182.8109</v>
      </c>
      <c r="H17" s="214">
        <v>74.839100000000002</v>
      </c>
      <c r="I17" s="214">
        <v>74.901300000000006</v>
      </c>
      <c r="J17" s="214">
        <v>74.990799999999993</v>
      </c>
      <c r="K17" s="214">
        <v>913.79060000000004</v>
      </c>
      <c r="L17" s="214">
        <v>914.94069999999999</v>
      </c>
      <c r="M17" s="214">
        <v>917.47040000000004</v>
      </c>
      <c r="N17" s="14"/>
    </row>
    <row r="18" spans="1:14" ht="38.25" customHeight="1" x14ac:dyDescent="0.2">
      <c r="A18" s="39">
        <v>45981</v>
      </c>
      <c r="B18" s="214">
        <v>348.09530000000001</v>
      </c>
      <c r="C18" s="214">
        <v>348.62569999999999</v>
      </c>
      <c r="D18" s="214">
        <v>350.2285</v>
      </c>
      <c r="E18" s="214">
        <v>181.69399999999999</v>
      </c>
      <c r="F18" s="214">
        <v>181.83519999999999</v>
      </c>
      <c r="G18" s="214">
        <v>182.23320000000001</v>
      </c>
      <c r="H18" s="214">
        <v>74.832499999999996</v>
      </c>
      <c r="I18" s="214">
        <v>74.861999999999995</v>
      </c>
      <c r="J18" s="214">
        <v>74.951400000000007</v>
      </c>
      <c r="K18" s="214">
        <v>913.1046</v>
      </c>
      <c r="L18" s="214">
        <v>913.95309999999995</v>
      </c>
      <c r="M18" s="214">
        <v>916.39260000000002</v>
      </c>
      <c r="N18" s="14"/>
    </row>
    <row r="19" spans="1:14" ht="38.25" customHeight="1" x14ac:dyDescent="0.2">
      <c r="A19" s="39">
        <v>45982</v>
      </c>
      <c r="B19" s="214">
        <v>348.94670000000002</v>
      </c>
      <c r="C19" s="214">
        <v>349.42430000000002</v>
      </c>
      <c r="D19" s="214">
        <v>351.2063</v>
      </c>
      <c r="E19" s="214">
        <v>180.76329999999999</v>
      </c>
      <c r="F19" s="214">
        <v>180.87610000000001</v>
      </c>
      <c r="G19" s="214">
        <v>181.28649999999999</v>
      </c>
      <c r="H19" s="214">
        <v>74.820800000000006</v>
      </c>
      <c r="I19" s="214">
        <v>74.846900000000005</v>
      </c>
      <c r="J19" s="214">
        <v>74.933099999999996</v>
      </c>
      <c r="K19" s="214">
        <v>913.3673</v>
      </c>
      <c r="L19" s="214">
        <v>914.0761</v>
      </c>
      <c r="M19" s="214">
        <v>916.56420000000003</v>
      </c>
      <c r="N19" s="14"/>
    </row>
    <row r="20" spans="1:14" ht="38.25" customHeight="1" x14ac:dyDescent="0.2">
      <c r="A20" s="39">
        <v>45985</v>
      </c>
      <c r="B20" s="214">
        <v>347.07420000000002</v>
      </c>
      <c r="C20" s="214">
        <v>347.48869999999999</v>
      </c>
      <c r="D20" s="214">
        <v>349.13920000000002</v>
      </c>
      <c r="E20" s="214">
        <v>181.3579</v>
      </c>
      <c r="F20" s="214">
        <v>181.44059999999999</v>
      </c>
      <c r="G20" s="214">
        <v>181.8073</v>
      </c>
      <c r="H20" s="214">
        <v>74.8172</v>
      </c>
      <c r="I20" s="214">
        <v>74.833600000000004</v>
      </c>
      <c r="J20" s="214">
        <v>74.901899999999998</v>
      </c>
      <c r="K20" s="214">
        <v>912.75879999999995</v>
      </c>
      <c r="L20" s="214">
        <v>913.31219999999996</v>
      </c>
      <c r="M20" s="214">
        <v>915.60320000000002</v>
      </c>
      <c r="N20" s="14"/>
    </row>
    <row r="21" spans="1:14" ht="38.25" customHeight="1" x14ac:dyDescent="0.2">
      <c r="A21" s="39">
        <v>45986</v>
      </c>
      <c r="B21" s="214">
        <v>346.76670000000001</v>
      </c>
      <c r="C21" s="214">
        <v>347.17290000000003</v>
      </c>
      <c r="D21" s="214">
        <v>348.80500000000001</v>
      </c>
      <c r="E21" s="214">
        <v>181.00899999999999</v>
      </c>
      <c r="F21" s="214">
        <v>181.08519999999999</v>
      </c>
      <c r="G21" s="214">
        <v>181.44139999999999</v>
      </c>
      <c r="H21" s="214">
        <v>74.804400000000001</v>
      </c>
      <c r="I21" s="214">
        <v>74.818600000000004</v>
      </c>
      <c r="J21" s="214">
        <v>74.884699999999995</v>
      </c>
      <c r="K21" s="214">
        <v>913.25070000000005</v>
      </c>
      <c r="L21" s="214">
        <v>913.76369999999997</v>
      </c>
      <c r="M21" s="214">
        <v>915.95439999999996</v>
      </c>
      <c r="N21" s="14"/>
    </row>
    <row r="22" spans="1:14" s="9" customFormat="1" ht="38.25" customHeight="1" x14ac:dyDescent="0.2">
      <c r="A22" s="39">
        <v>45987</v>
      </c>
      <c r="B22" s="214">
        <v>348.02569999999997</v>
      </c>
      <c r="C22" s="214">
        <v>348.38049999999998</v>
      </c>
      <c r="D22" s="214">
        <v>349.8655</v>
      </c>
      <c r="E22" s="214">
        <v>182.42070000000001</v>
      </c>
      <c r="F22" s="214">
        <v>182.4674</v>
      </c>
      <c r="G22" s="214">
        <v>182.74250000000001</v>
      </c>
      <c r="H22" s="214">
        <v>74.802300000000002</v>
      </c>
      <c r="I22" s="214">
        <v>74.805800000000005</v>
      </c>
      <c r="J22" s="214">
        <v>74.835599999999999</v>
      </c>
      <c r="K22" s="214">
        <v>913.81979999999999</v>
      </c>
      <c r="L22" s="214">
        <v>914.20209999999997</v>
      </c>
      <c r="M22" s="214">
        <v>916.07060000000001</v>
      </c>
      <c r="N22" s="14"/>
    </row>
    <row r="23" spans="1:14" s="9" customFormat="1" ht="38.25" customHeight="1" x14ac:dyDescent="0.2">
      <c r="A23" s="39">
        <v>45988</v>
      </c>
      <c r="B23" s="214">
        <v>348.44900000000001</v>
      </c>
      <c r="C23" s="214">
        <v>348.79199999999997</v>
      </c>
      <c r="D23" s="214">
        <v>350.48989999999998</v>
      </c>
      <c r="E23" s="214">
        <v>183.1174</v>
      </c>
      <c r="F23" s="214">
        <v>183.16460000000001</v>
      </c>
      <c r="G23" s="214">
        <v>183.46700000000001</v>
      </c>
      <c r="H23" s="214">
        <v>74.798400000000001</v>
      </c>
      <c r="I23" s="214">
        <v>74.8005</v>
      </c>
      <c r="J23" s="214">
        <v>74.839600000000004</v>
      </c>
      <c r="K23" s="214">
        <v>914.00459999999998</v>
      </c>
      <c r="L23" s="214">
        <v>914.37070000000006</v>
      </c>
      <c r="M23" s="214">
        <v>916.32920000000001</v>
      </c>
      <c r="N23" s="14"/>
    </row>
    <row r="24" spans="1:14" s="9" customFormat="1" ht="38.25" customHeight="1" x14ac:dyDescent="0.2">
      <c r="A24" s="39">
        <v>45989</v>
      </c>
      <c r="B24" s="214">
        <v>348.04360000000003</v>
      </c>
      <c r="C24" s="214">
        <v>348.34609999999998</v>
      </c>
      <c r="D24" s="214">
        <v>349.96859999999998</v>
      </c>
      <c r="E24" s="214">
        <v>182.99930000000001</v>
      </c>
      <c r="F24" s="214">
        <v>183.02619999999999</v>
      </c>
      <c r="G24" s="214">
        <v>183.3091</v>
      </c>
      <c r="H24" s="214">
        <v>74.777199999999993</v>
      </c>
      <c r="I24" s="214">
        <v>74.764099999999999</v>
      </c>
      <c r="J24" s="214">
        <v>74.810199999999995</v>
      </c>
      <c r="K24" s="214">
        <v>913.54780000000005</v>
      </c>
      <c r="L24" s="214">
        <v>913.81150000000002</v>
      </c>
      <c r="M24" s="214">
        <v>915.68709999999999</v>
      </c>
      <c r="N24" s="14"/>
    </row>
    <row r="25" spans="1:14" s="9" customFormat="1" ht="8.25" customHeight="1" thickBot="1" x14ac:dyDescent="0.25">
      <c r="A25" s="40"/>
      <c r="B25" s="215"/>
      <c r="C25" s="215"/>
      <c r="D25" s="215"/>
      <c r="E25" s="215"/>
      <c r="F25" s="215"/>
      <c r="G25" s="215"/>
      <c r="H25" s="215"/>
      <c r="I25" s="215"/>
      <c r="J25" s="215"/>
      <c r="K25" s="215"/>
      <c r="L25" s="215"/>
      <c r="M25" s="215"/>
      <c r="N25" s="14"/>
    </row>
    <row r="26" spans="1:14" ht="15" thickTop="1" x14ac:dyDescent="0.2">
      <c r="A26" s="352" t="s">
        <v>63</v>
      </c>
      <c r="B26" s="353"/>
      <c r="C26" s="353"/>
      <c r="D26" s="353"/>
      <c r="E26" s="353"/>
      <c r="F26" s="353"/>
      <c r="G26" s="353"/>
      <c r="H26" s="353"/>
      <c r="I26" s="353"/>
      <c r="J26" s="353"/>
      <c r="K26" s="353"/>
      <c r="L26" s="353"/>
      <c r="M26" s="353"/>
      <c r="N26" s="14"/>
    </row>
    <row r="27" spans="1:14" x14ac:dyDescent="0.2">
      <c r="A27" s="333" t="s">
        <v>126</v>
      </c>
      <c r="B27" s="333"/>
      <c r="C27" s="333"/>
      <c r="D27" s="333"/>
      <c r="E27" s="333"/>
      <c r="F27" s="333"/>
      <c r="G27" s="333"/>
      <c r="H27" s="333"/>
      <c r="I27" s="333"/>
      <c r="J27" s="333"/>
      <c r="K27" s="333"/>
      <c r="L27" s="333"/>
      <c r="M27" s="333"/>
    </row>
    <row r="28" spans="1:14" x14ac:dyDescent="0.2">
      <c r="A28" s="47"/>
      <c r="B28" s="47"/>
      <c r="C28" s="47"/>
      <c r="D28" s="47"/>
      <c r="E28" s="47"/>
      <c r="F28" s="47"/>
      <c r="G28" s="47"/>
      <c r="H28" s="47"/>
      <c r="I28" s="47"/>
      <c r="J28" s="47"/>
      <c r="K28" s="47"/>
      <c r="L28" s="47"/>
      <c r="M28" s="47"/>
    </row>
    <row r="29" spans="1:14" x14ac:dyDescent="0.2">
      <c r="A29" s="47"/>
      <c r="B29" s="47"/>
      <c r="C29" s="47"/>
      <c r="D29" s="47"/>
      <c r="E29" s="47"/>
      <c r="F29" s="47"/>
      <c r="G29" s="47"/>
      <c r="H29" s="47"/>
      <c r="I29" s="47"/>
      <c r="J29" s="47"/>
      <c r="K29" s="47"/>
      <c r="L29" s="47"/>
      <c r="M29" s="47"/>
    </row>
    <row r="30" spans="1:14" x14ac:dyDescent="0.2">
      <c r="A30" s="47"/>
      <c r="B30" s="47"/>
      <c r="C30" s="47"/>
      <c r="D30" s="47"/>
      <c r="E30" s="47"/>
      <c r="F30" s="47"/>
      <c r="G30" s="47"/>
      <c r="H30" s="47"/>
      <c r="I30" s="47"/>
      <c r="J30" s="47"/>
      <c r="K30" s="47"/>
      <c r="L30" s="47"/>
      <c r="M30" s="47"/>
    </row>
    <row r="31" spans="1:14" x14ac:dyDescent="0.2">
      <c r="A31" s="16"/>
      <c r="B31" s="16"/>
      <c r="C31" s="16"/>
      <c r="D31" s="16"/>
      <c r="E31" s="16"/>
      <c r="F31" s="16"/>
      <c r="G31" s="16"/>
      <c r="H31" s="16"/>
      <c r="I31" s="16"/>
      <c r="J31" s="16"/>
      <c r="K31" s="16"/>
      <c r="L31" s="16"/>
      <c r="M31" s="16"/>
    </row>
    <row r="32" spans="1:14" x14ac:dyDescent="0.2">
      <c r="A32" s="16"/>
      <c r="B32" s="16"/>
      <c r="C32" s="16"/>
      <c r="D32" s="16"/>
      <c r="E32" s="16"/>
      <c r="F32" s="16"/>
      <c r="G32" s="16"/>
      <c r="H32" s="16"/>
      <c r="I32" s="16"/>
      <c r="J32" s="16"/>
      <c r="K32" s="16"/>
      <c r="L32" s="16"/>
      <c r="M32" s="16"/>
    </row>
    <row r="33" spans="1:13" x14ac:dyDescent="0.2">
      <c r="A33" s="16"/>
      <c r="B33" s="16"/>
      <c r="C33" s="16"/>
      <c r="D33" s="16"/>
      <c r="E33" s="16"/>
      <c r="F33" s="16"/>
      <c r="G33" s="16"/>
      <c r="H33" s="16"/>
      <c r="I33" s="16"/>
      <c r="J33" s="16"/>
      <c r="K33" s="16"/>
      <c r="L33" s="16"/>
      <c r="M33" s="16"/>
    </row>
  </sheetData>
  <mergeCells count="9">
    <mergeCell ref="A26:M26"/>
    <mergeCell ref="A27:M27"/>
    <mergeCell ref="A1:M1"/>
    <mergeCell ref="A2:M2"/>
    <mergeCell ref="A3:A4"/>
    <mergeCell ref="B3:D3"/>
    <mergeCell ref="E3:G3"/>
    <mergeCell ref="H3:J3"/>
    <mergeCell ref="K3:M3"/>
  </mergeCells>
  <hyperlinks>
    <hyperlink ref="A27" r:id="rId1" display="http://www.sbp.org.pk/ecodata/rates/m2m/M2M-History.asp"/>
  </hyperlinks>
  <pageMargins left="0.7" right="0.7" top="0.75" bottom="0.75" header="0.3" footer="0.3"/>
  <pageSetup paperSize="9" scale="74"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zoomScaleNormal="100" zoomScaleSheetLayoutView="120" workbookViewId="0">
      <selection activeCell="M11" sqref="M11"/>
    </sheetView>
  </sheetViews>
  <sheetFormatPr defaultColWidth="9.125" defaultRowHeight="14.25" x14ac:dyDescent="0.2"/>
  <cols>
    <col min="1" max="1" width="28.75" style="3" customWidth="1"/>
    <col min="2" max="2" width="10.125" style="3" hidden="1" customWidth="1"/>
    <col min="3" max="3" width="10.875" style="3" bestFit="1" customWidth="1"/>
    <col min="4" max="6" width="10" style="3" bestFit="1" customWidth="1"/>
    <col min="7" max="7" width="10" style="17" bestFit="1" customWidth="1"/>
    <col min="8" max="8" width="10" style="3" bestFit="1" customWidth="1"/>
    <col min="9" max="16384" width="9.125" style="3"/>
  </cols>
  <sheetData>
    <row r="1" spans="1:8" ht="22.5" x14ac:dyDescent="0.2">
      <c r="A1" s="259" t="s">
        <v>127</v>
      </c>
      <c r="B1" s="259"/>
      <c r="C1" s="259"/>
      <c r="D1" s="259"/>
      <c r="E1" s="259"/>
      <c r="F1" s="259"/>
      <c r="G1" s="259"/>
      <c r="H1" s="259"/>
    </row>
    <row r="2" spans="1:8" ht="15" thickBot="1" x14ac:dyDescent="0.25">
      <c r="A2" s="290" t="s">
        <v>1</v>
      </c>
      <c r="B2" s="290"/>
      <c r="C2" s="290"/>
      <c r="D2" s="290"/>
      <c r="E2" s="290"/>
      <c r="F2" s="290"/>
      <c r="G2" s="290"/>
      <c r="H2" s="290"/>
    </row>
    <row r="3" spans="1:8" ht="24.75" customHeight="1" thickTop="1" thickBot="1" x14ac:dyDescent="0.25">
      <c r="A3" s="137" t="s">
        <v>191</v>
      </c>
      <c r="B3" s="138" t="s">
        <v>143</v>
      </c>
      <c r="C3" s="139" t="s">
        <v>162</v>
      </c>
      <c r="D3" s="139" t="s">
        <v>164</v>
      </c>
      <c r="E3" s="139" t="s">
        <v>165</v>
      </c>
      <c r="F3" s="139" t="s">
        <v>166</v>
      </c>
      <c r="G3" s="139" t="s">
        <v>172</v>
      </c>
      <c r="H3" s="139" t="s">
        <v>185</v>
      </c>
    </row>
    <row r="4" spans="1:8" ht="15" thickTop="1" x14ac:dyDescent="0.2">
      <c r="A4" s="8"/>
      <c r="B4" s="53"/>
      <c r="C4" s="53"/>
      <c r="D4" s="53"/>
      <c r="E4" s="53"/>
      <c r="F4" s="53"/>
      <c r="G4" s="3"/>
    </row>
    <row r="5" spans="1:8" ht="20.25" customHeight="1" x14ac:dyDescent="0.2">
      <c r="A5" s="86" t="s">
        <v>128</v>
      </c>
      <c r="B5" s="53"/>
      <c r="C5" s="53"/>
      <c r="D5" s="53"/>
      <c r="E5" s="53"/>
      <c r="F5" s="53"/>
      <c r="G5" s="3"/>
    </row>
    <row r="6" spans="1:8" ht="20.25" customHeight="1" x14ac:dyDescent="0.2">
      <c r="A6" s="86" t="s">
        <v>129</v>
      </c>
      <c r="B6" s="140">
        <v>2534678.9</v>
      </c>
      <c r="C6" s="141">
        <v>6394696.339999998</v>
      </c>
      <c r="D6" s="141">
        <v>5834021.8000000007</v>
      </c>
      <c r="E6" s="141">
        <v>5419820.9900000002</v>
      </c>
      <c r="F6" s="141">
        <v>6166232</v>
      </c>
      <c r="G6" s="141">
        <v>3825413.6000000006</v>
      </c>
      <c r="H6" s="141">
        <v>5924588.8999999994</v>
      </c>
    </row>
    <row r="7" spans="1:8" ht="20.25" customHeight="1" x14ac:dyDescent="0.2">
      <c r="A7" s="37" t="s">
        <v>130</v>
      </c>
      <c r="B7" s="57">
        <v>931107.48000000021</v>
      </c>
      <c r="C7" s="70">
        <v>2101971.299999998</v>
      </c>
      <c r="D7" s="70">
        <v>1761628.2000000011</v>
      </c>
      <c r="E7" s="70">
        <v>1511889.6000000006</v>
      </c>
      <c r="F7" s="70">
        <v>2299245.4</v>
      </c>
      <c r="G7" s="70">
        <v>1734497.7000000007</v>
      </c>
      <c r="H7" s="70">
        <v>2967833.9999999991</v>
      </c>
    </row>
    <row r="8" spans="1:8" ht="20.25" customHeight="1" x14ac:dyDescent="0.2">
      <c r="A8" s="37" t="s">
        <v>131</v>
      </c>
      <c r="B8" s="57">
        <v>1603571.4199999997</v>
      </c>
      <c r="C8" s="70">
        <v>4292725.04</v>
      </c>
      <c r="D8" s="70">
        <v>4072393.5999999996</v>
      </c>
      <c r="E8" s="70">
        <v>3907931.3899999997</v>
      </c>
      <c r="F8" s="70">
        <v>3866986.6</v>
      </c>
      <c r="G8" s="70">
        <v>2090915.9</v>
      </c>
      <c r="H8" s="70">
        <v>2956754.9000000004</v>
      </c>
    </row>
    <row r="9" spans="1:8" ht="20.25" customHeight="1" x14ac:dyDescent="0.2">
      <c r="A9" s="86" t="s">
        <v>132</v>
      </c>
      <c r="B9" s="140">
        <v>2534678.9</v>
      </c>
      <c r="C9" s="141">
        <v>6394696.339999998</v>
      </c>
      <c r="D9" s="141">
        <v>5834021.8000000007</v>
      </c>
      <c r="E9" s="141">
        <v>5419820.9900000002</v>
      </c>
      <c r="F9" s="141">
        <v>6166232</v>
      </c>
      <c r="G9" s="141">
        <v>3825413.6000000006</v>
      </c>
      <c r="H9" s="141">
        <v>5924588.8999999994</v>
      </c>
    </row>
    <row r="10" spans="1:8" ht="20.25" customHeight="1" x14ac:dyDescent="0.2">
      <c r="A10" s="37" t="s">
        <v>130</v>
      </c>
      <c r="B10" s="57">
        <v>684291.71999999974</v>
      </c>
      <c r="C10" s="70">
        <v>2071830.2399999984</v>
      </c>
      <c r="D10" s="70">
        <v>1768001.3000000007</v>
      </c>
      <c r="E10" s="70">
        <v>1339303.6900000004</v>
      </c>
      <c r="F10" s="70">
        <v>2255900.7999999998</v>
      </c>
      <c r="G10" s="70">
        <v>1740181.0000000005</v>
      </c>
      <c r="H10" s="70">
        <v>2620404.0999999996</v>
      </c>
    </row>
    <row r="11" spans="1:8" ht="20.25" customHeight="1" x14ac:dyDescent="0.2">
      <c r="A11" s="37" t="s">
        <v>131</v>
      </c>
      <c r="B11" s="57">
        <v>1850387.1800000002</v>
      </c>
      <c r="C11" s="70">
        <v>4322866.0999999996</v>
      </c>
      <c r="D11" s="70">
        <v>4066020.5</v>
      </c>
      <c r="E11" s="70">
        <v>4080517.3</v>
      </c>
      <c r="F11" s="70">
        <v>3910331.2</v>
      </c>
      <c r="G11" s="70">
        <v>2085232.6</v>
      </c>
      <c r="H11" s="70">
        <v>3304184.8</v>
      </c>
    </row>
    <row r="12" spans="1:8" ht="20.25" customHeight="1" x14ac:dyDescent="0.2">
      <c r="A12" s="86" t="s">
        <v>133</v>
      </c>
      <c r="B12" s="140">
        <v>0</v>
      </c>
      <c r="C12" s="140">
        <v>0</v>
      </c>
      <c r="D12" s="140">
        <v>0</v>
      </c>
      <c r="E12" s="140">
        <v>0</v>
      </c>
      <c r="F12" s="140">
        <v>0</v>
      </c>
      <c r="G12" s="140">
        <v>0</v>
      </c>
      <c r="H12" s="140">
        <v>0</v>
      </c>
    </row>
    <row r="13" spans="1:8" ht="20.25" customHeight="1" x14ac:dyDescent="0.2">
      <c r="A13" s="37"/>
      <c r="B13" s="140"/>
      <c r="C13" s="140"/>
      <c r="D13" s="140"/>
      <c r="E13" s="140"/>
      <c r="F13" s="140"/>
      <c r="G13" s="140"/>
      <c r="H13" s="140"/>
    </row>
    <row r="14" spans="1:8" ht="20.25" customHeight="1" x14ac:dyDescent="0.2">
      <c r="A14" s="86" t="s">
        <v>134</v>
      </c>
      <c r="B14" s="140"/>
      <c r="C14" s="140"/>
      <c r="D14" s="140"/>
      <c r="E14" s="140"/>
      <c r="F14" s="140"/>
      <c r="G14" s="140"/>
      <c r="H14" s="140"/>
    </row>
    <row r="15" spans="1:8" ht="20.25" customHeight="1" x14ac:dyDescent="0.2">
      <c r="A15" s="86" t="s">
        <v>129</v>
      </c>
      <c r="B15" s="140">
        <v>702679.29000000015</v>
      </c>
      <c r="C15" s="141">
        <v>497488.91</v>
      </c>
      <c r="D15" s="141">
        <v>795235.8600000001</v>
      </c>
      <c r="E15" s="141">
        <v>900402.56</v>
      </c>
      <c r="F15" s="141">
        <v>765118.3600000001</v>
      </c>
      <c r="G15" s="141">
        <v>1221908.0599999998</v>
      </c>
      <c r="H15" s="141">
        <v>1147540.6400000001</v>
      </c>
    </row>
    <row r="16" spans="1:8" ht="20.25" customHeight="1" x14ac:dyDescent="0.2">
      <c r="A16" s="37" t="s">
        <v>130</v>
      </c>
      <c r="B16" s="57">
        <v>235259.3400000002</v>
      </c>
      <c r="C16" s="70">
        <v>82161.990000000049</v>
      </c>
      <c r="D16" s="70">
        <v>341055.90000000014</v>
      </c>
      <c r="E16" s="70">
        <v>382576.01</v>
      </c>
      <c r="F16" s="70">
        <v>247577.82000000012</v>
      </c>
      <c r="G16" s="70">
        <v>396251.32999999984</v>
      </c>
      <c r="H16" s="70">
        <v>408353.52000000014</v>
      </c>
    </row>
    <row r="17" spans="1:8" ht="20.25" customHeight="1" x14ac:dyDescent="0.2">
      <c r="A17" s="37" t="s">
        <v>131</v>
      </c>
      <c r="B17" s="57">
        <v>467419.94999999995</v>
      </c>
      <c r="C17" s="70">
        <v>415326.91999999993</v>
      </c>
      <c r="D17" s="70">
        <v>454179.95999999996</v>
      </c>
      <c r="E17" s="70">
        <v>517826.55000000005</v>
      </c>
      <c r="F17" s="70">
        <v>517540.54</v>
      </c>
      <c r="G17" s="70">
        <v>825656.73</v>
      </c>
      <c r="H17" s="70">
        <v>739187.12</v>
      </c>
    </row>
    <row r="18" spans="1:8" ht="20.25" customHeight="1" x14ac:dyDescent="0.2">
      <c r="A18" s="86" t="s">
        <v>132</v>
      </c>
      <c r="B18" s="140">
        <v>702679.29000000015</v>
      </c>
      <c r="C18" s="141">
        <v>497488.91</v>
      </c>
      <c r="D18" s="141">
        <v>795235.8600000001</v>
      </c>
      <c r="E18" s="141">
        <v>900402.56</v>
      </c>
      <c r="F18" s="141">
        <v>765118.3600000001</v>
      </c>
      <c r="G18" s="141">
        <v>1221908.0599999998</v>
      </c>
      <c r="H18" s="141">
        <v>1147540.6400000001</v>
      </c>
    </row>
    <row r="19" spans="1:8" ht="20.25" customHeight="1" x14ac:dyDescent="0.2">
      <c r="A19" s="37" t="s">
        <v>130</v>
      </c>
      <c r="B19" s="57">
        <v>294449.35000000015</v>
      </c>
      <c r="C19" s="70">
        <v>371689.52999999997</v>
      </c>
      <c r="D19" s="70">
        <v>309310.3600000001</v>
      </c>
      <c r="E19" s="70">
        <v>345233.06000000006</v>
      </c>
      <c r="F19" s="70">
        <v>408579.85000000009</v>
      </c>
      <c r="G19" s="70">
        <v>592974.22999999986</v>
      </c>
      <c r="H19" s="70">
        <v>390359.12000000011</v>
      </c>
    </row>
    <row r="20" spans="1:8" ht="20.25" customHeight="1" x14ac:dyDescent="0.2">
      <c r="A20" s="37" t="s">
        <v>131</v>
      </c>
      <c r="B20" s="57">
        <v>408229.94</v>
      </c>
      <c r="C20" s="70">
        <v>125799.38</v>
      </c>
      <c r="D20" s="70">
        <v>485925.5</v>
      </c>
      <c r="E20" s="70">
        <v>555169.5</v>
      </c>
      <c r="F20" s="70">
        <v>356538.51</v>
      </c>
      <c r="G20" s="70">
        <v>628933.82999999996</v>
      </c>
      <c r="H20" s="70">
        <v>757181.52</v>
      </c>
    </row>
    <row r="21" spans="1:8" ht="20.25" customHeight="1" x14ac:dyDescent="0.2">
      <c r="A21" s="86" t="s">
        <v>133</v>
      </c>
      <c r="B21" s="140">
        <v>0</v>
      </c>
      <c r="C21" s="140">
        <v>0</v>
      </c>
      <c r="D21" s="140">
        <v>0</v>
      </c>
      <c r="E21" s="140">
        <v>0</v>
      </c>
      <c r="F21" s="140">
        <v>0</v>
      </c>
      <c r="G21" s="140">
        <v>0</v>
      </c>
      <c r="H21" s="140">
        <v>0</v>
      </c>
    </row>
    <row r="22" spans="1:8" ht="20.25" customHeight="1" x14ac:dyDescent="0.2">
      <c r="A22" s="37"/>
      <c r="B22" s="140"/>
      <c r="C22" s="140"/>
      <c r="D22" s="140"/>
      <c r="E22" s="140"/>
      <c r="F22" s="140"/>
      <c r="G22" s="140"/>
      <c r="H22" s="140"/>
    </row>
    <row r="23" spans="1:8" ht="20.25" customHeight="1" x14ac:dyDescent="0.2">
      <c r="A23" s="86" t="s">
        <v>135</v>
      </c>
      <c r="B23" s="140"/>
      <c r="C23" s="140"/>
      <c r="D23" s="140"/>
      <c r="E23" s="140"/>
      <c r="F23" s="140"/>
      <c r="G23" s="140"/>
      <c r="H23" s="140"/>
    </row>
    <row r="24" spans="1:8" ht="20.25" customHeight="1" x14ac:dyDescent="0.2">
      <c r="A24" s="86" t="s">
        <v>129</v>
      </c>
      <c r="B24" s="140">
        <v>2297449.6999999997</v>
      </c>
      <c r="C24" s="141">
        <v>8993261.9000000004</v>
      </c>
      <c r="D24" s="141">
        <v>3608368.4599999995</v>
      </c>
      <c r="E24" s="141">
        <v>2378829.5600000005</v>
      </c>
      <c r="F24" s="141">
        <v>2382239.87</v>
      </c>
      <c r="G24" s="141">
        <v>3724014.37</v>
      </c>
      <c r="H24" s="141">
        <v>2930687.5600000005</v>
      </c>
    </row>
    <row r="25" spans="1:8" ht="20.25" customHeight="1" x14ac:dyDescent="0.2">
      <c r="A25" s="37" t="s">
        <v>130</v>
      </c>
      <c r="B25" s="57">
        <v>967387.52999999956</v>
      </c>
      <c r="C25" s="70">
        <v>3725733.2299999995</v>
      </c>
      <c r="D25" s="70">
        <v>1532766.4299999995</v>
      </c>
      <c r="E25" s="70">
        <v>1020644.0300000005</v>
      </c>
      <c r="F25" s="70">
        <v>835013.19</v>
      </c>
      <c r="G25" s="70">
        <v>1658506.9</v>
      </c>
      <c r="H25" s="70">
        <v>1121617.7000000007</v>
      </c>
    </row>
    <row r="26" spans="1:8" ht="20.25" customHeight="1" x14ac:dyDescent="0.2">
      <c r="A26" s="37" t="s">
        <v>131</v>
      </c>
      <c r="B26" s="57">
        <v>1330062.1700000002</v>
      </c>
      <c r="C26" s="70">
        <v>5267528.6700000009</v>
      </c>
      <c r="D26" s="70">
        <v>2075602.03</v>
      </c>
      <c r="E26" s="70">
        <v>1358185.53</v>
      </c>
      <c r="F26" s="70">
        <v>1547226.6800000002</v>
      </c>
      <c r="G26" s="70">
        <v>2065507.4700000002</v>
      </c>
      <c r="H26" s="70">
        <v>1809069.8599999999</v>
      </c>
    </row>
    <row r="27" spans="1:8" ht="20.25" customHeight="1" x14ac:dyDescent="0.2">
      <c r="A27" s="86" t="s">
        <v>132</v>
      </c>
      <c r="B27" s="140">
        <v>2297449.6999999997</v>
      </c>
      <c r="C27" s="141">
        <v>8993261.9000000004</v>
      </c>
      <c r="D27" s="141">
        <v>3608368.4599999995</v>
      </c>
      <c r="E27" s="141">
        <v>2378829.5600000005</v>
      </c>
      <c r="F27" s="141">
        <v>2382239.87</v>
      </c>
      <c r="G27" s="141">
        <v>3724014.37</v>
      </c>
      <c r="H27" s="141">
        <v>2930687.5600000005</v>
      </c>
    </row>
    <row r="28" spans="1:8" ht="20.25" customHeight="1" x14ac:dyDescent="0.2">
      <c r="A28" s="37" t="s">
        <v>130</v>
      </c>
      <c r="B28" s="57">
        <v>767493.84999999963</v>
      </c>
      <c r="C28" s="70">
        <v>3883177.75</v>
      </c>
      <c r="D28" s="70">
        <v>1103872.1299999994</v>
      </c>
      <c r="E28" s="70">
        <v>771037.81000000052</v>
      </c>
      <c r="F28" s="70">
        <v>859200.77</v>
      </c>
      <c r="G28" s="70">
        <v>1202727.6600000001</v>
      </c>
      <c r="H28" s="70">
        <v>882472.60000000056</v>
      </c>
    </row>
    <row r="29" spans="1:8" ht="20.25" customHeight="1" x14ac:dyDescent="0.2">
      <c r="A29" s="37" t="s">
        <v>131</v>
      </c>
      <c r="B29" s="57">
        <v>1529955.85</v>
      </c>
      <c r="C29" s="70">
        <v>5110084.1500000004</v>
      </c>
      <c r="D29" s="70">
        <v>2504496.33</v>
      </c>
      <c r="E29" s="70">
        <v>1607791.75</v>
      </c>
      <c r="F29" s="70">
        <v>1523039.1</v>
      </c>
      <c r="G29" s="70">
        <v>2521286.71</v>
      </c>
      <c r="H29" s="70">
        <v>2048214.96</v>
      </c>
    </row>
    <row r="30" spans="1:8" ht="20.25" customHeight="1" x14ac:dyDescent="0.2">
      <c r="A30" s="86" t="s">
        <v>133</v>
      </c>
      <c r="B30" s="140">
        <v>0</v>
      </c>
      <c r="C30" s="140">
        <v>0</v>
      </c>
      <c r="D30" s="140">
        <v>0</v>
      </c>
      <c r="E30" s="140">
        <v>0</v>
      </c>
      <c r="F30" s="140">
        <v>0</v>
      </c>
      <c r="G30" s="140">
        <v>0</v>
      </c>
      <c r="H30" s="140">
        <v>0</v>
      </c>
    </row>
    <row r="31" spans="1:8" ht="20.25" customHeight="1" x14ac:dyDescent="0.2">
      <c r="A31" s="86"/>
      <c r="B31" s="140"/>
      <c r="C31" s="141"/>
      <c r="D31" s="141"/>
      <c r="E31" s="141"/>
      <c r="F31" s="141"/>
      <c r="G31" s="141"/>
      <c r="H31" s="141"/>
    </row>
    <row r="32" spans="1:8" ht="20.25" customHeight="1" x14ac:dyDescent="0.2">
      <c r="A32" s="86" t="s">
        <v>136</v>
      </c>
      <c r="B32" s="140"/>
      <c r="C32" s="141"/>
      <c r="D32" s="141"/>
      <c r="E32" s="141"/>
      <c r="F32" s="141"/>
      <c r="G32" s="141"/>
      <c r="H32" s="141"/>
    </row>
    <row r="33" spans="1:8" ht="20.25" customHeight="1" x14ac:dyDescent="0.2">
      <c r="A33" s="86" t="s">
        <v>137</v>
      </c>
      <c r="B33" s="140">
        <v>4293378.5</v>
      </c>
      <c r="C33" s="141">
        <v>4077254.4</v>
      </c>
      <c r="D33" s="141">
        <v>4113813</v>
      </c>
      <c r="E33" s="141">
        <v>3838522.56</v>
      </c>
      <c r="F33" s="141">
        <v>4672235.3</v>
      </c>
      <c r="G33" s="141">
        <v>4638087.3499999996</v>
      </c>
      <c r="H33" s="141">
        <v>4175732.6</v>
      </c>
    </row>
    <row r="34" spans="1:8" ht="20.25" customHeight="1" x14ac:dyDescent="0.2">
      <c r="A34" s="37" t="s">
        <v>130</v>
      </c>
      <c r="B34" s="57">
        <v>245229</v>
      </c>
      <c r="C34" s="70">
        <v>339723.39999999991</v>
      </c>
      <c r="D34" s="70">
        <v>293698</v>
      </c>
      <c r="E34" s="70">
        <v>211490.16000000015</v>
      </c>
      <c r="F34" s="70">
        <v>311014.39999999944</v>
      </c>
      <c r="G34" s="70">
        <v>450857.09999999963</v>
      </c>
      <c r="H34" s="70">
        <v>217349.5</v>
      </c>
    </row>
    <row r="35" spans="1:8" ht="20.25" customHeight="1" x14ac:dyDescent="0.2">
      <c r="A35" s="37" t="s">
        <v>131</v>
      </c>
      <c r="B35" s="57">
        <v>4048149.5</v>
      </c>
      <c r="C35" s="70">
        <v>3737531</v>
      </c>
      <c r="D35" s="70">
        <v>3820115</v>
      </c>
      <c r="E35" s="70">
        <v>3627032.4</v>
      </c>
      <c r="F35" s="70">
        <v>4361220.9000000004</v>
      </c>
      <c r="G35" s="70">
        <v>4187230.25</v>
      </c>
      <c r="H35" s="70">
        <v>3958383.1</v>
      </c>
    </row>
    <row r="36" spans="1:8" ht="20.25" customHeight="1" x14ac:dyDescent="0.2">
      <c r="A36" s="86" t="s">
        <v>138</v>
      </c>
      <c r="B36" s="140">
        <v>4293378.5</v>
      </c>
      <c r="C36" s="141">
        <v>4077254.4</v>
      </c>
      <c r="D36" s="141">
        <v>4113813</v>
      </c>
      <c r="E36" s="141">
        <v>3838522.56</v>
      </c>
      <c r="F36" s="141">
        <v>4672235.3</v>
      </c>
      <c r="G36" s="141">
        <v>4638087.3499999996</v>
      </c>
      <c r="H36" s="141">
        <v>4175732.6</v>
      </c>
    </row>
    <row r="37" spans="1:8" ht="20.25" customHeight="1" x14ac:dyDescent="0.2">
      <c r="A37" s="37" t="s">
        <v>130</v>
      </c>
      <c r="B37" s="57">
        <v>462459.5</v>
      </c>
      <c r="C37" s="70">
        <v>400441.39999999991</v>
      </c>
      <c r="D37" s="70">
        <v>492185</v>
      </c>
      <c r="E37" s="70">
        <v>372091.39999999991</v>
      </c>
      <c r="F37" s="70">
        <v>347685.89999999944</v>
      </c>
      <c r="G37" s="70">
        <v>566306.24999999953</v>
      </c>
      <c r="H37" s="70">
        <v>683188.10000000009</v>
      </c>
    </row>
    <row r="38" spans="1:8" ht="20.25" customHeight="1" x14ac:dyDescent="0.2">
      <c r="A38" s="37" t="s">
        <v>131</v>
      </c>
      <c r="B38" s="57">
        <v>3830919</v>
      </c>
      <c r="C38" s="70">
        <v>3676813</v>
      </c>
      <c r="D38" s="70">
        <v>3621628</v>
      </c>
      <c r="E38" s="70">
        <v>3466431.16</v>
      </c>
      <c r="F38" s="70">
        <v>4324549.4000000004</v>
      </c>
      <c r="G38" s="70">
        <v>4071781.1</v>
      </c>
      <c r="H38" s="70">
        <v>3492544.5</v>
      </c>
    </row>
    <row r="39" spans="1:8" ht="20.25" customHeight="1" x14ac:dyDescent="0.2">
      <c r="A39" s="86" t="s">
        <v>133</v>
      </c>
      <c r="B39" s="140">
        <v>0</v>
      </c>
      <c r="C39" s="141">
        <v>0</v>
      </c>
      <c r="D39" s="141">
        <v>0</v>
      </c>
      <c r="E39" s="141">
        <v>0</v>
      </c>
      <c r="F39" s="141">
        <v>0</v>
      </c>
      <c r="G39" s="141">
        <v>0</v>
      </c>
      <c r="H39" s="141">
        <v>0</v>
      </c>
    </row>
    <row r="40" spans="1:8" ht="9" customHeight="1" thickBot="1" x14ac:dyDescent="0.25">
      <c r="A40" s="28"/>
      <c r="B40" s="29"/>
      <c r="C40" s="29"/>
      <c r="D40" s="29"/>
      <c r="E40" s="29"/>
      <c r="F40" s="29"/>
      <c r="G40" s="30"/>
      <c r="H40" s="30"/>
    </row>
    <row r="41" spans="1:8" ht="15" thickTop="1" x14ac:dyDescent="0.2">
      <c r="A41" s="287" t="s">
        <v>63</v>
      </c>
      <c r="B41" s="287"/>
      <c r="C41" s="287"/>
      <c r="D41" s="287"/>
      <c r="E41" s="287"/>
      <c r="F41" s="287"/>
      <c r="G41" s="287"/>
      <c r="H41" s="287"/>
    </row>
  </sheetData>
  <mergeCells count="3">
    <mergeCell ref="A1:H1"/>
    <mergeCell ref="A2:H2"/>
    <mergeCell ref="A41:H41"/>
  </mergeCells>
  <pageMargins left="0.7" right="0.7" top="0.75" bottom="0.75" header="0.3" footer="0.3"/>
  <pageSetup paperSize="9" scale="8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BreakPreview" topLeftCell="A16" zoomScale="110" zoomScaleNormal="100" zoomScaleSheetLayoutView="110" zoomScalePageLayoutView="40" workbookViewId="0">
      <selection activeCell="A26" sqref="A26:K28"/>
    </sheetView>
  </sheetViews>
  <sheetFormatPr defaultRowHeight="14.25" x14ac:dyDescent="0.2"/>
  <cols>
    <col min="1" max="1" width="18.75" customWidth="1"/>
    <col min="2" max="11" width="9.75" customWidth="1"/>
    <col min="12" max="12" width="10.625" bestFit="1" customWidth="1"/>
    <col min="13" max="13" width="12" customWidth="1"/>
  </cols>
  <sheetData>
    <row r="1" spans="1:13" ht="22.5" x14ac:dyDescent="0.2">
      <c r="A1" s="259" t="s">
        <v>186</v>
      </c>
      <c r="B1" s="259"/>
      <c r="C1" s="259"/>
      <c r="D1" s="259"/>
      <c r="E1" s="259"/>
      <c r="F1" s="259"/>
      <c r="G1" s="259"/>
      <c r="H1" s="259"/>
      <c r="I1" s="259"/>
      <c r="J1" s="259"/>
      <c r="K1" s="259"/>
      <c r="M1" s="230" t="s">
        <v>181</v>
      </c>
    </row>
    <row r="2" spans="1:13" ht="22.5" x14ac:dyDescent="0.2">
      <c r="A2" s="259" t="s">
        <v>187</v>
      </c>
      <c r="B2" s="259"/>
      <c r="C2" s="259"/>
      <c r="D2" s="259"/>
      <c r="E2" s="259"/>
      <c r="F2" s="259"/>
      <c r="G2" s="259"/>
      <c r="H2" s="259"/>
      <c r="I2" s="259"/>
      <c r="J2" s="259"/>
      <c r="K2" s="259"/>
      <c r="M2" s="230" t="s">
        <v>183</v>
      </c>
    </row>
    <row r="3" spans="1:13" x14ac:dyDescent="0.2">
      <c r="A3" s="274"/>
      <c r="B3" s="274"/>
      <c r="C3" s="274"/>
      <c r="D3" s="274"/>
      <c r="E3" s="274"/>
      <c r="F3" s="274"/>
      <c r="G3" s="274"/>
      <c r="H3" s="274"/>
      <c r="I3" s="274"/>
      <c r="J3" s="274"/>
      <c r="K3" s="274"/>
    </row>
    <row r="4" spans="1:13" ht="15" thickBot="1" x14ac:dyDescent="0.25">
      <c r="A4" s="275" t="s">
        <v>156</v>
      </c>
      <c r="B4" s="275"/>
      <c r="C4" s="275"/>
      <c r="D4" s="275"/>
      <c r="E4" s="275"/>
      <c r="F4" s="276" t="s">
        <v>141</v>
      </c>
      <c r="G4" s="276"/>
      <c r="H4" s="276"/>
      <c r="I4" s="276"/>
      <c r="J4" s="276"/>
      <c r="K4" s="276"/>
    </row>
    <row r="5" spans="1:13" ht="15" thickTop="1" x14ac:dyDescent="0.2">
      <c r="A5" s="271" t="s">
        <v>188</v>
      </c>
      <c r="B5" s="269" t="s">
        <v>17</v>
      </c>
      <c r="C5" s="267"/>
      <c r="D5" s="269" t="s">
        <v>18</v>
      </c>
      <c r="E5" s="267"/>
      <c r="F5" s="269" t="s">
        <v>19</v>
      </c>
      <c r="G5" s="267"/>
      <c r="H5" s="269" t="s">
        <v>142</v>
      </c>
      <c r="I5" s="270"/>
      <c r="J5" s="269" t="s">
        <v>163</v>
      </c>
      <c r="K5" s="270"/>
      <c r="L5" s="31"/>
    </row>
    <row r="6" spans="1:13" ht="15" thickBot="1" x14ac:dyDescent="0.25">
      <c r="A6" s="272"/>
      <c r="B6" s="277" t="s">
        <v>20</v>
      </c>
      <c r="C6" s="279"/>
      <c r="D6" s="277" t="s">
        <v>20</v>
      </c>
      <c r="E6" s="279"/>
      <c r="F6" s="277" t="s">
        <v>20</v>
      </c>
      <c r="G6" s="279"/>
      <c r="H6" s="277" t="s">
        <v>20</v>
      </c>
      <c r="I6" s="278"/>
      <c r="J6" s="277" t="s">
        <v>20</v>
      </c>
      <c r="K6" s="278"/>
    </row>
    <row r="7" spans="1:13" ht="15" thickBot="1" x14ac:dyDescent="0.25">
      <c r="A7" s="273"/>
      <c r="B7" s="232" t="s">
        <v>21</v>
      </c>
      <c r="C7" s="233" t="s">
        <v>22</v>
      </c>
      <c r="D7" s="234" t="s">
        <v>21</v>
      </c>
      <c r="E7" s="235" t="s">
        <v>22</v>
      </c>
      <c r="F7" s="236" t="s">
        <v>21</v>
      </c>
      <c r="G7" s="237" t="s">
        <v>22</v>
      </c>
      <c r="H7" s="236" t="s">
        <v>21</v>
      </c>
      <c r="I7" s="236" t="s">
        <v>22</v>
      </c>
      <c r="J7" s="238" t="s">
        <v>21</v>
      </c>
      <c r="K7" s="236" t="s">
        <v>22</v>
      </c>
    </row>
    <row r="8" spans="1:13" ht="23.25" customHeight="1" thickTop="1" x14ac:dyDescent="0.2">
      <c r="A8" s="37" t="s">
        <v>23</v>
      </c>
      <c r="B8" s="57">
        <v>0</v>
      </c>
      <c r="C8" s="57">
        <v>0</v>
      </c>
      <c r="D8" s="64">
        <v>1783</v>
      </c>
      <c r="E8" s="64">
        <v>1773</v>
      </c>
      <c r="F8" s="65">
        <v>1225.5</v>
      </c>
      <c r="G8" s="65">
        <v>1225.5</v>
      </c>
      <c r="H8" s="65">
        <v>345</v>
      </c>
      <c r="I8" s="65">
        <v>345</v>
      </c>
      <c r="J8" s="65">
        <v>0</v>
      </c>
      <c r="K8" s="65">
        <v>0</v>
      </c>
    </row>
    <row r="9" spans="1:13" ht="23.25" customHeight="1" x14ac:dyDescent="0.2">
      <c r="A9" s="37" t="s">
        <v>25</v>
      </c>
      <c r="B9" s="57">
        <v>0</v>
      </c>
      <c r="C9" s="57">
        <v>0</v>
      </c>
      <c r="D9" s="65">
        <v>0</v>
      </c>
      <c r="E9" s="65">
        <v>0</v>
      </c>
      <c r="F9" s="65">
        <v>757.6</v>
      </c>
      <c r="G9" s="65">
        <v>757.6</v>
      </c>
      <c r="H9" s="65">
        <v>0</v>
      </c>
      <c r="I9" s="65">
        <v>0</v>
      </c>
      <c r="J9" s="65">
        <v>0</v>
      </c>
      <c r="K9" s="65">
        <v>0</v>
      </c>
    </row>
    <row r="10" spans="1:13" ht="23.25" customHeight="1" x14ac:dyDescent="0.2">
      <c r="A10" s="37" t="s">
        <v>26</v>
      </c>
      <c r="B10" s="57">
        <v>203</v>
      </c>
      <c r="C10" s="57">
        <v>203</v>
      </c>
      <c r="D10" s="65">
        <v>869.2</v>
      </c>
      <c r="E10" s="65">
        <v>824.2</v>
      </c>
      <c r="F10" s="65">
        <v>2511</v>
      </c>
      <c r="G10" s="65">
        <v>2393</v>
      </c>
      <c r="H10" s="65">
        <v>0</v>
      </c>
      <c r="I10" s="65">
        <v>0</v>
      </c>
      <c r="J10" s="65">
        <v>0</v>
      </c>
      <c r="K10" s="65">
        <v>0</v>
      </c>
    </row>
    <row r="11" spans="1:13" ht="23.25" customHeight="1" x14ac:dyDescent="0.2">
      <c r="A11" s="37" t="s">
        <v>27</v>
      </c>
      <c r="B11" s="57">
        <v>99.3</v>
      </c>
      <c r="C11" s="57">
        <v>95.3</v>
      </c>
      <c r="D11" s="65">
        <v>0</v>
      </c>
      <c r="E11" s="65">
        <v>0</v>
      </c>
      <c r="F11" s="65">
        <v>0</v>
      </c>
      <c r="G11" s="65">
        <v>0</v>
      </c>
      <c r="H11" s="65">
        <v>0</v>
      </c>
      <c r="I11" s="65">
        <v>0</v>
      </c>
      <c r="J11" s="65">
        <v>0</v>
      </c>
      <c r="K11" s="65">
        <v>0</v>
      </c>
    </row>
    <row r="12" spans="1:13" ht="23.25" customHeight="1" x14ac:dyDescent="0.2">
      <c r="A12" s="37" t="s">
        <v>28</v>
      </c>
      <c r="B12" s="57">
        <v>0</v>
      </c>
      <c r="C12" s="57">
        <v>0</v>
      </c>
      <c r="D12" s="65">
        <v>399.6</v>
      </c>
      <c r="E12" s="65">
        <v>384.6</v>
      </c>
      <c r="F12" s="65">
        <v>0</v>
      </c>
      <c r="G12" s="65">
        <v>0</v>
      </c>
      <c r="H12" s="65">
        <v>0</v>
      </c>
      <c r="I12" s="65">
        <v>0</v>
      </c>
      <c r="J12" s="65">
        <v>0</v>
      </c>
      <c r="K12" s="65">
        <v>0</v>
      </c>
    </row>
    <row r="13" spans="1:13" ht="23.25" customHeight="1" x14ac:dyDescent="0.2">
      <c r="A13" s="37" t="s">
        <v>29</v>
      </c>
      <c r="B13" s="57">
        <v>0</v>
      </c>
      <c r="C13" s="57">
        <v>0</v>
      </c>
      <c r="D13" s="65">
        <v>506.5</v>
      </c>
      <c r="E13" s="65">
        <v>506.5</v>
      </c>
      <c r="F13" s="65">
        <v>0</v>
      </c>
      <c r="G13" s="65">
        <v>0</v>
      </c>
      <c r="H13" s="65">
        <v>460</v>
      </c>
      <c r="I13" s="65">
        <v>460</v>
      </c>
      <c r="J13" s="65"/>
      <c r="K13" s="65"/>
    </row>
    <row r="14" spans="1:13" ht="23.25" customHeight="1" x14ac:dyDescent="0.2">
      <c r="A14" s="37" t="s">
        <v>30</v>
      </c>
      <c r="B14" s="57">
        <v>0</v>
      </c>
      <c r="C14" s="57">
        <v>0</v>
      </c>
      <c r="D14" s="65">
        <v>1126.5</v>
      </c>
      <c r="E14" s="65">
        <v>1124.5</v>
      </c>
      <c r="F14" s="65">
        <v>0</v>
      </c>
      <c r="G14" s="65">
        <v>0</v>
      </c>
      <c r="H14" s="65">
        <v>0</v>
      </c>
      <c r="I14" s="65">
        <v>0</v>
      </c>
      <c r="J14" s="65"/>
      <c r="K14" s="65"/>
    </row>
    <row r="15" spans="1:13" ht="23.25" customHeight="1" x14ac:dyDescent="0.2">
      <c r="A15" s="37" t="s">
        <v>31</v>
      </c>
      <c r="B15" s="57">
        <v>0</v>
      </c>
      <c r="C15" s="57">
        <v>0</v>
      </c>
      <c r="D15" s="65">
        <v>0</v>
      </c>
      <c r="E15" s="65">
        <v>0</v>
      </c>
      <c r="F15" s="65">
        <v>780.8</v>
      </c>
      <c r="G15" s="65">
        <v>753.3</v>
      </c>
      <c r="H15" s="65">
        <v>0</v>
      </c>
      <c r="I15" s="65">
        <v>0</v>
      </c>
      <c r="J15" s="65"/>
      <c r="K15" s="65"/>
    </row>
    <row r="16" spans="1:13" ht="23.25" customHeight="1" x14ac:dyDescent="0.2">
      <c r="A16" s="37" t="s">
        <v>32</v>
      </c>
      <c r="B16" s="57">
        <v>0</v>
      </c>
      <c r="C16" s="57">
        <v>0</v>
      </c>
      <c r="D16" s="65">
        <v>893.9</v>
      </c>
      <c r="E16" s="65">
        <v>887.9</v>
      </c>
      <c r="F16" s="65">
        <v>0</v>
      </c>
      <c r="G16" s="65">
        <v>0</v>
      </c>
      <c r="H16" s="65">
        <v>0</v>
      </c>
      <c r="I16" s="65">
        <v>0</v>
      </c>
      <c r="J16" s="65"/>
      <c r="K16" s="65"/>
    </row>
    <row r="17" spans="1:13" ht="23.25" customHeight="1" x14ac:dyDescent="0.2">
      <c r="A17" s="37" t="s">
        <v>33</v>
      </c>
      <c r="B17" s="57">
        <v>0</v>
      </c>
      <c r="C17" s="57">
        <v>0</v>
      </c>
      <c r="D17" s="65">
        <v>254</v>
      </c>
      <c r="E17" s="65">
        <v>251</v>
      </c>
      <c r="F17" s="65">
        <v>0</v>
      </c>
      <c r="G17" s="65">
        <v>0</v>
      </c>
      <c r="H17" s="65">
        <v>0</v>
      </c>
      <c r="I17" s="65">
        <v>0</v>
      </c>
      <c r="J17" s="65"/>
      <c r="K17" s="65"/>
    </row>
    <row r="18" spans="1:13" ht="23.25" customHeight="1" x14ac:dyDescent="0.2">
      <c r="A18" s="37" t="s">
        <v>34</v>
      </c>
      <c r="B18" s="57">
        <v>0</v>
      </c>
      <c r="C18" s="57">
        <v>0</v>
      </c>
      <c r="D18" s="65">
        <v>428.8</v>
      </c>
      <c r="E18" s="65">
        <v>421.8</v>
      </c>
      <c r="F18" s="65"/>
      <c r="G18" s="65"/>
      <c r="H18" s="65">
        <v>0</v>
      </c>
      <c r="I18" s="65">
        <v>0</v>
      </c>
      <c r="J18" s="65"/>
      <c r="K18" s="65"/>
    </row>
    <row r="19" spans="1:13" ht="23.25" customHeight="1" thickBot="1" x14ac:dyDescent="0.25">
      <c r="A19" s="2" t="s">
        <v>35</v>
      </c>
      <c r="B19" s="57">
        <v>624.5</v>
      </c>
      <c r="C19" s="66">
        <v>592.5</v>
      </c>
      <c r="D19" s="67">
        <v>618.20000000000005</v>
      </c>
      <c r="E19" s="67">
        <v>560.79999999999995</v>
      </c>
      <c r="F19" s="67">
        <v>177</v>
      </c>
      <c r="G19" s="67">
        <v>177</v>
      </c>
      <c r="H19" s="67">
        <v>0</v>
      </c>
      <c r="I19" s="67">
        <v>0</v>
      </c>
      <c r="J19" s="67"/>
      <c r="K19" s="67"/>
    </row>
    <row r="20" spans="1:13" ht="23.25" customHeight="1" x14ac:dyDescent="0.2">
      <c r="A20" s="68" t="s">
        <v>36</v>
      </c>
      <c r="B20" s="69"/>
      <c r="C20" s="70"/>
      <c r="D20" s="71"/>
      <c r="E20" s="71"/>
      <c r="F20" s="71"/>
      <c r="G20" s="71"/>
      <c r="H20" s="71"/>
      <c r="I20" s="71"/>
      <c r="J20" s="72"/>
      <c r="K20" s="72"/>
    </row>
    <row r="21" spans="1:13" ht="23.25" customHeight="1" x14ac:dyDescent="0.2">
      <c r="A21" s="73" t="s">
        <v>37</v>
      </c>
      <c r="B21" s="74">
        <f t="shared" ref="B21:K21" si="0">+AVERAGE(B8:B19)</f>
        <v>77.233333333333334</v>
      </c>
      <c r="C21" s="74">
        <f t="shared" si="0"/>
        <v>74.233333333333334</v>
      </c>
      <c r="D21" s="74">
        <f t="shared" si="0"/>
        <v>573.30833333333328</v>
      </c>
      <c r="E21" s="74">
        <f t="shared" si="0"/>
        <v>561.19166666666661</v>
      </c>
      <c r="F21" s="74">
        <f t="shared" si="0"/>
        <v>495.62727272727278</v>
      </c>
      <c r="G21" s="74">
        <f t="shared" si="0"/>
        <v>482.40000000000003</v>
      </c>
      <c r="H21" s="74">
        <f t="shared" si="0"/>
        <v>67.083333333333329</v>
      </c>
      <c r="I21" s="74">
        <f t="shared" si="0"/>
        <v>67.083333333333329</v>
      </c>
      <c r="J21" s="74">
        <f t="shared" si="0"/>
        <v>0</v>
      </c>
      <c r="K21" s="74">
        <f t="shared" si="0"/>
        <v>0</v>
      </c>
    </row>
    <row r="22" spans="1:13" ht="23.25" customHeight="1" thickBot="1" x14ac:dyDescent="0.25">
      <c r="A22" s="75" t="s">
        <v>38</v>
      </c>
      <c r="B22" s="76">
        <f>B21/30</f>
        <v>2.5744444444444445</v>
      </c>
      <c r="C22" s="76">
        <f t="shared" ref="C22:K22" si="1">C21/30</f>
        <v>2.4744444444444444</v>
      </c>
      <c r="D22" s="76">
        <f t="shared" si="1"/>
        <v>19.110277777777775</v>
      </c>
      <c r="E22" s="76">
        <f t="shared" si="1"/>
        <v>18.706388888888888</v>
      </c>
      <c r="F22" s="76">
        <f t="shared" si="1"/>
        <v>16.520909090909093</v>
      </c>
      <c r="G22" s="76">
        <f t="shared" si="1"/>
        <v>16.080000000000002</v>
      </c>
      <c r="H22" s="76">
        <f t="shared" si="1"/>
        <v>2.2361111111111112</v>
      </c>
      <c r="I22" s="76">
        <f t="shared" si="1"/>
        <v>2.2361111111111112</v>
      </c>
      <c r="J22" s="76">
        <f t="shared" si="1"/>
        <v>0</v>
      </c>
      <c r="K22" s="76">
        <f t="shared" si="1"/>
        <v>0</v>
      </c>
    </row>
    <row r="23" spans="1:13" ht="23.25" customHeight="1" thickTop="1" x14ac:dyDescent="0.2">
      <c r="A23" s="281"/>
      <c r="B23" s="281"/>
      <c r="C23" s="281"/>
      <c r="D23" s="281"/>
      <c r="E23" s="281"/>
      <c r="F23" s="281"/>
      <c r="G23" s="281"/>
      <c r="H23" s="281"/>
      <c r="I23" s="281"/>
      <c r="J23" s="281"/>
      <c r="K23" s="281"/>
    </row>
    <row r="24" spans="1:13" ht="23.25" customHeight="1" x14ac:dyDescent="0.2">
      <c r="A24" s="282"/>
      <c r="B24" s="282"/>
      <c r="C24" s="282"/>
      <c r="D24" s="282"/>
      <c r="E24" s="282"/>
      <c r="F24" s="282"/>
      <c r="G24" s="282"/>
      <c r="H24" s="282"/>
      <c r="I24" s="282"/>
      <c r="J24" s="282"/>
      <c r="K24" s="282"/>
    </row>
    <row r="25" spans="1:13" ht="23.25" customHeight="1" thickBot="1" x14ac:dyDescent="0.25">
      <c r="A25" s="275" t="s">
        <v>157</v>
      </c>
      <c r="B25" s="275"/>
      <c r="C25" s="275"/>
      <c r="D25" s="275"/>
      <c r="E25" s="275"/>
      <c r="F25" s="275"/>
      <c r="G25" s="275"/>
      <c r="H25" s="275"/>
      <c r="I25" s="275"/>
      <c r="J25" s="275"/>
      <c r="K25" s="275"/>
    </row>
    <row r="26" spans="1:13" ht="23.25" customHeight="1" thickTop="1" x14ac:dyDescent="0.2">
      <c r="A26" s="271" t="s">
        <v>188</v>
      </c>
      <c r="B26" s="269" t="s">
        <v>17</v>
      </c>
      <c r="C26" s="267"/>
      <c r="D26" s="269" t="s">
        <v>18</v>
      </c>
      <c r="E26" s="267"/>
      <c r="F26" s="269" t="s">
        <v>19</v>
      </c>
      <c r="G26" s="267"/>
      <c r="H26" s="269" t="s">
        <v>142</v>
      </c>
      <c r="I26" s="270"/>
      <c r="J26" s="269" t="s">
        <v>163</v>
      </c>
      <c r="K26" s="270"/>
    </row>
    <row r="27" spans="1:13" ht="23.25" customHeight="1" thickBot="1" x14ac:dyDescent="0.25">
      <c r="A27" s="272"/>
      <c r="B27" s="277" t="s">
        <v>39</v>
      </c>
      <c r="C27" s="279"/>
      <c r="D27" s="277" t="s">
        <v>39</v>
      </c>
      <c r="E27" s="279"/>
      <c r="F27" s="277" t="s">
        <v>39</v>
      </c>
      <c r="G27" s="279"/>
      <c r="H27" s="277" t="s">
        <v>39</v>
      </c>
      <c r="I27" s="278"/>
      <c r="J27" s="277" t="s">
        <v>39</v>
      </c>
      <c r="K27" s="278"/>
    </row>
    <row r="28" spans="1:13" ht="23.25" customHeight="1" thickBot="1" x14ac:dyDescent="0.25">
      <c r="A28" s="273"/>
      <c r="B28" s="232" t="s">
        <v>21</v>
      </c>
      <c r="C28" s="239" t="s">
        <v>40</v>
      </c>
      <c r="D28" s="234" t="s">
        <v>21</v>
      </c>
      <c r="E28" s="240" t="s">
        <v>40</v>
      </c>
      <c r="F28" s="232" t="s">
        <v>21</v>
      </c>
      <c r="G28" s="239" t="s">
        <v>40</v>
      </c>
      <c r="H28" s="238" t="s">
        <v>21</v>
      </c>
      <c r="I28" s="236" t="s">
        <v>40</v>
      </c>
      <c r="J28" s="238" t="s">
        <v>21</v>
      </c>
      <c r="K28" s="236" t="s">
        <v>40</v>
      </c>
    </row>
    <row r="29" spans="1:13" ht="23.25" customHeight="1" thickTop="1" x14ac:dyDescent="0.2">
      <c r="A29" s="77" t="s">
        <v>23</v>
      </c>
      <c r="B29" s="60">
        <v>12226</v>
      </c>
      <c r="C29" s="60">
        <v>11285.8</v>
      </c>
      <c r="D29" s="64">
        <v>4476.8999999999996</v>
      </c>
      <c r="E29" s="64">
        <v>2353.4</v>
      </c>
      <c r="F29" s="64">
        <v>3013.9</v>
      </c>
      <c r="G29" s="64">
        <v>2566.9</v>
      </c>
      <c r="H29" s="64">
        <v>29652.3</v>
      </c>
      <c r="I29" s="64">
        <v>29449.65</v>
      </c>
      <c r="J29" s="64">
        <v>30627.1</v>
      </c>
      <c r="K29" s="64">
        <v>29928.25</v>
      </c>
    </row>
    <row r="30" spans="1:13" ht="23.25" customHeight="1" x14ac:dyDescent="0.2">
      <c r="A30" s="37" t="s">
        <v>25</v>
      </c>
      <c r="B30" s="60">
        <v>9787.7000000000007</v>
      </c>
      <c r="C30" s="60">
        <v>9199.4</v>
      </c>
      <c r="D30" s="64">
        <v>4106.8</v>
      </c>
      <c r="E30" s="64">
        <v>3452.3</v>
      </c>
      <c r="F30" s="65">
        <v>6859.7</v>
      </c>
      <c r="G30" s="65">
        <v>6433.4</v>
      </c>
      <c r="H30" s="65">
        <v>25241.75</v>
      </c>
      <c r="I30" s="65">
        <v>23791.7</v>
      </c>
      <c r="J30" s="65">
        <v>40071.300000000003</v>
      </c>
      <c r="K30" s="65">
        <v>39502.1</v>
      </c>
    </row>
    <row r="31" spans="1:13" ht="23.25" customHeight="1" x14ac:dyDescent="0.2">
      <c r="A31" s="37" t="s">
        <v>26</v>
      </c>
      <c r="B31" s="60">
        <v>8396.9</v>
      </c>
      <c r="C31" s="60">
        <v>8190.1</v>
      </c>
      <c r="D31" s="64">
        <v>3875.5</v>
      </c>
      <c r="E31" s="64">
        <v>3376.1</v>
      </c>
      <c r="F31" s="65">
        <v>3016.9</v>
      </c>
      <c r="G31" s="65">
        <v>3016.9</v>
      </c>
      <c r="H31" s="65">
        <v>27079.95</v>
      </c>
      <c r="I31" s="65">
        <v>26959.9</v>
      </c>
      <c r="J31" s="65">
        <v>27565.599999999999</v>
      </c>
      <c r="K31" s="65">
        <v>27166.45</v>
      </c>
      <c r="L31" s="15"/>
      <c r="M31" s="15"/>
    </row>
    <row r="32" spans="1:13" ht="23.25" customHeight="1" x14ac:dyDescent="0.2">
      <c r="A32" s="37" t="s">
        <v>27</v>
      </c>
      <c r="B32" s="60">
        <v>10429.1</v>
      </c>
      <c r="C32" s="60">
        <v>10076.799999999999</v>
      </c>
      <c r="D32" s="64">
        <v>6884.3</v>
      </c>
      <c r="E32" s="64">
        <v>5894.8</v>
      </c>
      <c r="F32" s="64">
        <v>4125</v>
      </c>
      <c r="G32" s="65">
        <v>3502.5</v>
      </c>
      <c r="H32" s="78">
        <v>17937.05</v>
      </c>
      <c r="I32" s="78">
        <v>17937.05</v>
      </c>
      <c r="J32" s="78">
        <v>39026.550000000003</v>
      </c>
      <c r="K32" s="78">
        <v>38711.699999999997</v>
      </c>
    </row>
    <row r="33" spans="1:11" ht="23.25" customHeight="1" x14ac:dyDescent="0.2">
      <c r="A33" s="37" t="s">
        <v>28</v>
      </c>
      <c r="B33" s="60">
        <v>10810.8</v>
      </c>
      <c r="C33" s="60">
        <v>9744.9</v>
      </c>
      <c r="D33" s="64">
        <v>2504.4</v>
      </c>
      <c r="E33" s="64">
        <v>2313.4</v>
      </c>
      <c r="F33" s="65">
        <v>12170.5</v>
      </c>
      <c r="G33" s="65">
        <v>11995.4</v>
      </c>
      <c r="H33" s="65">
        <v>21511.45</v>
      </c>
      <c r="I33" s="65">
        <v>21054.35</v>
      </c>
      <c r="J33" s="65">
        <v>27196.6</v>
      </c>
      <c r="K33" s="65">
        <v>26625.4</v>
      </c>
    </row>
    <row r="34" spans="1:11" ht="23.25" customHeight="1" x14ac:dyDescent="0.2">
      <c r="A34" s="37" t="s">
        <v>29</v>
      </c>
      <c r="B34" s="60">
        <v>7999.3</v>
      </c>
      <c r="C34" s="60">
        <v>7125.4</v>
      </c>
      <c r="D34" s="64">
        <v>5367</v>
      </c>
      <c r="E34" s="64">
        <v>4971.8</v>
      </c>
      <c r="F34" s="65">
        <v>19140.3</v>
      </c>
      <c r="G34" s="65">
        <v>17873.3</v>
      </c>
      <c r="H34" s="65">
        <v>33492.050000000003</v>
      </c>
      <c r="I34" s="65">
        <v>33486.050000000003</v>
      </c>
      <c r="J34" s="65"/>
      <c r="K34" s="65"/>
    </row>
    <row r="35" spans="1:11" ht="23.25" customHeight="1" x14ac:dyDescent="0.2">
      <c r="A35" s="37" t="s">
        <v>30</v>
      </c>
      <c r="B35" s="60">
        <v>3805</v>
      </c>
      <c r="C35" s="60">
        <v>3159.8</v>
      </c>
      <c r="D35" s="64">
        <v>5074.2</v>
      </c>
      <c r="E35" s="64">
        <v>3803</v>
      </c>
      <c r="F35" s="64">
        <v>17580</v>
      </c>
      <c r="G35" s="65">
        <v>16746.599999999999</v>
      </c>
      <c r="H35" s="64">
        <v>35163.15</v>
      </c>
      <c r="I35" s="65">
        <v>34836.15</v>
      </c>
      <c r="J35" s="64"/>
      <c r="K35" s="65"/>
    </row>
    <row r="36" spans="1:11" ht="23.25" customHeight="1" x14ac:dyDescent="0.2">
      <c r="A36" s="37" t="s">
        <v>31</v>
      </c>
      <c r="B36" s="60">
        <v>6699.2</v>
      </c>
      <c r="C36" s="60">
        <v>6699.2</v>
      </c>
      <c r="D36" s="64">
        <v>2663.6</v>
      </c>
      <c r="E36" s="64">
        <v>2343.1999999999998</v>
      </c>
      <c r="F36" s="64">
        <v>11286.15</v>
      </c>
      <c r="G36" s="65">
        <v>11042.45</v>
      </c>
      <c r="H36" s="64">
        <v>16310.9</v>
      </c>
      <c r="I36" s="65">
        <v>15638.25</v>
      </c>
      <c r="J36" s="64"/>
      <c r="K36" s="65"/>
    </row>
    <row r="37" spans="1:11" ht="23.25" customHeight="1" x14ac:dyDescent="0.2">
      <c r="A37" s="37" t="s">
        <v>32</v>
      </c>
      <c r="B37" s="60">
        <v>14252.9</v>
      </c>
      <c r="C37" s="60">
        <v>14152.8</v>
      </c>
      <c r="D37" s="64">
        <v>8606.6</v>
      </c>
      <c r="E37" s="64">
        <v>7909.6</v>
      </c>
      <c r="F37" s="64">
        <v>33281.550000000003</v>
      </c>
      <c r="G37" s="65">
        <v>33251.050000000003</v>
      </c>
      <c r="H37" s="64">
        <v>28473.4</v>
      </c>
      <c r="I37" s="65">
        <v>27095.65</v>
      </c>
      <c r="J37" s="64"/>
      <c r="K37" s="65"/>
    </row>
    <row r="38" spans="1:11" ht="23.25" customHeight="1" x14ac:dyDescent="0.2">
      <c r="A38" s="37" t="s">
        <v>33</v>
      </c>
      <c r="B38" s="60">
        <v>16310.1</v>
      </c>
      <c r="C38" s="60">
        <v>16150</v>
      </c>
      <c r="D38" s="64">
        <v>4584.6000000000004</v>
      </c>
      <c r="E38" s="64">
        <v>4266.3999999999996</v>
      </c>
      <c r="F38" s="64">
        <v>19206</v>
      </c>
      <c r="G38" s="65">
        <v>18798.599999999999</v>
      </c>
      <c r="H38" s="64">
        <v>31225.5</v>
      </c>
      <c r="I38" s="65">
        <v>30233.4</v>
      </c>
      <c r="J38" s="64"/>
      <c r="K38" s="65"/>
    </row>
    <row r="39" spans="1:11" ht="23.25" customHeight="1" x14ac:dyDescent="0.2">
      <c r="A39" s="37" t="s">
        <v>34</v>
      </c>
      <c r="B39" s="60">
        <v>14225.9</v>
      </c>
      <c r="C39" s="60">
        <v>14149.9</v>
      </c>
      <c r="D39" s="64">
        <v>4061.4</v>
      </c>
      <c r="E39" s="64">
        <v>4039.4</v>
      </c>
      <c r="F39" s="64">
        <v>24040.5</v>
      </c>
      <c r="G39" s="65">
        <v>23464.6</v>
      </c>
      <c r="H39" s="64">
        <v>29406.7</v>
      </c>
      <c r="I39" s="65">
        <v>28150.799999999999</v>
      </c>
      <c r="J39" s="64"/>
      <c r="K39" s="65"/>
    </row>
    <row r="40" spans="1:11" ht="23.25" customHeight="1" thickBot="1" x14ac:dyDescent="0.25">
      <c r="A40" s="2" t="s">
        <v>35</v>
      </c>
      <c r="B40" s="79">
        <v>3283</v>
      </c>
      <c r="C40" s="79">
        <v>3188.2</v>
      </c>
      <c r="D40" s="80">
        <v>12548.6</v>
      </c>
      <c r="E40" s="80">
        <v>12459.3</v>
      </c>
      <c r="F40" s="80">
        <v>27067.5</v>
      </c>
      <c r="G40" s="80">
        <v>27062.5</v>
      </c>
      <c r="H40" s="80">
        <v>40657.75</v>
      </c>
      <c r="I40" s="80">
        <v>39887.4</v>
      </c>
      <c r="J40" s="80"/>
      <c r="K40" s="80"/>
    </row>
    <row r="41" spans="1:11" ht="23.25" customHeight="1" x14ac:dyDescent="0.2">
      <c r="A41" s="81" t="s">
        <v>36</v>
      </c>
      <c r="B41" s="57"/>
      <c r="C41" s="57"/>
      <c r="D41" s="65"/>
      <c r="E41" s="65"/>
      <c r="F41" s="65"/>
      <c r="G41" s="65"/>
      <c r="H41" s="65"/>
      <c r="I41" s="65"/>
      <c r="J41" s="72"/>
      <c r="K41" s="72"/>
    </row>
    <row r="42" spans="1:11" ht="23.25" customHeight="1" x14ac:dyDescent="0.2">
      <c r="A42" s="37" t="s">
        <v>37</v>
      </c>
      <c r="B42" s="74">
        <f t="shared" ref="B42:K42" si="2">+AVERAGE(B29:B40)</f>
        <v>9852.1583333333328</v>
      </c>
      <c r="C42" s="74">
        <f t="shared" si="2"/>
        <v>9426.8583333333318</v>
      </c>
      <c r="D42" s="74">
        <f t="shared" si="2"/>
        <v>5396.1583333333338</v>
      </c>
      <c r="E42" s="74">
        <f t="shared" si="2"/>
        <v>4765.2250000000013</v>
      </c>
      <c r="F42" s="74">
        <f t="shared" si="2"/>
        <v>15065.666666666666</v>
      </c>
      <c r="G42" s="74">
        <f t="shared" si="2"/>
        <v>14646.183333333334</v>
      </c>
      <c r="H42" s="74">
        <f t="shared" si="2"/>
        <v>28012.662500000002</v>
      </c>
      <c r="I42" s="74">
        <f t="shared" si="2"/>
        <v>27376.695833333335</v>
      </c>
      <c r="J42" s="74">
        <f t="shared" si="2"/>
        <v>32897.43</v>
      </c>
      <c r="K42" s="74">
        <f t="shared" si="2"/>
        <v>32386.78</v>
      </c>
    </row>
    <row r="43" spans="1:11" ht="23.25" customHeight="1" thickBot="1" x14ac:dyDescent="0.25">
      <c r="A43" s="6" t="s">
        <v>38</v>
      </c>
      <c r="B43" s="76">
        <f>B42/30</f>
        <v>328.40527777777777</v>
      </c>
      <c r="C43" s="76">
        <f t="shared" ref="C43" si="3">C42/30</f>
        <v>314.22861111111104</v>
      </c>
      <c r="D43" s="76">
        <f t="shared" ref="D43" si="4">D42/30</f>
        <v>179.87194444444447</v>
      </c>
      <c r="E43" s="76">
        <f t="shared" ref="E43" si="5">E42/30</f>
        <v>158.84083333333336</v>
      </c>
      <c r="F43" s="76">
        <f t="shared" ref="F43" si="6">F42/30</f>
        <v>502.18888888888887</v>
      </c>
      <c r="G43" s="76">
        <f t="shared" ref="G43" si="7">G42/30</f>
        <v>488.20611111111117</v>
      </c>
      <c r="H43" s="76">
        <f t="shared" ref="H43" si="8">H42/30</f>
        <v>933.75541666666675</v>
      </c>
      <c r="I43" s="76">
        <f t="shared" ref="I43" si="9">I42/30</f>
        <v>912.55652777777789</v>
      </c>
      <c r="J43" s="76">
        <f t="shared" ref="J43" si="10">J42/30</f>
        <v>1096.5809999999999</v>
      </c>
      <c r="K43" s="76">
        <f t="shared" ref="K43" si="11">K42/30</f>
        <v>1079.5593333333334</v>
      </c>
    </row>
    <row r="44" spans="1:11" ht="15" thickTop="1" x14ac:dyDescent="0.2">
      <c r="A44" s="280" t="s">
        <v>41</v>
      </c>
      <c r="B44" s="280"/>
      <c r="C44" s="280"/>
      <c r="D44" s="280"/>
      <c r="E44" s="280"/>
      <c r="F44" s="280"/>
      <c r="G44" s="280"/>
      <c r="H44" s="280"/>
      <c r="I44" s="280"/>
      <c r="J44" s="280"/>
      <c r="K44" s="280"/>
    </row>
    <row r="45" spans="1:11" x14ac:dyDescent="0.2">
      <c r="J45" s="15"/>
      <c r="K45" s="15"/>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s>
  <hyperlinks>
    <hyperlink ref="M1" r:id="rId1"/>
    <hyperlink ref="M2" r:id="rId2"/>
  </hyperlinks>
  <pageMargins left="0.7" right="0.7" top="0.75" bottom="0.75" header="0.3" footer="0.3"/>
  <pageSetup paperSize="9" scale="69" orientation="portrait" r:id="rId3"/>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view="pageBreakPreview" zoomScaleNormal="100" zoomScaleSheetLayoutView="100" zoomScalePageLayoutView="40" workbookViewId="0">
      <selection activeCell="G10" sqref="G10"/>
    </sheetView>
  </sheetViews>
  <sheetFormatPr defaultColWidth="9.125" defaultRowHeight="14.25" x14ac:dyDescent="0.2"/>
  <cols>
    <col min="1" max="1" width="8.75" style="3" bestFit="1" customWidth="1"/>
    <col min="2" max="2" width="11.75" style="3" bestFit="1" customWidth="1"/>
    <col min="3" max="3" width="12.125" style="3" bestFit="1" customWidth="1"/>
    <col min="4" max="4" width="11.75" style="3" bestFit="1" customWidth="1"/>
    <col min="5" max="5" width="12.125" style="3" bestFit="1" customWidth="1"/>
    <col min="6" max="6" width="11.75" style="3" bestFit="1" customWidth="1"/>
    <col min="7" max="7" width="12.125" style="3" bestFit="1" customWidth="1"/>
    <col min="8" max="8" width="11.75" style="3" bestFit="1" customWidth="1"/>
    <col min="9" max="9" width="12.125" style="3" bestFit="1" customWidth="1"/>
    <col min="10" max="10" width="11.75" style="3" bestFit="1" customWidth="1"/>
    <col min="11" max="11" width="12.125" style="3" bestFit="1" customWidth="1"/>
    <col min="12" max="16384" width="9.125" style="3"/>
  </cols>
  <sheetData>
    <row r="1" spans="1:13" ht="22.5" x14ac:dyDescent="0.2">
      <c r="A1" s="259" t="s">
        <v>42</v>
      </c>
      <c r="B1" s="259"/>
      <c r="C1" s="259"/>
      <c r="D1" s="259"/>
      <c r="E1" s="259"/>
      <c r="F1" s="259"/>
      <c r="G1" s="259"/>
      <c r="H1" s="259"/>
      <c r="I1" s="259"/>
      <c r="J1" s="259"/>
      <c r="K1" s="259"/>
      <c r="M1" s="230" t="s">
        <v>182</v>
      </c>
    </row>
    <row r="2" spans="1:13" ht="22.5" x14ac:dyDescent="0.2">
      <c r="A2" s="220"/>
      <c r="B2" s="220"/>
      <c r="C2" s="220"/>
      <c r="D2" s="220"/>
      <c r="E2" s="220"/>
      <c r="F2" s="220"/>
      <c r="G2" s="220"/>
      <c r="H2" s="220"/>
      <c r="I2" s="220"/>
      <c r="J2" s="220"/>
      <c r="K2" s="220"/>
      <c r="M2" s="230" t="s">
        <v>184</v>
      </c>
    </row>
    <row r="3" spans="1:13" ht="15" thickBot="1" x14ac:dyDescent="0.25">
      <c r="A3" s="283" t="s">
        <v>1</v>
      </c>
      <c r="B3" s="283"/>
      <c r="C3" s="283"/>
      <c r="D3" s="283"/>
      <c r="E3" s="283"/>
      <c r="F3" s="283"/>
      <c r="G3" s="283"/>
      <c r="H3" s="283"/>
      <c r="I3" s="283"/>
      <c r="J3" s="283"/>
      <c r="K3" s="283"/>
    </row>
    <row r="4" spans="1:13" ht="30" customHeight="1" thickBot="1" x14ac:dyDescent="0.25">
      <c r="A4" s="284" t="s">
        <v>43</v>
      </c>
      <c r="B4" s="284"/>
      <c r="C4" s="284"/>
      <c r="D4" s="284"/>
      <c r="E4" s="284"/>
      <c r="F4" s="284"/>
      <c r="G4" s="284"/>
      <c r="H4" s="285"/>
      <c r="I4" s="285"/>
      <c r="J4" s="285"/>
      <c r="K4" s="285"/>
    </row>
    <row r="5" spans="1:13" ht="15" thickBot="1" x14ac:dyDescent="0.25">
      <c r="A5" s="286" t="s">
        <v>188</v>
      </c>
      <c r="B5" s="277" t="s">
        <v>17</v>
      </c>
      <c r="C5" s="279"/>
      <c r="D5" s="277" t="s">
        <v>18</v>
      </c>
      <c r="E5" s="279"/>
      <c r="F5" s="277" t="s">
        <v>19</v>
      </c>
      <c r="G5" s="279"/>
      <c r="H5" s="277" t="s">
        <v>142</v>
      </c>
      <c r="I5" s="278"/>
      <c r="J5" s="277" t="s">
        <v>163</v>
      </c>
      <c r="K5" s="278"/>
    </row>
    <row r="6" spans="1:13" ht="45" customHeight="1" thickBot="1" x14ac:dyDescent="0.25">
      <c r="A6" s="268"/>
      <c r="B6" s="221" t="s">
        <v>44</v>
      </c>
      <c r="C6" s="221" t="s">
        <v>45</v>
      </c>
      <c r="D6" s="221" t="s">
        <v>44</v>
      </c>
      <c r="E6" s="221" t="s">
        <v>45</v>
      </c>
      <c r="F6" s="221" t="s">
        <v>44</v>
      </c>
      <c r="G6" s="221" t="s">
        <v>45</v>
      </c>
      <c r="H6" s="221" t="s">
        <v>44</v>
      </c>
      <c r="I6" s="221" t="s">
        <v>45</v>
      </c>
      <c r="J6" s="221" t="s">
        <v>44</v>
      </c>
      <c r="K6" s="222" t="s">
        <v>45</v>
      </c>
    </row>
    <row r="7" spans="1:13" ht="15" thickTop="1" x14ac:dyDescent="0.2">
      <c r="A7" s="37"/>
      <c r="B7" s="84"/>
      <c r="C7" s="84"/>
      <c r="D7" s="84"/>
      <c r="E7" s="84"/>
      <c r="F7" s="84"/>
      <c r="G7" s="84"/>
      <c r="H7" s="84"/>
      <c r="I7" s="84"/>
      <c r="J7" s="84"/>
      <c r="K7" s="84"/>
    </row>
    <row r="8" spans="1:13" ht="29.25" customHeight="1" x14ac:dyDescent="0.2">
      <c r="A8" s="37" t="s">
        <v>23</v>
      </c>
      <c r="B8" s="57">
        <v>249600</v>
      </c>
      <c r="C8" s="57">
        <v>0</v>
      </c>
      <c r="D8" s="85">
        <v>420750</v>
      </c>
      <c r="E8" s="85">
        <v>3838450</v>
      </c>
      <c r="F8" s="57">
        <v>324100</v>
      </c>
      <c r="G8" s="57">
        <v>5290100</v>
      </c>
      <c r="H8" s="57">
        <v>912100</v>
      </c>
      <c r="I8" s="57">
        <v>5081650</v>
      </c>
      <c r="J8" s="57">
        <v>1789700</v>
      </c>
      <c r="K8" s="57">
        <v>2325350</v>
      </c>
    </row>
    <row r="9" spans="1:13" ht="29.25" customHeight="1" x14ac:dyDescent="0.2">
      <c r="A9" s="37" t="s">
        <v>25</v>
      </c>
      <c r="B9" s="57">
        <v>96500</v>
      </c>
      <c r="C9" s="57">
        <v>10000</v>
      </c>
      <c r="D9" s="57">
        <v>496350</v>
      </c>
      <c r="E9" s="57">
        <v>63300</v>
      </c>
      <c r="F9" s="57">
        <v>1906950</v>
      </c>
      <c r="G9" s="57">
        <v>5828500</v>
      </c>
      <c r="H9" s="57">
        <v>1765750</v>
      </c>
      <c r="I9" s="57">
        <v>6684750</v>
      </c>
      <c r="J9" s="57">
        <v>737500</v>
      </c>
      <c r="K9" s="57">
        <v>1272000</v>
      </c>
    </row>
    <row r="10" spans="1:13" ht="29.25" customHeight="1" x14ac:dyDescent="0.2">
      <c r="A10" s="37" t="s">
        <v>26</v>
      </c>
      <c r="B10" s="57">
        <v>214465</v>
      </c>
      <c r="C10" s="57">
        <v>117500</v>
      </c>
      <c r="D10" s="57">
        <v>338700</v>
      </c>
      <c r="E10" s="57">
        <v>635750</v>
      </c>
      <c r="F10" s="57">
        <v>876150</v>
      </c>
      <c r="G10" s="57">
        <v>13180100</v>
      </c>
      <c r="H10" s="57">
        <v>1435980</v>
      </c>
      <c r="I10" s="57">
        <v>6297900</v>
      </c>
      <c r="J10" s="57">
        <v>916250</v>
      </c>
      <c r="K10" s="57">
        <v>404400</v>
      </c>
    </row>
    <row r="11" spans="1:13" ht="29.25" customHeight="1" x14ac:dyDescent="0.2">
      <c r="A11" s="37" t="s">
        <v>27</v>
      </c>
      <c r="B11" s="57">
        <v>0</v>
      </c>
      <c r="C11" s="57">
        <v>23900</v>
      </c>
      <c r="D11" s="57">
        <v>378350</v>
      </c>
      <c r="E11" s="57">
        <v>40500</v>
      </c>
      <c r="F11" s="57">
        <v>1795190</v>
      </c>
      <c r="G11" s="57">
        <v>4950050</v>
      </c>
      <c r="H11" s="57">
        <v>2192100</v>
      </c>
      <c r="I11" s="57">
        <v>6297950</v>
      </c>
      <c r="J11" s="57">
        <v>1564050</v>
      </c>
      <c r="K11" s="57">
        <v>1274100</v>
      </c>
    </row>
    <row r="12" spans="1:13" ht="29.25" customHeight="1" x14ac:dyDescent="0.2">
      <c r="A12" s="37" t="s">
        <v>28</v>
      </c>
      <c r="B12" s="57">
        <v>315450</v>
      </c>
      <c r="C12" s="57">
        <v>13000</v>
      </c>
      <c r="D12" s="57">
        <v>147550</v>
      </c>
      <c r="E12" s="57">
        <v>73750</v>
      </c>
      <c r="F12" s="57">
        <v>938400</v>
      </c>
      <c r="G12" s="57">
        <v>3640100</v>
      </c>
      <c r="H12" s="57">
        <v>1858510</v>
      </c>
      <c r="I12" s="57">
        <v>3256300</v>
      </c>
      <c r="J12" s="57">
        <v>1567300</v>
      </c>
      <c r="K12" s="57">
        <v>688300</v>
      </c>
    </row>
    <row r="13" spans="1:13" ht="29.25" customHeight="1" x14ac:dyDescent="0.2">
      <c r="A13" s="37" t="s">
        <v>29</v>
      </c>
      <c r="B13" s="57">
        <v>474013</v>
      </c>
      <c r="C13" s="57">
        <v>419700</v>
      </c>
      <c r="D13" s="57" t="s">
        <v>46</v>
      </c>
      <c r="E13" s="57">
        <v>1752250</v>
      </c>
      <c r="F13" s="57">
        <v>1882700</v>
      </c>
      <c r="G13" s="57">
        <v>5983000</v>
      </c>
      <c r="H13" s="57">
        <v>5367850</v>
      </c>
      <c r="I13" s="57">
        <v>6978850</v>
      </c>
      <c r="J13" s="57"/>
      <c r="K13" s="57"/>
    </row>
    <row r="14" spans="1:13" ht="29.25" customHeight="1" x14ac:dyDescent="0.2">
      <c r="A14" s="37" t="s">
        <v>30</v>
      </c>
      <c r="B14" s="57">
        <v>106150</v>
      </c>
      <c r="C14" s="57">
        <v>260300</v>
      </c>
      <c r="D14" s="57">
        <v>615650</v>
      </c>
      <c r="E14" s="57">
        <v>2338800</v>
      </c>
      <c r="F14" s="57">
        <v>2527850</v>
      </c>
      <c r="G14" s="57">
        <v>11078540</v>
      </c>
      <c r="H14" s="57">
        <v>1850550</v>
      </c>
      <c r="I14" s="57">
        <v>10301600</v>
      </c>
      <c r="J14" s="57"/>
      <c r="K14" s="57"/>
    </row>
    <row r="15" spans="1:13" ht="29.25" customHeight="1" x14ac:dyDescent="0.2">
      <c r="A15" s="37" t="s">
        <v>31</v>
      </c>
      <c r="B15" s="57">
        <v>56150</v>
      </c>
      <c r="C15" s="57">
        <v>32500</v>
      </c>
      <c r="D15" s="57">
        <v>412650</v>
      </c>
      <c r="E15" s="57">
        <v>722600</v>
      </c>
      <c r="F15" s="57">
        <v>526150</v>
      </c>
      <c r="G15" s="57">
        <v>6495550</v>
      </c>
      <c r="H15" s="57">
        <v>1973450</v>
      </c>
      <c r="I15" s="57">
        <v>4419900</v>
      </c>
      <c r="J15" s="57"/>
      <c r="K15" s="57"/>
    </row>
    <row r="16" spans="1:13" ht="29.25" customHeight="1" x14ac:dyDescent="0.2">
      <c r="A16" s="37" t="s">
        <v>32</v>
      </c>
      <c r="B16" s="57">
        <v>469350</v>
      </c>
      <c r="C16" s="57">
        <v>647550</v>
      </c>
      <c r="D16" s="57">
        <v>212225</v>
      </c>
      <c r="E16" s="57">
        <v>2233500</v>
      </c>
      <c r="F16" s="57">
        <v>783200</v>
      </c>
      <c r="G16" s="57">
        <v>4421750</v>
      </c>
      <c r="H16" s="57">
        <v>5626250</v>
      </c>
      <c r="I16" s="57">
        <v>4630500</v>
      </c>
      <c r="J16" s="57"/>
      <c r="K16" s="57"/>
    </row>
    <row r="17" spans="1:11" ht="29.25" customHeight="1" x14ac:dyDescent="0.2">
      <c r="A17" s="37" t="s">
        <v>33</v>
      </c>
      <c r="B17" s="57">
        <v>316850</v>
      </c>
      <c r="C17" s="57">
        <v>974800</v>
      </c>
      <c r="D17" s="57">
        <v>1028800</v>
      </c>
      <c r="E17" s="57">
        <v>488750</v>
      </c>
      <c r="F17" s="57">
        <v>1501700</v>
      </c>
      <c r="G17" s="57">
        <v>3122200</v>
      </c>
      <c r="H17" s="57">
        <v>3672650</v>
      </c>
      <c r="I17" s="57">
        <v>4170500</v>
      </c>
      <c r="J17" s="57"/>
      <c r="K17" s="57"/>
    </row>
    <row r="18" spans="1:11" ht="29.25" customHeight="1" x14ac:dyDescent="0.2">
      <c r="A18" s="37" t="s">
        <v>34</v>
      </c>
      <c r="B18" s="57">
        <v>180600</v>
      </c>
      <c r="C18" s="57">
        <v>663950</v>
      </c>
      <c r="D18" s="57">
        <v>833250</v>
      </c>
      <c r="E18" s="57">
        <v>3266300</v>
      </c>
      <c r="F18" s="57">
        <v>904350</v>
      </c>
      <c r="G18" s="57">
        <v>3416200</v>
      </c>
      <c r="H18" s="57">
        <v>1948000</v>
      </c>
      <c r="I18" s="57">
        <v>2305300</v>
      </c>
      <c r="J18" s="57"/>
      <c r="K18" s="57"/>
    </row>
    <row r="19" spans="1:11" ht="29.25" customHeight="1" x14ac:dyDescent="0.2">
      <c r="A19" s="37" t="s">
        <v>35</v>
      </c>
      <c r="B19" s="57">
        <v>527050</v>
      </c>
      <c r="C19" s="57" t="s">
        <v>47</v>
      </c>
      <c r="D19" s="57">
        <v>1209100</v>
      </c>
      <c r="E19" s="57">
        <v>2856500</v>
      </c>
      <c r="F19" s="57">
        <v>929000</v>
      </c>
      <c r="G19" s="57">
        <v>4141200</v>
      </c>
      <c r="H19" s="57">
        <v>3655750</v>
      </c>
      <c r="I19" s="57">
        <v>4762800</v>
      </c>
      <c r="J19" s="57"/>
      <c r="K19" s="57"/>
    </row>
    <row r="20" spans="1:11" ht="29.25" customHeight="1" thickBot="1" x14ac:dyDescent="0.25">
      <c r="A20" s="2"/>
      <c r="B20" s="66"/>
      <c r="C20" s="66"/>
      <c r="D20" s="66"/>
      <c r="E20" s="66"/>
      <c r="F20" s="66"/>
      <c r="G20" s="66"/>
      <c r="H20" s="66"/>
      <c r="I20" s="66"/>
      <c r="J20" s="66"/>
      <c r="K20" s="66"/>
    </row>
    <row r="21" spans="1:11" ht="29.25" customHeight="1" x14ac:dyDescent="0.2">
      <c r="A21" s="86" t="s">
        <v>36</v>
      </c>
      <c r="B21" s="57"/>
      <c r="C21" s="57"/>
      <c r="D21" s="57"/>
      <c r="E21" s="57"/>
      <c r="F21" s="57"/>
      <c r="G21" s="57"/>
      <c r="H21" s="57"/>
      <c r="I21" s="57"/>
      <c r="J21" s="57"/>
      <c r="K21" s="57"/>
    </row>
    <row r="22" spans="1:11" ht="29.25" customHeight="1" x14ac:dyDescent="0.2">
      <c r="A22" s="37" t="s">
        <v>37</v>
      </c>
      <c r="B22" s="70">
        <f>+AVERAGE(B8:B19)</f>
        <v>250514.83333333334</v>
      </c>
      <c r="C22" s="70">
        <f>+AVERAGE(C8:C19)</f>
        <v>287563.63636363635</v>
      </c>
      <c r="D22" s="70">
        <f t="shared" ref="D22:K22" si="0">+AVERAGE(D8:D19)</f>
        <v>553943.18181818177</v>
      </c>
      <c r="E22" s="70">
        <f t="shared" si="0"/>
        <v>1525870.8333333333</v>
      </c>
      <c r="F22" s="70">
        <f t="shared" si="0"/>
        <v>1241311.6666666667</v>
      </c>
      <c r="G22" s="70">
        <f t="shared" si="0"/>
        <v>5962274.166666667</v>
      </c>
      <c r="H22" s="70">
        <f t="shared" si="0"/>
        <v>2688245</v>
      </c>
      <c r="I22" s="70">
        <f t="shared" si="0"/>
        <v>5432333.333333333</v>
      </c>
      <c r="J22" s="70">
        <f t="shared" si="0"/>
        <v>1314960</v>
      </c>
      <c r="K22" s="70">
        <f t="shared" si="0"/>
        <v>1192830</v>
      </c>
    </row>
    <row r="23" spans="1:11" ht="29.25" customHeight="1" thickBot="1" x14ac:dyDescent="0.25">
      <c r="A23" s="6" t="s">
        <v>38</v>
      </c>
      <c r="B23" s="231">
        <f>B22/30</f>
        <v>8350.4944444444445</v>
      </c>
      <c r="C23" s="231">
        <f>C22/30</f>
        <v>9585.454545454546</v>
      </c>
      <c r="D23" s="231">
        <f t="shared" ref="D23:K23" si="1">D22/30</f>
        <v>18464.772727272724</v>
      </c>
      <c r="E23" s="231">
        <f t="shared" si="1"/>
        <v>50862.361111111109</v>
      </c>
      <c r="F23" s="231">
        <f t="shared" si="1"/>
        <v>41377.055555555555</v>
      </c>
      <c r="G23" s="231">
        <f t="shared" si="1"/>
        <v>198742.47222222222</v>
      </c>
      <c r="H23" s="231">
        <f t="shared" si="1"/>
        <v>89608.166666666672</v>
      </c>
      <c r="I23" s="231">
        <f t="shared" si="1"/>
        <v>181077.77777777778</v>
      </c>
      <c r="J23" s="231">
        <f t="shared" si="1"/>
        <v>43832</v>
      </c>
      <c r="K23" s="231">
        <f t="shared" si="1"/>
        <v>39761</v>
      </c>
    </row>
    <row r="24" spans="1:11" ht="29.25" customHeight="1" thickTop="1" x14ac:dyDescent="0.2">
      <c r="A24" s="1"/>
      <c r="B24" s="1"/>
      <c r="C24" s="7"/>
      <c r="D24" s="1"/>
      <c r="E24" s="7"/>
      <c r="F24" s="1"/>
      <c r="G24" s="1"/>
      <c r="H24" s="1"/>
      <c r="I24" s="1"/>
      <c r="J24" s="1"/>
      <c r="K24" s="1"/>
    </row>
    <row r="25" spans="1:11" ht="29.25" customHeight="1" x14ac:dyDescent="0.2">
      <c r="A25" s="259" t="s">
        <v>48</v>
      </c>
      <c r="B25" s="259"/>
      <c r="C25" s="259"/>
      <c r="D25" s="259"/>
      <c r="E25" s="259"/>
      <c r="F25" s="259"/>
      <c r="G25" s="259"/>
      <c r="H25" s="259"/>
      <c r="I25" s="259"/>
      <c r="J25" s="259"/>
      <c r="K25" s="259"/>
    </row>
    <row r="26" spans="1:11" ht="29.25" customHeight="1" thickBot="1" x14ac:dyDescent="0.25">
      <c r="A26" s="290" t="s">
        <v>49</v>
      </c>
      <c r="B26" s="290"/>
      <c r="C26" s="290"/>
      <c r="D26" s="290"/>
      <c r="E26" s="290"/>
      <c r="F26" s="290"/>
      <c r="G26" s="290"/>
      <c r="H26" s="290"/>
      <c r="I26" s="290"/>
      <c r="J26" s="290"/>
      <c r="K26" s="290"/>
    </row>
    <row r="27" spans="1:11" ht="29.25" customHeight="1" thickTop="1" thickBot="1" x14ac:dyDescent="0.25">
      <c r="A27" s="267" t="s">
        <v>188</v>
      </c>
      <c r="B27" s="269" t="s">
        <v>17</v>
      </c>
      <c r="C27" s="267"/>
      <c r="D27" s="269" t="s">
        <v>18</v>
      </c>
      <c r="E27" s="267"/>
      <c r="F27" s="269" t="s">
        <v>19</v>
      </c>
      <c r="G27" s="267"/>
      <c r="H27" s="269" t="s">
        <v>142</v>
      </c>
      <c r="I27" s="270"/>
      <c r="J27" s="269" t="s">
        <v>163</v>
      </c>
      <c r="K27" s="270"/>
    </row>
    <row r="28" spans="1:11" ht="45" customHeight="1" thickBot="1" x14ac:dyDescent="0.25">
      <c r="A28" s="268"/>
      <c r="B28" s="223" t="s">
        <v>167</v>
      </c>
      <c r="C28" s="221" t="s">
        <v>168</v>
      </c>
      <c r="D28" s="221" t="s">
        <v>167</v>
      </c>
      <c r="E28" s="221" t="s">
        <v>168</v>
      </c>
      <c r="F28" s="221" t="s">
        <v>167</v>
      </c>
      <c r="G28" s="221" t="s">
        <v>168</v>
      </c>
      <c r="H28" s="221" t="s">
        <v>167</v>
      </c>
      <c r="I28" s="221" t="s">
        <v>168</v>
      </c>
      <c r="J28" s="221" t="s">
        <v>167</v>
      </c>
      <c r="K28" s="224" t="s">
        <v>168</v>
      </c>
    </row>
    <row r="29" spans="1:11" ht="29.25" customHeight="1" thickTop="1" x14ac:dyDescent="0.2">
      <c r="A29" s="37"/>
      <c r="B29" s="87"/>
      <c r="C29" s="87"/>
      <c r="D29" s="87"/>
      <c r="E29" s="87"/>
      <c r="F29" s="87"/>
      <c r="G29" s="87"/>
      <c r="H29" s="87"/>
      <c r="I29" s="87"/>
      <c r="J29" s="87"/>
      <c r="K29" s="87"/>
    </row>
    <row r="30" spans="1:11" ht="29.25" customHeight="1" x14ac:dyDescent="0.2">
      <c r="A30" s="37" t="s">
        <v>23</v>
      </c>
      <c r="B30" s="88">
        <v>8</v>
      </c>
      <c r="C30" s="88">
        <v>6</v>
      </c>
      <c r="D30" s="89">
        <v>16</v>
      </c>
      <c r="E30" s="89">
        <v>14</v>
      </c>
      <c r="F30" s="88">
        <v>23</v>
      </c>
      <c r="G30" s="88">
        <v>21</v>
      </c>
      <c r="H30" s="88">
        <v>20.5</v>
      </c>
      <c r="I30" s="88">
        <v>18.5</v>
      </c>
      <c r="J30" s="89">
        <v>12</v>
      </c>
      <c r="K30" s="89">
        <v>10</v>
      </c>
    </row>
    <row r="31" spans="1:11" ht="29.25" customHeight="1" x14ac:dyDescent="0.2">
      <c r="A31" s="37" t="s">
        <v>25</v>
      </c>
      <c r="B31" s="88">
        <v>8</v>
      </c>
      <c r="C31" s="88">
        <v>6</v>
      </c>
      <c r="D31" s="89">
        <v>16</v>
      </c>
      <c r="E31" s="89">
        <v>14</v>
      </c>
      <c r="F31" s="88">
        <v>23</v>
      </c>
      <c r="G31" s="88">
        <v>21</v>
      </c>
      <c r="H31" s="88">
        <v>20.5</v>
      </c>
      <c r="I31" s="88">
        <v>18.5</v>
      </c>
      <c r="J31" s="89">
        <v>12</v>
      </c>
      <c r="K31" s="89">
        <v>10</v>
      </c>
    </row>
    <row r="32" spans="1:11" ht="29.25" customHeight="1" x14ac:dyDescent="0.2">
      <c r="A32" s="37" t="s">
        <v>26</v>
      </c>
      <c r="B32" s="88">
        <v>8.25</v>
      </c>
      <c r="C32" s="88">
        <v>6.25</v>
      </c>
      <c r="D32" s="89">
        <v>16</v>
      </c>
      <c r="E32" s="89">
        <v>14</v>
      </c>
      <c r="F32" s="88">
        <v>23</v>
      </c>
      <c r="G32" s="88">
        <v>21</v>
      </c>
      <c r="H32" s="88">
        <v>18.5</v>
      </c>
      <c r="I32" s="88">
        <v>16.5</v>
      </c>
      <c r="J32" s="89">
        <v>12</v>
      </c>
      <c r="K32" s="89">
        <v>10</v>
      </c>
    </row>
    <row r="33" spans="1:11" ht="29.25" customHeight="1" x14ac:dyDescent="0.2">
      <c r="A33" s="37" t="s">
        <v>27</v>
      </c>
      <c r="B33" s="88">
        <v>8.25</v>
      </c>
      <c r="C33" s="88">
        <v>6.25</v>
      </c>
      <c r="D33" s="89">
        <v>16</v>
      </c>
      <c r="E33" s="89">
        <v>14</v>
      </c>
      <c r="F33" s="88">
        <v>23</v>
      </c>
      <c r="G33" s="88">
        <v>21</v>
      </c>
      <c r="H33" s="88">
        <v>18.5</v>
      </c>
      <c r="I33" s="88">
        <v>16.5</v>
      </c>
      <c r="J33" s="89">
        <v>12</v>
      </c>
      <c r="K33" s="89">
        <v>10</v>
      </c>
    </row>
    <row r="34" spans="1:11" ht="29.25" customHeight="1" x14ac:dyDescent="0.2">
      <c r="A34" s="37" t="s">
        <v>28</v>
      </c>
      <c r="B34" s="88">
        <v>9.75</v>
      </c>
      <c r="C34" s="88">
        <v>7.75</v>
      </c>
      <c r="D34" s="89">
        <v>16</v>
      </c>
      <c r="E34" s="89">
        <v>14</v>
      </c>
      <c r="F34" s="88">
        <v>23</v>
      </c>
      <c r="G34" s="88">
        <v>21</v>
      </c>
      <c r="H34" s="88">
        <v>16</v>
      </c>
      <c r="I34" s="88">
        <v>14</v>
      </c>
      <c r="J34" s="89">
        <v>12</v>
      </c>
      <c r="K34" s="89">
        <v>10</v>
      </c>
    </row>
    <row r="35" spans="1:11" ht="29.25" customHeight="1" x14ac:dyDescent="0.2">
      <c r="A35" s="37" t="s">
        <v>29</v>
      </c>
      <c r="B35" s="88">
        <v>10.75</v>
      </c>
      <c r="C35" s="88">
        <v>8.75</v>
      </c>
      <c r="D35" s="89">
        <v>17</v>
      </c>
      <c r="E35" s="89">
        <v>15</v>
      </c>
      <c r="F35" s="88">
        <v>23</v>
      </c>
      <c r="G35" s="88">
        <v>21</v>
      </c>
      <c r="H35" s="88">
        <v>14</v>
      </c>
      <c r="I35" s="88">
        <v>12</v>
      </c>
      <c r="J35" s="53"/>
      <c r="K35" s="53"/>
    </row>
    <row r="36" spans="1:11" ht="29.25" customHeight="1" x14ac:dyDescent="0.2">
      <c r="A36" s="37" t="s">
        <v>30</v>
      </c>
      <c r="B36" s="88">
        <v>10.75</v>
      </c>
      <c r="C36" s="88">
        <v>8.75</v>
      </c>
      <c r="D36" s="89">
        <v>18</v>
      </c>
      <c r="E36" s="89">
        <v>16</v>
      </c>
      <c r="F36" s="89">
        <v>23</v>
      </c>
      <c r="G36" s="89">
        <v>21</v>
      </c>
      <c r="H36" s="89">
        <v>13</v>
      </c>
      <c r="I36" s="89">
        <v>11</v>
      </c>
      <c r="J36" s="53"/>
      <c r="K36" s="53"/>
    </row>
    <row r="37" spans="1:11" ht="29.25" customHeight="1" x14ac:dyDescent="0.2">
      <c r="A37" s="37" t="s">
        <v>31</v>
      </c>
      <c r="B37" s="88">
        <v>10.75</v>
      </c>
      <c r="C37" s="88">
        <v>8.75</v>
      </c>
      <c r="D37" s="89">
        <v>18</v>
      </c>
      <c r="E37" s="89">
        <v>16</v>
      </c>
      <c r="F37" s="89">
        <v>23</v>
      </c>
      <c r="G37" s="89">
        <v>21</v>
      </c>
      <c r="H37" s="89">
        <v>13</v>
      </c>
      <c r="I37" s="89">
        <v>11</v>
      </c>
      <c r="J37" s="53"/>
      <c r="K37" s="53"/>
    </row>
    <row r="38" spans="1:11" ht="29.25" customHeight="1" x14ac:dyDescent="0.2">
      <c r="A38" s="37" t="s">
        <v>32</v>
      </c>
      <c r="B38" s="88">
        <v>10.75</v>
      </c>
      <c r="C38" s="88">
        <v>8.75</v>
      </c>
      <c r="D38" s="89">
        <v>21</v>
      </c>
      <c r="E38" s="89">
        <v>19</v>
      </c>
      <c r="F38" s="89">
        <v>23</v>
      </c>
      <c r="G38" s="89">
        <v>21</v>
      </c>
      <c r="H38" s="89">
        <v>13</v>
      </c>
      <c r="I38" s="89">
        <v>11</v>
      </c>
      <c r="J38" s="53"/>
      <c r="K38" s="53"/>
    </row>
    <row r="39" spans="1:11" ht="29.25" customHeight="1" x14ac:dyDescent="0.2">
      <c r="A39" s="37" t="s">
        <v>33</v>
      </c>
      <c r="B39" s="88">
        <v>13.25</v>
      </c>
      <c r="C39" s="88">
        <v>11.25</v>
      </c>
      <c r="D39" s="88">
        <v>22</v>
      </c>
      <c r="E39" s="88">
        <v>20</v>
      </c>
      <c r="F39" s="89">
        <v>23</v>
      </c>
      <c r="G39" s="89">
        <v>21</v>
      </c>
      <c r="H39" s="89">
        <v>13</v>
      </c>
      <c r="I39" s="89">
        <v>11</v>
      </c>
      <c r="J39" s="53"/>
      <c r="K39" s="53"/>
    </row>
    <row r="40" spans="1:11" ht="29.25" customHeight="1" x14ac:dyDescent="0.2">
      <c r="A40" s="37" t="s">
        <v>34</v>
      </c>
      <c r="B40" s="88">
        <v>14.75</v>
      </c>
      <c r="C40" s="88">
        <v>12.75</v>
      </c>
      <c r="D40" s="88">
        <v>22</v>
      </c>
      <c r="E40" s="88">
        <v>20</v>
      </c>
      <c r="F40" s="89">
        <v>23</v>
      </c>
      <c r="G40" s="89">
        <v>21</v>
      </c>
      <c r="H40" s="89">
        <v>12</v>
      </c>
      <c r="I40" s="89">
        <v>10</v>
      </c>
      <c r="J40" s="53"/>
      <c r="K40" s="53"/>
    </row>
    <row r="41" spans="1:11" ht="29.25" customHeight="1" x14ac:dyDescent="0.2">
      <c r="A41" s="37" t="s">
        <v>35</v>
      </c>
      <c r="B41" s="88">
        <v>16</v>
      </c>
      <c r="C41" s="88">
        <v>14</v>
      </c>
      <c r="D41" s="88">
        <v>23</v>
      </c>
      <c r="E41" s="88">
        <v>21</v>
      </c>
      <c r="F41" s="89">
        <v>21.5</v>
      </c>
      <c r="G41" s="89">
        <v>19.5</v>
      </c>
      <c r="H41" s="89">
        <v>12</v>
      </c>
      <c r="I41" s="89">
        <v>10</v>
      </c>
      <c r="J41" s="53"/>
      <c r="K41" s="53"/>
    </row>
    <row r="42" spans="1:11" ht="18.75" customHeight="1" thickBot="1" x14ac:dyDescent="0.25">
      <c r="A42" s="6"/>
      <c r="B42" s="6"/>
      <c r="C42" s="5"/>
      <c r="D42" s="6"/>
      <c r="E42" s="5"/>
      <c r="F42" s="6"/>
      <c r="G42" s="6"/>
      <c r="H42" s="6"/>
      <c r="I42" s="6"/>
      <c r="J42" s="6"/>
      <c r="K42" s="6"/>
    </row>
    <row r="43" spans="1:11" ht="18.75" customHeight="1" thickTop="1" x14ac:dyDescent="0.2">
      <c r="A43" s="287" t="s">
        <v>41</v>
      </c>
      <c r="B43" s="287"/>
      <c r="C43" s="287"/>
      <c r="D43" s="287"/>
      <c r="E43" s="287"/>
      <c r="F43" s="287"/>
      <c r="G43" s="287"/>
      <c r="H43" s="287"/>
      <c r="I43" s="287"/>
      <c r="J43" s="287"/>
      <c r="K43" s="287"/>
    </row>
    <row r="44" spans="1:11" x14ac:dyDescent="0.2">
      <c r="A44" s="288" t="s">
        <v>173</v>
      </c>
      <c r="B44" s="288"/>
      <c r="C44" s="288"/>
      <c r="D44" s="288"/>
      <c r="E44" s="288"/>
      <c r="F44" s="288"/>
      <c r="G44" s="288"/>
      <c r="H44" s="288"/>
      <c r="I44" s="288"/>
      <c r="J44" s="288"/>
      <c r="K44" s="288"/>
    </row>
    <row r="45" spans="1:11" x14ac:dyDescent="0.2">
      <c r="A45" s="289" t="s">
        <v>140</v>
      </c>
      <c r="B45" s="289"/>
      <c r="C45" s="289"/>
      <c r="D45" s="289"/>
      <c r="E45" s="289"/>
      <c r="F45" s="289"/>
      <c r="G45" s="289"/>
      <c r="H45" s="289"/>
      <c r="I45" s="289"/>
      <c r="J45" s="289"/>
      <c r="K45" s="289"/>
    </row>
    <row r="46" spans="1:11" x14ac:dyDescent="0.2">
      <c r="A46" s="288" t="s">
        <v>50</v>
      </c>
      <c r="B46" s="288"/>
      <c r="C46" s="288"/>
      <c r="D46" s="288"/>
      <c r="E46" s="288"/>
      <c r="F46" s="288"/>
      <c r="G46" s="288"/>
      <c r="H46" s="288"/>
      <c r="I46" s="288"/>
      <c r="J46" s="288"/>
      <c r="K46" s="288"/>
    </row>
    <row r="47" spans="1:11" x14ac:dyDescent="0.2">
      <c r="A47" s="288" t="s">
        <v>51</v>
      </c>
      <c r="B47" s="288"/>
      <c r="C47" s="288"/>
      <c r="D47" s="288"/>
      <c r="E47" s="288"/>
      <c r="F47" s="288"/>
      <c r="G47" s="288"/>
      <c r="H47" s="288"/>
      <c r="I47" s="288"/>
      <c r="J47" s="288"/>
      <c r="K47" s="288"/>
    </row>
    <row r="48" spans="1:11" x14ac:dyDescent="0.2">
      <c r="A48" s="83"/>
      <c r="B48" s="83"/>
      <c r="C48" s="83"/>
      <c r="D48" s="83"/>
      <c r="E48" s="83"/>
      <c r="F48" s="83"/>
      <c r="G48" s="83"/>
      <c r="H48" s="83"/>
      <c r="I48" s="83"/>
      <c r="J48" s="83"/>
      <c r="K48" s="83"/>
    </row>
    <row r="49" spans="1:11" x14ac:dyDescent="0.2">
      <c r="A49" s="83"/>
      <c r="B49" s="83"/>
      <c r="C49" s="83"/>
      <c r="D49" s="83"/>
      <c r="E49" s="83"/>
      <c r="F49" s="83"/>
      <c r="G49" s="83"/>
      <c r="H49" s="83"/>
      <c r="I49" s="83"/>
      <c r="J49" s="83"/>
      <c r="K49" s="83"/>
    </row>
    <row r="50" spans="1:11" x14ac:dyDescent="0.2">
      <c r="A50" s="83"/>
      <c r="B50" s="83"/>
      <c r="C50" s="83"/>
      <c r="D50" s="83"/>
      <c r="E50" s="83"/>
      <c r="F50" s="83"/>
      <c r="G50" s="83"/>
      <c r="H50" s="83"/>
      <c r="I50" s="83"/>
      <c r="J50" s="83"/>
      <c r="K50" s="83"/>
    </row>
  </sheetData>
  <mergeCells count="23">
    <mergeCell ref="A43:K43"/>
    <mergeCell ref="A44:K44"/>
    <mergeCell ref="A46:K46"/>
    <mergeCell ref="A47:K47"/>
    <mergeCell ref="A25:K25"/>
    <mergeCell ref="A27:A28"/>
    <mergeCell ref="H27:I27"/>
    <mergeCell ref="J27:K27"/>
    <mergeCell ref="A45:K45"/>
    <mergeCell ref="B27:C27"/>
    <mergeCell ref="D27:E27"/>
    <mergeCell ref="F27:G27"/>
    <mergeCell ref="A26:K26"/>
    <mergeCell ref="A1:K1"/>
    <mergeCell ref="A3:K3"/>
    <mergeCell ref="A4:G4"/>
    <mergeCell ref="H4:K4"/>
    <mergeCell ref="A5:A6"/>
    <mergeCell ref="H5:I5"/>
    <mergeCell ref="J5:K5"/>
    <mergeCell ref="B5:C5"/>
    <mergeCell ref="D5:E5"/>
    <mergeCell ref="F5:G5"/>
  </mergeCells>
  <hyperlinks>
    <hyperlink ref="M1" r:id="rId1"/>
    <hyperlink ref="M2" r:id="rId2"/>
  </hyperlinks>
  <pageMargins left="0.7" right="0.7" top="0.75" bottom="0.75" header="0.3" footer="0.3"/>
  <pageSetup paperSize="9" scale="60" orientation="portrait" r:id="rId3"/>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70" zoomScaleNormal="70" zoomScaleSheetLayoutView="70" zoomScalePageLayoutView="40" workbookViewId="0">
      <selection activeCell="J5" sqref="J5"/>
    </sheetView>
  </sheetViews>
  <sheetFormatPr defaultRowHeight="14.25" x14ac:dyDescent="0.2"/>
  <cols>
    <col min="1" max="1" width="17.375" customWidth="1"/>
    <col min="2" max="2" width="16.875" style="16" bestFit="1" customWidth="1"/>
    <col min="3" max="3" width="11.5" style="16" bestFit="1" customWidth="1"/>
    <col min="4" max="4" width="11.125" style="16" customWidth="1"/>
    <col min="5" max="5" width="10.5" style="16" customWidth="1"/>
    <col min="6" max="6" width="12.5" style="16" customWidth="1"/>
    <col min="7" max="7" width="11.75" style="16" customWidth="1"/>
    <col min="8" max="8" width="11.625" style="16" customWidth="1"/>
    <col min="9" max="9" width="10.875" style="16" customWidth="1"/>
    <col min="10" max="10" width="12.5" customWidth="1"/>
    <col min="11" max="11" width="12.625" bestFit="1" customWidth="1"/>
    <col min="12" max="12" width="11.125" customWidth="1"/>
    <col min="13" max="13" width="10.75" customWidth="1"/>
    <col min="14" max="14" width="13.25" customWidth="1"/>
    <col min="15" max="15" width="14.5" bestFit="1" customWidth="1"/>
    <col min="16" max="16" width="10.625" customWidth="1"/>
    <col min="17" max="17" width="11.25" customWidth="1"/>
  </cols>
  <sheetData>
    <row r="1" spans="1:19" ht="30" x14ac:dyDescent="0.2">
      <c r="A1" s="291" t="s">
        <v>52</v>
      </c>
      <c r="B1" s="291"/>
      <c r="C1" s="291"/>
      <c r="D1" s="291"/>
      <c r="E1" s="291"/>
      <c r="F1" s="291"/>
      <c r="G1" s="291"/>
      <c r="H1" s="291"/>
      <c r="I1" s="291"/>
      <c r="J1" s="291"/>
      <c r="K1" s="291"/>
      <c r="L1" s="291"/>
      <c r="M1" s="291"/>
      <c r="N1" s="291"/>
      <c r="O1" s="291"/>
      <c r="P1" s="291"/>
      <c r="Q1" s="291"/>
      <c r="S1" s="230" t="s">
        <v>177</v>
      </c>
    </row>
    <row r="2" spans="1:19" ht="30" x14ac:dyDescent="0.2">
      <c r="A2" s="292" t="s">
        <v>53</v>
      </c>
      <c r="B2" s="292"/>
      <c r="C2" s="292"/>
      <c r="D2" s="292"/>
      <c r="E2" s="292"/>
      <c r="F2" s="292"/>
      <c r="G2" s="292"/>
      <c r="H2" s="292"/>
      <c r="I2" s="292"/>
      <c r="J2" s="292"/>
      <c r="K2" s="292"/>
      <c r="L2" s="292"/>
      <c r="M2" s="292"/>
      <c r="N2" s="292"/>
      <c r="O2" s="292"/>
      <c r="P2" s="292"/>
      <c r="Q2" s="292"/>
    </row>
    <row r="3" spans="1:19" ht="15" customHeight="1" thickBot="1" x14ac:dyDescent="0.3">
      <c r="A3" s="303" t="s">
        <v>1</v>
      </c>
      <c r="B3" s="303"/>
      <c r="C3" s="303"/>
      <c r="D3" s="303"/>
      <c r="E3" s="303"/>
      <c r="F3" s="303"/>
      <c r="G3" s="303"/>
      <c r="H3" s="303"/>
      <c r="I3" s="303"/>
      <c r="J3" s="303"/>
      <c r="K3" s="303"/>
      <c r="L3" s="303"/>
      <c r="M3" s="303"/>
      <c r="N3" s="303"/>
      <c r="O3" s="303"/>
      <c r="P3" s="303"/>
      <c r="Q3" s="303"/>
    </row>
    <row r="4" spans="1:19" ht="20.25" thickTop="1" thickBot="1" x14ac:dyDescent="0.25">
      <c r="A4" s="142" t="s">
        <v>66</v>
      </c>
      <c r="B4" s="293" t="s">
        <v>158</v>
      </c>
      <c r="C4" s="294"/>
      <c r="D4" s="294"/>
      <c r="E4" s="295"/>
      <c r="F4" s="293" t="s">
        <v>8</v>
      </c>
      <c r="G4" s="294"/>
      <c r="H4" s="294"/>
      <c r="I4" s="295"/>
      <c r="J4" s="298" t="s">
        <v>14</v>
      </c>
      <c r="K4" s="299"/>
      <c r="L4" s="299"/>
      <c r="M4" s="300"/>
      <c r="N4" s="301" t="s">
        <v>54</v>
      </c>
      <c r="O4" s="302"/>
      <c r="P4" s="302"/>
      <c r="Q4" s="302"/>
    </row>
    <row r="5" spans="1:19" ht="75.75" thickBot="1" x14ac:dyDescent="0.25">
      <c r="A5" s="143" t="s">
        <v>189</v>
      </c>
      <c r="B5" s="241" t="s">
        <v>55</v>
      </c>
      <c r="C5" s="241" t="s">
        <v>56</v>
      </c>
      <c r="D5" s="241" t="s">
        <v>57</v>
      </c>
      <c r="E5" s="242" t="s">
        <v>58</v>
      </c>
      <c r="F5" s="241" t="s">
        <v>55</v>
      </c>
      <c r="G5" s="241" t="s">
        <v>56</v>
      </c>
      <c r="H5" s="241" t="s">
        <v>57</v>
      </c>
      <c r="I5" s="242" t="s">
        <v>58</v>
      </c>
      <c r="J5" s="241" t="s">
        <v>55</v>
      </c>
      <c r="K5" s="241" t="s">
        <v>56</v>
      </c>
      <c r="L5" s="241" t="s">
        <v>57</v>
      </c>
      <c r="M5" s="242" t="s">
        <v>58</v>
      </c>
      <c r="N5" s="243" t="s">
        <v>55</v>
      </c>
      <c r="O5" s="243" t="s">
        <v>59</v>
      </c>
      <c r="P5" s="243" t="s">
        <v>60</v>
      </c>
      <c r="Q5" s="243" t="s">
        <v>61</v>
      </c>
    </row>
    <row r="6" spans="1:19" ht="16.5" hidden="1" customHeight="1" x14ac:dyDescent="0.25">
      <c r="A6" s="144">
        <v>2023</v>
      </c>
      <c r="B6" s="145"/>
      <c r="C6" s="145"/>
      <c r="D6" s="145"/>
      <c r="E6" s="145"/>
      <c r="F6" s="146"/>
      <c r="G6" s="146"/>
      <c r="H6" s="146"/>
      <c r="I6" s="146"/>
      <c r="J6" s="146"/>
      <c r="K6" s="146"/>
      <c r="L6" s="146"/>
      <c r="M6" s="146"/>
      <c r="N6" s="147"/>
      <c r="O6" s="147"/>
      <c r="P6" s="147"/>
      <c r="Q6" s="147"/>
    </row>
    <row r="7" spans="1:19" ht="14.25" hidden="1" customHeight="1" x14ac:dyDescent="0.25">
      <c r="A7" s="148">
        <v>45232</v>
      </c>
      <c r="B7" s="145"/>
      <c r="C7" s="145"/>
      <c r="D7" s="145"/>
      <c r="E7" s="145"/>
      <c r="F7" s="149">
        <v>1213840</v>
      </c>
      <c r="G7" s="149">
        <v>255437</v>
      </c>
      <c r="H7" s="150">
        <v>21.9495</v>
      </c>
      <c r="I7" s="150">
        <v>21.8428</v>
      </c>
      <c r="J7" s="149">
        <v>670821</v>
      </c>
      <c r="K7" s="149">
        <v>85626</v>
      </c>
      <c r="L7" s="150">
        <v>21.989799999999999</v>
      </c>
      <c r="M7" s="150">
        <v>21.841699999999999</v>
      </c>
      <c r="N7" s="151">
        <v>2524432</v>
      </c>
      <c r="O7" s="151">
        <v>807224</v>
      </c>
      <c r="P7" s="152">
        <v>21.9999</v>
      </c>
      <c r="Q7" s="152">
        <v>21.910399999999999</v>
      </c>
    </row>
    <row r="8" spans="1:19" ht="19.5" hidden="1" thickTop="1" x14ac:dyDescent="0.25">
      <c r="A8" s="148">
        <v>45246</v>
      </c>
      <c r="B8" s="145"/>
      <c r="C8" s="145"/>
      <c r="D8" s="145"/>
      <c r="E8" s="145"/>
      <c r="F8" s="149">
        <v>1109762</v>
      </c>
      <c r="G8" s="149">
        <v>472672</v>
      </c>
      <c r="H8" s="150">
        <v>21.499700000000001</v>
      </c>
      <c r="I8" s="150">
        <v>21.287800000000001</v>
      </c>
      <c r="J8" s="149">
        <v>405026</v>
      </c>
      <c r="K8" s="149">
        <v>92039</v>
      </c>
      <c r="L8" s="150">
        <v>21.4999</v>
      </c>
      <c r="M8" s="150">
        <v>21.458300000000001</v>
      </c>
      <c r="N8" s="151">
        <v>2671363</v>
      </c>
      <c r="O8" s="151">
        <v>596068</v>
      </c>
      <c r="P8" s="152">
        <v>21.5001</v>
      </c>
      <c r="Q8" s="152">
        <v>21.433399999999999</v>
      </c>
    </row>
    <row r="9" spans="1:19" ht="22.5" hidden="1" customHeight="1" x14ac:dyDescent="0.25">
      <c r="A9" s="148">
        <v>45260</v>
      </c>
      <c r="B9" s="145"/>
      <c r="C9" s="145"/>
      <c r="D9" s="145"/>
      <c r="E9" s="145"/>
      <c r="F9" s="149">
        <v>562926</v>
      </c>
      <c r="G9" s="149">
        <v>366175</v>
      </c>
      <c r="H9" s="150">
        <v>21.4499</v>
      </c>
      <c r="I9" s="150">
        <v>21.339500000000001</v>
      </c>
      <c r="J9" s="149">
        <v>256636</v>
      </c>
      <c r="K9" s="149">
        <v>84174</v>
      </c>
      <c r="L9" s="150">
        <v>21.4299</v>
      </c>
      <c r="M9" s="150">
        <v>21.3263</v>
      </c>
      <c r="N9" s="151">
        <v>1358959</v>
      </c>
      <c r="O9" s="151">
        <v>715309</v>
      </c>
      <c r="P9" s="152">
        <v>21.43</v>
      </c>
      <c r="Q9" s="152">
        <v>21.256900000000002</v>
      </c>
    </row>
    <row r="10" spans="1:19" ht="22.5" hidden="1" customHeight="1" x14ac:dyDescent="0.25">
      <c r="A10" s="153"/>
      <c r="B10" s="145"/>
      <c r="C10" s="145"/>
      <c r="D10" s="145"/>
      <c r="E10" s="145"/>
      <c r="F10" s="149"/>
      <c r="G10" s="149"/>
      <c r="H10" s="150"/>
      <c r="I10" s="150"/>
      <c r="J10" s="149"/>
      <c r="K10" s="149"/>
      <c r="L10" s="150"/>
      <c r="M10" s="150"/>
      <c r="N10" s="151"/>
      <c r="O10" s="151"/>
      <c r="P10" s="152"/>
      <c r="Q10" s="152"/>
    </row>
    <row r="11" spans="1:19" ht="22.5" hidden="1" customHeight="1" x14ac:dyDescent="0.25">
      <c r="A11" s="148">
        <v>45274</v>
      </c>
      <c r="B11" s="145"/>
      <c r="C11" s="145"/>
      <c r="D11" s="145"/>
      <c r="E11" s="145"/>
      <c r="F11" s="149">
        <v>997826</v>
      </c>
      <c r="G11" s="149">
        <v>213014</v>
      </c>
      <c r="H11" s="150">
        <v>21.4499</v>
      </c>
      <c r="I11" s="150">
        <v>21.359000000000002</v>
      </c>
      <c r="J11" s="149">
        <v>426230</v>
      </c>
      <c r="K11" s="149">
        <v>25649</v>
      </c>
      <c r="L11" s="150">
        <v>21.420100000000001</v>
      </c>
      <c r="M11" s="150">
        <v>21.355399999999999</v>
      </c>
      <c r="N11" s="151">
        <v>3362416</v>
      </c>
      <c r="O11" s="151">
        <v>1912350</v>
      </c>
      <c r="P11" s="152">
        <v>21.43</v>
      </c>
      <c r="Q11" s="152">
        <v>21.411000000000001</v>
      </c>
    </row>
    <row r="12" spans="1:19" ht="22.5" hidden="1" customHeight="1" x14ac:dyDescent="0.25">
      <c r="A12" s="154">
        <v>45288</v>
      </c>
      <c r="B12" s="145"/>
      <c r="C12" s="145"/>
      <c r="D12" s="145"/>
      <c r="E12" s="145"/>
      <c r="F12" s="155">
        <v>732067</v>
      </c>
      <c r="G12" s="155">
        <v>210467</v>
      </c>
      <c r="H12" s="156">
        <v>21.448</v>
      </c>
      <c r="I12" s="156">
        <v>21.320799999999998</v>
      </c>
      <c r="J12" s="155">
        <v>150595</v>
      </c>
      <c r="K12" s="155">
        <v>56074</v>
      </c>
      <c r="L12" s="156">
        <v>21.399899999999999</v>
      </c>
      <c r="M12" s="156">
        <v>21.363399999999999</v>
      </c>
      <c r="N12" s="157">
        <v>1996115</v>
      </c>
      <c r="O12" s="157">
        <v>1731390</v>
      </c>
      <c r="P12" s="158">
        <v>21.43</v>
      </c>
      <c r="Q12" s="158">
        <v>21.3371</v>
      </c>
    </row>
    <row r="13" spans="1:19" ht="22.5" hidden="1" customHeight="1" x14ac:dyDescent="0.25">
      <c r="A13" s="154"/>
      <c r="B13" s="145"/>
      <c r="C13" s="145"/>
      <c r="D13" s="145"/>
      <c r="E13" s="145"/>
      <c r="F13" s="155"/>
      <c r="G13" s="155"/>
      <c r="H13" s="156"/>
      <c r="I13" s="156"/>
      <c r="J13" s="155"/>
      <c r="K13" s="155"/>
      <c r="L13" s="156"/>
      <c r="M13" s="156"/>
      <c r="N13" s="157"/>
      <c r="O13" s="157"/>
      <c r="P13" s="158"/>
      <c r="Q13" s="158"/>
    </row>
    <row r="14" spans="1:19" ht="13.5" hidden="1" customHeight="1" thickTop="1" x14ac:dyDescent="0.25">
      <c r="A14" s="144">
        <v>2024</v>
      </c>
      <c r="B14" s="145"/>
      <c r="C14" s="145"/>
      <c r="D14" s="145"/>
      <c r="E14" s="145"/>
      <c r="F14" s="149"/>
      <c r="G14" s="149"/>
      <c r="H14" s="150"/>
      <c r="I14" s="150"/>
      <c r="J14" s="149"/>
      <c r="K14" s="149"/>
      <c r="L14" s="150"/>
      <c r="M14" s="150"/>
      <c r="N14" s="151"/>
      <c r="O14" s="151"/>
      <c r="P14" s="152"/>
      <c r="Q14" s="152"/>
    </row>
    <row r="15" spans="1:19" ht="22.5" hidden="1" customHeight="1" x14ac:dyDescent="0.25">
      <c r="A15" s="148">
        <v>45302</v>
      </c>
      <c r="B15" s="145"/>
      <c r="C15" s="145"/>
      <c r="D15" s="145"/>
      <c r="E15" s="145"/>
      <c r="F15" s="149">
        <v>588577.66499999992</v>
      </c>
      <c r="G15" s="149">
        <v>26082.965</v>
      </c>
      <c r="H15" s="150">
        <v>20.999630589210209</v>
      </c>
      <c r="I15" s="150">
        <v>20.967182755561126</v>
      </c>
      <c r="J15" s="149">
        <v>88017.65</v>
      </c>
      <c r="K15" s="149">
        <v>11259.95</v>
      </c>
      <c r="L15" s="150">
        <v>20.960121771276484</v>
      </c>
      <c r="M15" s="150">
        <v>20.960121771276484</v>
      </c>
      <c r="N15" s="151">
        <v>2144501.6799999997</v>
      </c>
      <c r="O15" s="151">
        <v>245892.56999999998</v>
      </c>
      <c r="P15" s="152">
        <v>20.844935933207676</v>
      </c>
      <c r="Q15" s="152">
        <v>20.792530003549299</v>
      </c>
    </row>
    <row r="16" spans="1:19" ht="0.75" hidden="1" customHeight="1" x14ac:dyDescent="0.25">
      <c r="A16" s="154">
        <v>45316</v>
      </c>
      <c r="B16" s="145"/>
      <c r="C16" s="145"/>
      <c r="D16" s="145"/>
      <c r="E16" s="145"/>
      <c r="F16" s="149">
        <v>496263.94500000001</v>
      </c>
      <c r="G16" s="149">
        <v>57747.144999999997</v>
      </c>
      <c r="H16" s="150">
        <v>20.499720054564939</v>
      </c>
      <c r="I16" s="150">
        <v>20.474451660022634</v>
      </c>
      <c r="J16" s="149">
        <v>71087.695000000007</v>
      </c>
      <c r="K16" s="149">
        <v>10822.195</v>
      </c>
      <c r="L16" s="150">
        <v>20.400046073720787</v>
      </c>
      <c r="M16" s="150">
        <v>20.395100115976859</v>
      </c>
      <c r="N16" s="151">
        <v>636563.32499999995</v>
      </c>
      <c r="O16" s="151">
        <v>116088.845</v>
      </c>
      <c r="P16" s="152">
        <v>20.229821252865896</v>
      </c>
      <c r="Q16" s="152">
        <v>20.141073335567896</v>
      </c>
    </row>
    <row r="17" spans="1:17" ht="0.75" hidden="1" customHeight="1" x14ac:dyDescent="0.25">
      <c r="A17" s="148">
        <v>45329</v>
      </c>
      <c r="B17" s="145"/>
      <c r="C17" s="145"/>
      <c r="D17" s="145"/>
      <c r="E17" s="145"/>
      <c r="F17" s="149">
        <v>500520.23</v>
      </c>
      <c r="G17" s="149">
        <v>35387.630000000005</v>
      </c>
      <c r="H17" s="150">
        <v>20.439910569486962</v>
      </c>
      <c r="I17" s="150">
        <v>20.439910569486962</v>
      </c>
      <c r="J17" s="149">
        <v>89254.36</v>
      </c>
      <c r="K17" s="149">
        <v>8965.66</v>
      </c>
      <c r="L17" s="150">
        <v>20.395143637482672</v>
      </c>
      <c r="M17" s="150">
        <v>20.395143637482672</v>
      </c>
      <c r="N17" s="151">
        <v>604369.40999999992</v>
      </c>
      <c r="O17" s="151">
        <v>19491.41</v>
      </c>
      <c r="P17" s="152">
        <v>20.080021326211789</v>
      </c>
      <c r="Q17" s="152">
        <v>19.994979765174513</v>
      </c>
    </row>
    <row r="18" spans="1:17" ht="0.75" hidden="1" customHeight="1" x14ac:dyDescent="0.25">
      <c r="A18" s="148">
        <v>45344</v>
      </c>
      <c r="B18" s="145"/>
      <c r="C18" s="145"/>
      <c r="D18" s="145"/>
      <c r="E18" s="145"/>
      <c r="F18" s="149">
        <v>668311.19500000007</v>
      </c>
      <c r="G18" s="149">
        <v>329311.09499999997</v>
      </c>
      <c r="H18" s="150">
        <v>21.699820750360622</v>
      </c>
      <c r="I18" s="150">
        <v>21.313018233593102</v>
      </c>
      <c r="J18" s="149">
        <v>73856.12999999999</v>
      </c>
      <c r="K18" s="149">
        <v>7806.12</v>
      </c>
      <c r="L18" s="150">
        <v>20.395177687967866</v>
      </c>
      <c r="M18" s="150">
        <v>20.390986642315937</v>
      </c>
      <c r="N18" s="151">
        <v>584400.34499999997</v>
      </c>
      <c r="O18" s="151">
        <v>24200.334999999999</v>
      </c>
      <c r="P18" s="152">
        <v>20.328956620210338</v>
      </c>
      <c r="Q18" s="152">
        <v>20.086799328109343</v>
      </c>
    </row>
    <row r="19" spans="1:17" ht="0.75" hidden="1" customHeight="1" x14ac:dyDescent="0.25">
      <c r="A19" s="159"/>
      <c r="B19" s="145"/>
      <c r="C19" s="145"/>
      <c r="D19" s="145"/>
      <c r="E19" s="145"/>
      <c r="F19" s="149"/>
      <c r="G19" s="149"/>
      <c r="H19" s="150"/>
      <c r="I19" s="150"/>
      <c r="J19" s="149"/>
      <c r="K19" s="149"/>
      <c r="L19" s="150"/>
      <c r="M19" s="150"/>
      <c r="N19" s="151"/>
      <c r="O19" s="151"/>
      <c r="P19" s="152"/>
      <c r="Q19" s="152"/>
    </row>
    <row r="20" spans="1:17" ht="0.75" hidden="1" customHeight="1" x14ac:dyDescent="0.25">
      <c r="A20" s="148">
        <v>45358</v>
      </c>
      <c r="B20" s="145"/>
      <c r="C20" s="145"/>
      <c r="D20" s="145"/>
      <c r="E20" s="145"/>
      <c r="F20" s="149">
        <v>691526.2699999999</v>
      </c>
      <c r="G20" s="149">
        <v>208155.12</v>
      </c>
      <c r="H20" s="150">
        <v>21.400159246123078</v>
      </c>
      <c r="I20" s="150">
        <v>21.257866289598716</v>
      </c>
      <c r="J20" s="149">
        <v>80289.48</v>
      </c>
      <c r="K20" s="149">
        <v>9589.48</v>
      </c>
      <c r="L20" s="150">
        <v>20.394934274311865</v>
      </c>
      <c r="M20" s="150">
        <v>20.39493054491469</v>
      </c>
      <c r="N20" s="151">
        <v>638051.34</v>
      </c>
      <c r="O20" s="151">
        <v>309231.22000000003</v>
      </c>
      <c r="P20" s="152">
        <v>20.299807816747208</v>
      </c>
      <c r="Q20" s="152">
        <v>20.259258131299806</v>
      </c>
    </row>
    <row r="21" spans="1:17" ht="22.5" hidden="1" customHeight="1" x14ac:dyDescent="0.25">
      <c r="A21" s="148">
        <v>45372</v>
      </c>
      <c r="B21" s="145"/>
      <c r="C21" s="145"/>
      <c r="D21" s="145"/>
      <c r="E21" s="145"/>
      <c r="F21" s="149">
        <v>781769.08999999973</v>
      </c>
      <c r="G21" s="149">
        <v>583088.98999999976</v>
      </c>
      <c r="H21" s="150">
        <v>21.660066623342917</v>
      </c>
      <c r="I21" s="150">
        <v>21.425964035611521</v>
      </c>
      <c r="J21" s="149">
        <v>86912.93</v>
      </c>
      <c r="K21" s="149">
        <v>9412.93</v>
      </c>
      <c r="L21" s="150">
        <v>20.394447448608862</v>
      </c>
      <c r="M21" s="150">
        <v>20.390288548031243</v>
      </c>
      <c r="N21" s="151">
        <v>178881.92000000001</v>
      </c>
      <c r="O21" s="151">
        <v>111881.92</v>
      </c>
      <c r="P21" s="152">
        <v>20.899822471651888</v>
      </c>
      <c r="Q21" s="152">
        <v>20.719142747638806</v>
      </c>
    </row>
    <row r="22" spans="1:17" ht="0.75" customHeight="1" thickTop="1" x14ac:dyDescent="0.25">
      <c r="A22" s="159"/>
      <c r="B22" s="145"/>
      <c r="C22" s="145"/>
      <c r="D22" s="145"/>
      <c r="E22" s="145"/>
      <c r="F22" s="149"/>
      <c r="G22" s="149"/>
      <c r="H22" s="150"/>
      <c r="I22" s="150"/>
      <c r="J22" s="149"/>
      <c r="K22" s="149"/>
      <c r="L22" s="150"/>
      <c r="M22" s="150"/>
      <c r="N22" s="151"/>
      <c r="O22" s="151"/>
      <c r="P22" s="152"/>
      <c r="Q22" s="152"/>
    </row>
    <row r="23" spans="1:17" ht="22.5" hidden="1" customHeight="1" x14ac:dyDescent="0.25">
      <c r="A23" s="148">
        <v>45386</v>
      </c>
      <c r="B23" s="145"/>
      <c r="C23" s="145"/>
      <c r="D23" s="145"/>
      <c r="E23" s="145"/>
      <c r="F23" s="149">
        <v>452533.98499999999</v>
      </c>
      <c r="G23" s="149">
        <v>188483.98500000002</v>
      </c>
      <c r="H23" s="150">
        <v>21.660066623342917</v>
      </c>
      <c r="I23" s="150">
        <v>21.600833000627869</v>
      </c>
      <c r="J23" s="149">
        <v>198116.64</v>
      </c>
      <c r="K23" s="149">
        <v>146366.64000000001</v>
      </c>
      <c r="L23" s="150">
        <v>21.399913813109304</v>
      </c>
      <c r="M23" s="150">
        <v>21.303453617591028</v>
      </c>
      <c r="N23" s="151">
        <v>387691.38500000001</v>
      </c>
      <c r="O23" s="151">
        <v>222781.38500000001</v>
      </c>
      <c r="P23" s="152">
        <v>20.899822471651888</v>
      </c>
      <c r="Q23" s="152">
        <v>20.839225948907249</v>
      </c>
    </row>
    <row r="24" spans="1:17" ht="22.5" hidden="1" customHeight="1" x14ac:dyDescent="0.25">
      <c r="A24" s="148">
        <v>45400</v>
      </c>
      <c r="B24" s="145"/>
      <c r="C24" s="145"/>
      <c r="D24" s="145"/>
      <c r="E24" s="145"/>
      <c r="F24" s="149">
        <v>644630.36</v>
      </c>
      <c r="G24" s="149">
        <v>82703.360000000001</v>
      </c>
      <c r="H24" s="150">
        <v>21.660066623342917</v>
      </c>
      <c r="I24" s="150">
        <v>21.636348741363204</v>
      </c>
      <c r="J24" s="149">
        <v>130955.29</v>
      </c>
      <c r="K24" s="149">
        <v>13055.29</v>
      </c>
      <c r="L24" s="150">
        <v>21.387387248029803</v>
      </c>
      <c r="M24" s="150">
        <v>21.316795690807965</v>
      </c>
      <c r="N24" s="151">
        <v>642854.3899999999</v>
      </c>
      <c r="O24" s="151">
        <v>442254.39</v>
      </c>
      <c r="P24" s="152">
        <v>20.898943895449161</v>
      </c>
      <c r="Q24" s="152">
        <v>20.847897052044249</v>
      </c>
    </row>
    <row r="25" spans="1:17" ht="22.5" hidden="1" customHeight="1" x14ac:dyDescent="0.25">
      <c r="A25" s="160"/>
      <c r="B25" s="145"/>
      <c r="C25" s="145"/>
      <c r="D25" s="145"/>
      <c r="E25" s="145"/>
      <c r="F25" s="145"/>
      <c r="G25" s="145"/>
      <c r="H25" s="149"/>
      <c r="I25" s="149"/>
      <c r="J25" s="149"/>
      <c r="K25" s="145"/>
      <c r="L25" s="149"/>
      <c r="M25" s="149"/>
      <c r="N25" s="160"/>
      <c r="O25" s="160"/>
      <c r="P25" s="151"/>
      <c r="Q25" s="151"/>
    </row>
    <row r="26" spans="1:17" ht="22.5" hidden="1" customHeight="1" x14ac:dyDescent="0.25">
      <c r="A26" s="148">
        <v>45456</v>
      </c>
      <c r="B26" s="145"/>
      <c r="C26" s="145"/>
      <c r="D26" s="145"/>
      <c r="E26" s="145"/>
      <c r="F26" s="161">
        <v>634561.68500000006</v>
      </c>
      <c r="G26" s="161">
        <v>337737.685</v>
      </c>
      <c r="H26" s="150">
        <v>20.149768978486268</v>
      </c>
      <c r="I26" s="150">
        <v>19.986261370853338</v>
      </c>
      <c r="J26" s="161">
        <v>715903.71499999997</v>
      </c>
      <c r="K26" s="161">
        <v>521523.71500000003</v>
      </c>
      <c r="L26" s="150">
        <v>19.969295573950724</v>
      </c>
      <c r="M26" s="150">
        <v>19.92832518574448</v>
      </c>
      <c r="N26" s="162">
        <v>951839.625</v>
      </c>
      <c r="O26" s="162">
        <v>349144.22499999998</v>
      </c>
      <c r="P26" s="152">
        <v>18.948931040044211</v>
      </c>
      <c r="Q26" s="152">
        <v>18.848945867966837</v>
      </c>
    </row>
    <row r="27" spans="1:17" ht="22.5" hidden="1" customHeight="1" x14ac:dyDescent="0.25">
      <c r="A27" s="148">
        <v>45470</v>
      </c>
      <c r="B27" s="160"/>
      <c r="C27" s="160"/>
      <c r="D27" s="160"/>
      <c r="E27" s="160"/>
      <c r="F27" s="161">
        <v>252305.30499999999</v>
      </c>
      <c r="G27" s="161">
        <v>95254.975000000006</v>
      </c>
      <c r="H27" s="150">
        <v>20.149768978486268</v>
      </c>
      <c r="I27" s="150">
        <v>20.014480569994202</v>
      </c>
      <c r="J27" s="161">
        <v>1010069.4299999999</v>
      </c>
      <c r="K27" s="161">
        <v>459518.05499999999</v>
      </c>
      <c r="L27" s="150">
        <v>19.963961221248454</v>
      </c>
      <c r="M27" s="150">
        <v>19.942725053808111</v>
      </c>
      <c r="N27" s="162">
        <v>470874.19499999995</v>
      </c>
      <c r="O27" s="162">
        <v>221929.73499999999</v>
      </c>
      <c r="P27" s="152">
        <v>18.539962731120124</v>
      </c>
      <c r="Q27" s="152">
        <v>18.489956667703549</v>
      </c>
    </row>
    <row r="28" spans="1:17" ht="22.5" hidden="1" customHeight="1" x14ac:dyDescent="0.25">
      <c r="A28" s="148"/>
      <c r="B28" s="145"/>
      <c r="C28" s="145"/>
      <c r="D28" s="145"/>
      <c r="E28" s="145"/>
      <c r="F28" s="161"/>
      <c r="G28" s="161"/>
      <c r="H28" s="150"/>
      <c r="I28" s="150"/>
      <c r="J28" s="161"/>
      <c r="K28" s="161"/>
      <c r="L28" s="150"/>
      <c r="M28" s="150"/>
      <c r="N28" s="162"/>
      <c r="O28" s="162"/>
      <c r="P28" s="152"/>
      <c r="Q28" s="152"/>
    </row>
    <row r="29" spans="1:17" ht="22.5" hidden="1" customHeight="1" x14ac:dyDescent="0.25">
      <c r="A29" s="148">
        <v>45484</v>
      </c>
      <c r="B29" s="160"/>
      <c r="C29" s="160"/>
      <c r="D29" s="160"/>
      <c r="E29" s="160"/>
      <c r="F29" s="161">
        <v>320951.01</v>
      </c>
      <c r="G29" s="161">
        <v>127270.81</v>
      </c>
      <c r="H29" s="150">
        <v>20.04940625514665</v>
      </c>
      <c r="I29" s="150">
        <v>19.838373526926866</v>
      </c>
      <c r="J29" s="161">
        <v>771053.94499999995</v>
      </c>
      <c r="K29" s="161">
        <v>175120.94500000001</v>
      </c>
      <c r="L29" s="150">
        <v>19.78492527736929</v>
      </c>
      <c r="M29" s="150">
        <v>19.683885382219028</v>
      </c>
      <c r="N29" s="162">
        <v>224401.67</v>
      </c>
      <c r="O29" s="162">
        <v>139366.67000000001</v>
      </c>
      <c r="P29" s="150">
        <v>18.539962731120124</v>
      </c>
      <c r="Q29" s="150">
        <v>18.423632714883563</v>
      </c>
    </row>
    <row r="30" spans="1:17" ht="22.5" hidden="1" customHeight="1" x14ac:dyDescent="0.25">
      <c r="A30" s="148">
        <v>45498</v>
      </c>
      <c r="B30" s="160"/>
      <c r="C30" s="160"/>
      <c r="D30" s="160"/>
      <c r="E30" s="160"/>
      <c r="F30" s="161">
        <v>280748.46499999997</v>
      </c>
      <c r="G30" s="161">
        <v>93676.28</v>
      </c>
      <c r="H30" s="150">
        <v>19.489900545871254</v>
      </c>
      <c r="I30" s="150">
        <v>19.485167543825956</v>
      </c>
      <c r="J30" s="161">
        <v>1043719.375</v>
      </c>
      <c r="K30" s="161">
        <v>225298.52499999999</v>
      </c>
      <c r="L30" s="150">
        <v>19.289071611440924</v>
      </c>
      <c r="M30" s="150">
        <v>19.190797232609683</v>
      </c>
      <c r="N30" s="162">
        <v>527071.495</v>
      </c>
      <c r="O30" s="162">
        <v>162190.905</v>
      </c>
      <c r="P30" s="150">
        <v>18.238889822639091</v>
      </c>
      <c r="Q30" s="150">
        <v>18.127307882026916</v>
      </c>
    </row>
    <row r="31" spans="1:17" s="9" customFormat="1" ht="22.5" hidden="1" customHeight="1" x14ac:dyDescent="0.25">
      <c r="A31" s="148"/>
      <c r="B31" s="160"/>
      <c r="C31" s="160"/>
      <c r="D31" s="160"/>
      <c r="E31" s="160"/>
      <c r="F31" s="161"/>
      <c r="G31" s="161"/>
      <c r="H31" s="150"/>
      <c r="I31" s="150"/>
      <c r="J31" s="161"/>
      <c r="K31" s="161"/>
      <c r="L31" s="150"/>
      <c r="M31" s="150"/>
      <c r="N31" s="162"/>
      <c r="O31" s="162"/>
      <c r="P31" s="150"/>
      <c r="Q31" s="150"/>
    </row>
    <row r="32" spans="1:17" ht="27" hidden="1" customHeight="1" x14ac:dyDescent="0.25">
      <c r="A32" s="148">
        <v>45512</v>
      </c>
      <c r="B32" s="160"/>
      <c r="C32" s="160"/>
      <c r="D32" s="160"/>
      <c r="E32" s="160"/>
      <c r="F32" s="161">
        <v>373572.61499999999</v>
      </c>
      <c r="G32" s="161">
        <v>63010.815000000002</v>
      </c>
      <c r="H32" s="150">
        <v>18.974836863490999</v>
      </c>
      <c r="I32" s="150">
        <v>18.895934589963101</v>
      </c>
      <c r="J32" s="161">
        <v>716528.21499999997</v>
      </c>
      <c r="K32" s="161">
        <v>111292.84</v>
      </c>
      <c r="L32" s="150">
        <v>18.7501126538852</v>
      </c>
      <c r="M32" s="150">
        <v>18.7320664429967</v>
      </c>
      <c r="N32" s="162">
        <v>783308.03499999992</v>
      </c>
      <c r="O32" s="162">
        <v>180366.935</v>
      </c>
      <c r="P32" s="150">
        <v>17.739274354225799</v>
      </c>
      <c r="Q32" s="150">
        <v>17.596552696717101</v>
      </c>
    </row>
    <row r="33" spans="1:17" s="9" customFormat="1" ht="27" hidden="1" customHeight="1" x14ac:dyDescent="0.25">
      <c r="A33" s="148">
        <v>45526</v>
      </c>
      <c r="B33" s="160"/>
      <c r="C33" s="160"/>
      <c r="D33" s="160"/>
      <c r="E33" s="160"/>
      <c r="F33" s="161">
        <v>305777.185</v>
      </c>
      <c r="G33" s="161">
        <v>79068.195000000007</v>
      </c>
      <c r="H33" s="150">
        <v>17.490231295460799</v>
      </c>
      <c r="I33" s="150">
        <v>17.465971056601301</v>
      </c>
      <c r="J33" s="161">
        <v>429739.59499999997</v>
      </c>
      <c r="K33" s="161">
        <v>170534.595</v>
      </c>
      <c r="L33" s="150">
        <v>17.7449320686421</v>
      </c>
      <c r="M33" s="150">
        <v>17.6959329651947</v>
      </c>
      <c r="N33" s="162">
        <v>546401.53999999992</v>
      </c>
      <c r="O33" s="162">
        <v>147201.53999999998</v>
      </c>
      <c r="P33" s="150">
        <v>16.999894305044201</v>
      </c>
      <c r="Q33" s="150">
        <v>16.8631189016001</v>
      </c>
    </row>
    <row r="34" spans="1:17" s="9" customFormat="1" ht="27" hidden="1" customHeight="1" x14ac:dyDescent="0.25">
      <c r="A34" s="148"/>
      <c r="B34" s="160"/>
      <c r="C34" s="160"/>
      <c r="D34" s="160"/>
      <c r="E34" s="160"/>
      <c r="F34" s="161"/>
      <c r="G34" s="161"/>
      <c r="H34" s="150"/>
      <c r="I34" s="150"/>
      <c r="J34" s="161"/>
      <c r="K34" s="161"/>
      <c r="L34" s="150"/>
      <c r="M34" s="150"/>
      <c r="N34" s="162"/>
      <c r="O34" s="162"/>
      <c r="P34" s="150"/>
      <c r="Q34" s="150"/>
    </row>
    <row r="35" spans="1:17" s="9" customFormat="1" ht="27" hidden="1" customHeight="1" x14ac:dyDescent="0.25">
      <c r="A35" s="163">
        <v>45540</v>
      </c>
      <c r="B35" s="160"/>
      <c r="C35" s="160"/>
      <c r="D35" s="160"/>
      <c r="E35" s="160"/>
      <c r="F35" s="161">
        <v>373034.35000000003</v>
      </c>
      <c r="G35" s="161">
        <v>101223.01</v>
      </c>
      <c r="H35" s="150">
        <v>17.479886950036562</v>
      </c>
      <c r="I35" s="150">
        <v>17.410154295764588</v>
      </c>
      <c r="J35" s="161">
        <v>423154.96500000003</v>
      </c>
      <c r="K35" s="161">
        <v>265599.96500000003</v>
      </c>
      <c r="L35" s="150">
        <v>17.739942384996667</v>
      </c>
      <c r="M35" s="150">
        <v>17.618316750628225</v>
      </c>
      <c r="N35" s="161">
        <v>902191</v>
      </c>
      <c r="O35" s="161">
        <v>468421</v>
      </c>
      <c r="P35" s="150">
        <v>16.99893421698253</v>
      </c>
      <c r="Q35" s="150">
        <v>16.827786020244748</v>
      </c>
    </row>
    <row r="36" spans="1:17" s="9" customFormat="1" ht="27" hidden="1" customHeight="1" x14ac:dyDescent="0.25">
      <c r="A36" s="163">
        <v>45554</v>
      </c>
      <c r="B36" s="160"/>
      <c r="C36" s="160"/>
      <c r="D36" s="160"/>
      <c r="E36" s="160"/>
      <c r="F36" s="161">
        <v>240051.43</v>
      </c>
      <c r="G36" s="161" t="s">
        <v>149</v>
      </c>
      <c r="H36" s="149" t="s">
        <v>149</v>
      </c>
      <c r="I36" s="149" t="s">
        <v>149</v>
      </c>
      <c r="J36" s="161">
        <v>310069.86499999999</v>
      </c>
      <c r="K36" s="161" t="s">
        <v>149</v>
      </c>
      <c r="L36" s="149" t="s">
        <v>149</v>
      </c>
      <c r="M36" s="149" t="s">
        <v>149</v>
      </c>
      <c r="N36" s="161">
        <v>955258.47499999998</v>
      </c>
      <c r="O36" s="161" t="s">
        <v>149</v>
      </c>
      <c r="P36" s="149" t="s">
        <v>149</v>
      </c>
      <c r="Q36" s="149" t="s">
        <v>149</v>
      </c>
    </row>
    <row r="37" spans="1:17" s="9" customFormat="1" ht="27" hidden="1" customHeight="1" x14ac:dyDescent="0.25">
      <c r="A37" s="160"/>
      <c r="B37" s="160"/>
      <c r="C37" s="160"/>
      <c r="D37" s="160"/>
      <c r="E37" s="160"/>
      <c r="F37" s="164"/>
      <c r="G37" s="164"/>
      <c r="H37" s="160"/>
      <c r="I37" s="160"/>
      <c r="J37" s="164"/>
      <c r="K37" s="164"/>
      <c r="L37" s="160"/>
      <c r="M37" s="160"/>
      <c r="N37" s="164"/>
      <c r="O37" s="164"/>
      <c r="P37" s="160"/>
      <c r="Q37" s="160"/>
    </row>
    <row r="38" spans="1:17" s="9" customFormat="1" ht="27" hidden="1" customHeight="1" x14ac:dyDescent="0.25">
      <c r="A38" s="163">
        <v>45568</v>
      </c>
      <c r="B38" s="160"/>
      <c r="C38" s="160"/>
      <c r="D38" s="160"/>
      <c r="E38" s="160"/>
      <c r="F38" s="161">
        <v>211732.52</v>
      </c>
      <c r="G38" s="161" t="s">
        <v>149</v>
      </c>
      <c r="H38" s="150" t="s">
        <v>149</v>
      </c>
      <c r="I38" s="150" t="s">
        <v>149</v>
      </c>
      <c r="J38" s="161">
        <v>253179.63500000001</v>
      </c>
      <c r="K38" s="161">
        <v>90273.235000000001</v>
      </c>
      <c r="L38" s="150">
        <v>14.398042901305455</v>
      </c>
      <c r="M38" s="150">
        <v>14.232964782586608</v>
      </c>
      <c r="N38" s="161">
        <v>518423.39499999996</v>
      </c>
      <c r="O38" s="161">
        <v>154173.39500000002</v>
      </c>
      <c r="P38" s="150">
        <v>13.734976832229002</v>
      </c>
      <c r="Q38" s="150">
        <v>13.497570156042556</v>
      </c>
    </row>
    <row r="39" spans="1:17" s="9" customFormat="1" ht="27" hidden="1" customHeight="1" x14ac:dyDescent="0.25">
      <c r="A39" s="163">
        <v>45582</v>
      </c>
      <c r="B39" s="160"/>
      <c r="C39" s="160"/>
      <c r="D39" s="160"/>
      <c r="E39" s="160"/>
      <c r="F39" s="161">
        <v>354806.01</v>
      </c>
      <c r="G39" s="161">
        <v>232590.01</v>
      </c>
      <c r="H39" s="150">
        <v>15.299386544681532</v>
      </c>
      <c r="I39" s="150">
        <v>15.063886685774094</v>
      </c>
      <c r="J39" s="161">
        <v>334298.85499999998</v>
      </c>
      <c r="K39" s="161">
        <v>215048.85500000001</v>
      </c>
      <c r="L39" s="150">
        <v>14.342996369612878</v>
      </c>
      <c r="M39" s="150">
        <v>14.154534855526332</v>
      </c>
      <c r="N39" s="161">
        <v>722366.02500000002</v>
      </c>
      <c r="O39" s="161">
        <v>268566.02500000002</v>
      </c>
      <c r="P39" s="150">
        <v>13.734976832229002</v>
      </c>
      <c r="Q39" s="150">
        <v>13.640941742581408</v>
      </c>
    </row>
    <row r="40" spans="1:17" s="9" customFormat="1" ht="27" hidden="1" customHeight="1" x14ac:dyDescent="0.25">
      <c r="A40" s="163">
        <v>45596</v>
      </c>
      <c r="B40" s="160"/>
      <c r="C40" s="160"/>
      <c r="D40" s="160"/>
      <c r="E40" s="160"/>
      <c r="F40" s="161">
        <v>752903.94499999995</v>
      </c>
      <c r="G40" s="161">
        <v>173502.94500000001</v>
      </c>
      <c r="H40" s="150">
        <v>13.899786196543785</v>
      </c>
      <c r="I40" s="150">
        <v>13.867576440515197</v>
      </c>
      <c r="J40" s="161">
        <v>428765.55</v>
      </c>
      <c r="K40" s="161">
        <v>142315.54999999999</v>
      </c>
      <c r="L40" s="150">
        <v>13.499975945002863</v>
      </c>
      <c r="M40" s="150">
        <v>13.341319039787486</v>
      </c>
      <c r="N40" s="161">
        <v>1128568.49</v>
      </c>
      <c r="O40" s="161">
        <v>504052.49</v>
      </c>
      <c r="P40" s="150">
        <v>13.09973911324346</v>
      </c>
      <c r="Q40" s="150">
        <v>12.934422208092009</v>
      </c>
    </row>
    <row r="41" spans="1:17" s="9" customFormat="1" ht="27" hidden="1" customHeight="1" x14ac:dyDescent="0.25">
      <c r="A41" s="163"/>
      <c r="B41" s="160"/>
      <c r="C41" s="160"/>
      <c r="D41" s="160"/>
      <c r="E41" s="160"/>
      <c r="F41" s="161"/>
      <c r="G41" s="161"/>
      <c r="H41" s="150"/>
      <c r="I41" s="150"/>
      <c r="J41" s="161"/>
      <c r="K41" s="161"/>
      <c r="L41" s="150"/>
      <c r="M41" s="150"/>
      <c r="N41" s="161"/>
      <c r="O41" s="161"/>
      <c r="P41" s="150"/>
      <c r="Q41" s="150"/>
    </row>
    <row r="42" spans="1:17" s="9" customFormat="1" ht="45" hidden="1" customHeight="1" x14ac:dyDescent="0.25">
      <c r="A42" s="163">
        <v>45610</v>
      </c>
      <c r="B42" s="160"/>
      <c r="C42" s="160"/>
      <c r="D42" s="160"/>
      <c r="E42" s="160"/>
      <c r="F42" s="165">
        <v>850630.92500000005</v>
      </c>
      <c r="G42" s="165">
        <v>317427.17499999999</v>
      </c>
      <c r="H42" s="166">
        <v>13.699959500219444</v>
      </c>
      <c r="I42" s="166">
        <v>13.454912293362401</v>
      </c>
      <c r="J42" s="165">
        <v>403659.22499999998</v>
      </c>
      <c r="K42" s="165">
        <v>166549.22500000001</v>
      </c>
      <c r="L42" s="166">
        <v>13.49987704185612</v>
      </c>
      <c r="M42" s="166">
        <v>13.421539883467531</v>
      </c>
      <c r="N42" s="165">
        <v>665845.80999999994</v>
      </c>
      <c r="O42" s="165">
        <v>291845.81</v>
      </c>
      <c r="P42" s="166">
        <v>13.199940495750598</v>
      </c>
      <c r="Q42" s="166">
        <v>13.017826623376319</v>
      </c>
    </row>
    <row r="43" spans="1:17" s="9" customFormat="1" ht="45" hidden="1" customHeight="1" x14ac:dyDescent="0.25">
      <c r="A43" s="163">
        <v>45624</v>
      </c>
      <c r="B43" s="160"/>
      <c r="C43" s="160"/>
      <c r="D43" s="160"/>
      <c r="E43" s="160"/>
      <c r="F43" s="165">
        <v>706532.01500000001</v>
      </c>
      <c r="G43" s="165">
        <v>176014.58500000002</v>
      </c>
      <c r="H43" s="166">
        <v>12.997357246510429</v>
      </c>
      <c r="I43" s="166">
        <v>12.935963141807022</v>
      </c>
      <c r="J43" s="165">
        <v>610031.0199999999</v>
      </c>
      <c r="K43" s="165">
        <v>97943.57</v>
      </c>
      <c r="L43" s="166">
        <v>12.894807991217389</v>
      </c>
      <c r="M43" s="166">
        <v>12.819223904341987</v>
      </c>
      <c r="N43" s="165">
        <v>1313311.0899999999</v>
      </c>
      <c r="O43" s="165">
        <v>342102.54</v>
      </c>
      <c r="P43" s="166">
        <v>12.349974026584407</v>
      </c>
      <c r="Q43" s="166">
        <v>12.102451388046486</v>
      </c>
    </row>
    <row r="44" spans="1:17" s="9" customFormat="1" ht="45" hidden="1" customHeight="1" x14ac:dyDescent="0.25">
      <c r="A44" s="163"/>
      <c r="B44" s="160"/>
      <c r="C44" s="160"/>
      <c r="D44" s="160"/>
      <c r="E44" s="160"/>
      <c r="F44" s="165"/>
      <c r="G44" s="165"/>
      <c r="H44" s="166"/>
      <c r="I44" s="166"/>
      <c r="J44" s="165"/>
      <c r="K44" s="165"/>
      <c r="L44" s="166"/>
      <c r="M44" s="166"/>
      <c r="N44" s="165"/>
      <c r="O44" s="165"/>
      <c r="P44" s="166"/>
      <c r="Q44" s="166"/>
    </row>
    <row r="45" spans="1:17" s="9" customFormat="1" ht="45" hidden="1" customHeight="1" x14ac:dyDescent="0.25">
      <c r="A45" s="163">
        <v>45638</v>
      </c>
      <c r="B45" s="160"/>
      <c r="C45" s="160"/>
      <c r="D45" s="160"/>
      <c r="E45" s="160"/>
      <c r="F45" s="165">
        <v>842436.62</v>
      </c>
      <c r="G45" s="165">
        <v>371016.62</v>
      </c>
      <c r="H45" s="225">
        <v>11.999877566875043</v>
      </c>
      <c r="I45" s="225">
        <v>11.821744410009625</v>
      </c>
      <c r="J45" s="165">
        <v>417695.22000000003</v>
      </c>
      <c r="K45" s="165">
        <v>151670.22</v>
      </c>
      <c r="L45" s="225">
        <v>11.999898605225559</v>
      </c>
      <c r="M45" s="225">
        <v>11.931277001651768</v>
      </c>
      <c r="N45" s="165">
        <v>831979.96</v>
      </c>
      <c r="O45" s="165">
        <v>733779.96</v>
      </c>
      <c r="P45" s="225">
        <v>12.299903993888774</v>
      </c>
      <c r="Q45" s="225">
        <v>11.975732803318861</v>
      </c>
    </row>
    <row r="46" spans="1:17" s="9" customFormat="1" ht="45" hidden="1" customHeight="1" x14ac:dyDescent="0.25">
      <c r="A46" s="163">
        <v>45652</v>
      </c>
      <c r="B46" s="160"/>
      <c r="C46" s="160"/>
      <c r="D46" s="160"/>
      <c r="E46" s="160"/>
      <c r="F46" s="161">
        <v>600448.39500000002</v>
      </c>
      <c r="G46" s="161">
        <v>400978.39500000002</v>
      </c>
      <c r="H46" s="149">
        <v>11.999877566875043</v>
      </c>
      <c r="I46" s="149">
        <v>11.851726436626402</v>
      </c>
      <c r="J46" s="161">
        <v>364047.65499999997</v>
      </c>
      <c r="K46" s="161">
        <v>226047.65499999997</v>
      </c>
      <c r="L46" s="149">
        <v>11.99494284098949</v>
      </c>
      <c r="M46" s="149">
        <v>11.890079379907736</v>
      </c>
      <c r="N46" s="161">
        <v>815939.17499999993</v>
      </c>
      <c r="O46" s="161">
        <v>286109.17499999999</v>
      </c>
      <c r="P46" s="149">
        <v>12.297723725140083</v>
      </c>
      <c r="Q46" s="149">
        <v>12.19295442426138</v>
      </c>
    </row>
    <row r="47" spans="1:17" s="9" customFormat="1" ht="45" hidden="1" customHeight="1" x14ac:dyDescent="0.25">
      <c r="A47" s="163"/>
      <c r="B47" s="160"/>
      <c r="C47" s="160"/>
      <c r="D47" s="160"/>
      <c r="E47" s="160"/>
      <c r="F47" s="161"/>
      <c r="G47" s="161"/>
      <c r="H47" s="149"/>
      <c r="I47" s="149"/>
      <c r="J47" s="161"/>
      <c r="K47" s="161"/>
      <c r="L47" s="149"/>
      <c r="M47" s="149"/>
      <c r="N47" s="161"/>
      <c r="O47" s="161"/>
      <c r="P47" s="149"/>
      <c r="Q47" s="149"/>
    </row>
    <row r="48" spans="1:17" s="9" customFormat="1" ht="45" customHeight="1" x14ac:dyDescent="0.25">
      <c r="A48" s="144">
        <v>2025</v>
      </c>
      <c r="B48" s="160"/>
      <c r="C48" s="160"/>
      <c r="D48" s="160"/>
      <c r="E48" s="160"/>
      <c r="F48" s="161"/>
      <c r="G48" s="161"/>
      <c r="H48" s="149"/>
      <c r="I48" s="149"/>
      <c r="J48" s="161"/>
      <c r="K48" s="161"/>
      <c r="L48" s="149"/>
      <c r="M48" s="149"/>
      <c r="N48" s="161"/>
      <c r="O48" s="161"/>
      <c r="P48" s="149"/>
      <c r="Q48" s="149"/>
    </row>
    <row r="49" spans="1:17" s="9" customFormat="1" ht="45" customHeight="1" x14ac:dyDescent="0.25">
      <c r="A49" s="163">
        <v>45666</v>
      </c>
      <c r="B49" s="160"/>
      <c r="C49" s="160"/>
      <c r="D49" s="160"/>
      <c r="E49" s="160"/>
      <c r="F49" s="165">
        <v>254848.05499999999</v>
      </c>
      <c r="G49" s="165">
        <v>98522.294999999998</v>
      </c>
      <c r="H49" s="225">
        <v>11.784778260443206</v>
      </c>
      <c r="I49" s="225">
        <v>11.706379402177939</v>
      </c>
      <c r="J49" s="165">
        <v>308370.27500000002</v>
      </c>
      <c r="K49" s="165">
        <v>122920.27499999999</v>
      </c>
      <c r="L49" s="225">
        <v>11.789931869425697</v>
      </c>
      <c r="M49" s="225">
        <v>11.7258379474082</v>
      </c>
      <c r="N49" s="165">
        <v>1242012.095</v>
      </c>
      <c r="O49" s="165">
        <v>212708.095</v>
      </c>
      <c r="P49" s="225">
        <v>11.800388756329783</v>
      </c>
      <c r="Q49" s="225">
        <v>11.722607363886425</v>
      </c>
    </row>
    <row r="50" spans="1:17" s="9" customFormat="1" ht="45" customHeight="1" x14ac:dyDescent="0.25">
      <c r="A50" s="163">
        <v>45680</v>
      </c>
      <c r="B50" s="160"/>
      <c r="C50" s="160"/>
      <c r="D50" s="160"/>
      <c r="E50" s="160"/>
      <c r="F50" s="161">
        <v>200457.10500000001</v>
      </c>
      <c r="G50" s="161">
        <v>40623.79</v>
      </c>
      <c r="H50" s="149">
        <v>11.588663717386567</v>
      </c>
      <c r="I50" s="149">
        <v>11.585433525886483</v>
      </c>
      <c r="J50" s="161">
        <v>401862.47499999998</v>
      </c>
      <c r="K50" s="161">
        <v>33378.974999999999</v>
      </c>
      <c r="L50" s="149">
        <v>11.404836264906933</v>
      </c>
      <c r="M50" s="149">
        <v>11.404836264906935</v>
      </c>
      <c r="N50" s="161">
        <v>903576.33499999996</v>
      </c>
      <c r="O50" s="161">
        <v>251499.45500000002</v>
      </c>
      <c r="P50" s="149">
        <v>11.389779485547862</v>
      </c>
      <c r="Q50" s="149">
        <v>11.345943343730635</v>
      </c>
    </row>
    <row r="51" spans="1:17" s="9" customFormat="1" ht="45" customHeight="1" x14ac:dyDescent="0.25">
      <c r="A51" s="163"/>
      <c r="B51" s="160"/>
      <c r="C51" s="160"/>
      <c r="D51" s="160"/>
      <c r="E51" s="160"/>
      <c r="F51" s="165"/>
      <c r="G51" s="165"/>
      <c r="H51" s="225"/>
      <c r="I51" s="225"/>
      <c r="J51" s="165"/>
      <c r="K51" s="165"/>
      <c r="L51" s="225"/>
      <c r="M51" s="225"/>
      <c r="N51" s="165"/>
      <c r="O51" s="165"/>
      <c r="P51" s="225"/>
      <c r="Q51" s="225"/>
    </row>
    <row r="52" spans="1:17" s="9" customFormat="1" ht="45" customHeight="1" x14ac:dyDescent="0.25">
      <c r="A52" s="163">
        <v>45694</v>
      </c>
      <c r="B52" s="160"/>
      <c r="C52" s="160"/>
      <c r="D52" s="160"/>
      <c r="E52" s="160"/>
      <c r="F52" s="165">
        <v>316883.79000000004</v>
      </c>
      <c r="G52" s="165">
        <v>169438.185</v>
      </c>
      <c r="H52" s="225">
        <v>11.799761044672874</v>
      </c>
      <c r="I52" s="225">
        <v>11.665346645755848</v>
      </c>
      <c r="J52" s="165">
        <v>272884.36499999999</v>
      </c>
      <c r="K52" s="165">
        <v>44384.365000000005</v>
      </c>
      <c r="L52" s="225">
        <v>11.504790810756674</v>
      </c>
      <c r="M52" s="225">
        <v>11.40920084273136</v>
      </c>
      <c r="N52" s="165">
        <v>385949.27</v>
      </c>
      <c r="O52" s="165">
        <v>238099.27000000002</v>
      </c>
      <c r="P52" s="225">
        <v>11.58983148819547</v>
      </c>
      <c r="Q52" s="225">
        <v>11.37871809189606</v>
      </c>
    </row>
    <row r="53" spans="1:17" s="9" customFormat="1" ht="45" customHeight="1" x14ac:dyDescent="0.25">
      <c r="A53" s="163">
        <v>45708</v>
      </c>
      <c r="B53" s="160"/>
      <c r="C53" s="160"/>
      <c r="D53" s="160"/>
      <c r="E53" s="160"/>
      <c r="F53" s="161">
        <v>298306.09499999997</v>
      </c>
      <c r="G53" s="161">
        <v>144861.095</v>
      </c>
      <c r="H53" s="149">
        <v>11.824663754077761</v>
      </c>
      <c r="I53" s="149">
        <v>11.695980883374446</v>
      </c>
      <c r="J53" s="161">
        <v>133468.35500000001</v>
      </c>
      <c r="K53" s="161">
        <v>26258.355</v>
      </c>
      <c r="L53" s="149">
        <v>11.674885155818242</v>
      </c>
      <c r="M53" s="149">
        <v>11.642431321395067</v>
      </c>
      <c r="N53" s="161">
        <v>348844.98</v>
      </c>
      <c r="O53" s="161">
        <v>87694.98000000001</v>
      </c>
      <c r="P53" s="149">
        <v>11.649773365462602</v>
      </c>
      <c r="Q53" s="149">
        <v>11.577665268282601</v>
      </c>
    </row>
    <row r="54" spans="1:17" s="9" customFormat="1" ht="45" customHeight="1" x14ac:dyDescent="0.25">
      <c r="A54" s="163"/>
      <c r="B54" s="160"/>
      <c r="C54" s="160"/>
      <c r="D54" s="160"/>
      <c r="E54" s="160"/>
      <c r="F54" s="161"/>
      <c r="G54" s="161"/>
      <c r="H54" s="149"/>
      <c r="I54" s="149"/>
      <c r="J54" s="161"/>
      <c r="K54" s="161"/>
      <c r="L54" s="149"/>
      <c r="M54" s="149"/>
      <c r="N54" s="161"/>
      <c r="O54" s="161"/>
      <c r="P54" s="149"/>
      <c r="Q54" s="149"/>
    </row>
    <row r="55" spans="1:17" s="9" customFormat="1" ht="45" customHeight="1" x14ac:dyDescent="0.25">
      <c r="A55" s="163">
        <v>45722</v>
      </c>
      <c r="B55" s="160"/>
      <c r="C55" s="160"/>
      <c r="D55" s="160"/>
      <c r="E55" s="160"/>
      <c r="F55" s="165">
        <v>0</v>
      </c>
      <c r="G55" s="165">
        <v>0</v>
      </c>
      <c r="H55" s="225">
        <v>0</v>
      </c>
      <c r="I55" s="225">
        <v>0</v>
      </c>
      <c r="J55" s="165">
        <v>242109.36499999999</v>
      </c>
      <c r="K55" s="165">
        <v>62109.364999999991</v>
      </c>
      <c r="L55" s="225">
        <v>11.669944535734306</v>
      </c>
      <c r="M55" s="225">
        <v>11.657013763435979</v>
      </c>
      <c r="N55" s="165">
        <v>449548.85</v>
      </c>
      <c r="O55" s="165">
        <v>84688.85</v>
      </c>
      <c r="P55" s="225">
        <v>11.640029851129954</v>
      </c>
      <c r="Q55" s="225">
        <v>11.551984512921493</v>
      </c>
    </row>
    <row r="56" spans="1:17" s="9" customFormat="1" ht="45" customHeight="1" x14ac:dyDescent="0.2">
      <c r="A56" s="163">
        <v>45736</v>
      </c>
      <c r="B56" s="167">
        <v>590393.86</v>
      </c>
      <c r="C56" s="167">
        <v>123298.86</v>
      </c>
      <c r="D56" s="226">
        <v>12.049774599845612</v>
      </c>
      <c r="E56" s="226">
        <v>12.049255358784178</v>
      </c>
      <c r="F56" s="167">
        <v>345522.8</v>
      </c>
      <c r="G56" s="167">
        <v>146125.52000000002</v>
      </c>
      <c r="H56" s="226">
        <v>11.824205259628066</v>
      </c>
      <c r="I56" s="226">
        <v>11.721201737487192</v>
      </c>
      <c r="J56" s="167">
        <v>164514.26</v>
      </c>
      <c r="K56" s="167">
        <v>9514.26</v>
      </c>
      <c r="L56" s="226">
        <v>11.669944535734306</v>
      </c>
      <c r="M56" s="226">
        <v>11.669944535734306</v>
      </c>
      <c r="N56" s="167">
        <v>516632.77500000002</v>
      </c>
      <c r="O56" s="167">
        <v>113233.05499999999</v>
      </c>
      <c r="P56" s="226">
        <v>11.899854791994519</v>
      </c>
      <c r="Q56" s="226">
        <v>11.864774193367598</v>
      </c>
    </row>
    <row r="57" spans="1:17" s="9" customFormat="1" ht="45" customHeight="1" x14ac:dyDescent="0.3">
      <c r="A57" s="163"/>
      <c r="B57" s="167"/>
      <c r="C57" s="167"/>
      <c r="D57" s="226"/>
      <c r="E57" s="226"/>
      <c r="F57" s="167"/>
      <c r="G57" s="167"/>
      <c r="H57" s="226"/>
      <c r="I57" s="226"/>
      <c r="J57" s="167"/>
      <c r="K57" s="167"/>
      <c r="L57" s="226"/>
      <c r="M57" s="226"/>
      <c r="N57" s="168"/>
      <c r="O57" s="168"/>
      <c r="P57" s="226"/>
      <c r="Q57" s="226"/>
    </row>
    <row r="58" spans="1:17" s="9" customFormat="1" ht="45" customHeight="1" x14ac:dyDescent="0.2">
      <c r="A58" s="163">
        <v>45750</v>
      </c>
      <c r="B58" s="167">
        <v>276043.58500000002</v>
      </c>
      <c r="C58" s="167">
        <v>228543.58499999999</v>
      </c>
      <c r="D58" s="226">
        <v>12.389810354090317</v>
      </c>
      <c r="E58" s="226">
        <v>12.248336114738265</v>
      </c>
      <c r="F58" s="167">
        <v>264496.02</v>
      </c>
      <c r="G58" s="167">
        <v>114496.02</v>
      </c>
      <c r="H58" s="226">
        <v>12.009972604112587</v>
      </c>
      <c r="I58" s="226">
        <v>11.825567252704266</v>
      </c>
      <c r="J58" s="167">
        <v>190849.96</v>
      </c>
      <c r="K58" s="167">
        <v>78349.960000000006</v>
      </c>
      <c r="L58" s="226">
        <v>11.999898605225559</v>
      </c>
      <c r="M58" s="226">
        <v>11.923007458210488</v>
      </c>
      <c r="N58" s="167">
        <v>383378.435</v>
      </c>
      <c r="O58" s="167">
        <v>218378.435</v>
      </c>
      <c r="P58" s="226">
        <v>12.009971127143928</v>
      </c>
      <c r="Q58" s="226">
        <v>11.896857664725673</v>
      </c>
    </row>
    <row r="59" spans="1:17" s="9" customFormat="1" ht="45" customHeight="1" x14ac:dyDescent="0.2">
      <c r="A59" s="163">
        <v>45764</v>
      </c>
      <c r="B59" s="167">
        <v>811271.43</v>
      </c>
      <c r="C59" s="167">
        <v>284376.43</v>
      </c>
      <c r="D59" s="226">
        <v>12.319369652976876</v>
      </c>
      <c r="E59" s="226">
        <v>12.28573920274887</v>
      </c>
      <c r="F59" s="167">
        <v>235885.18</v>
      </c>
      <c r="G59" s="167">
        <v>135021.18</v>
      </c>
      <c r="H59" s="226">
        <v>12.009972604112587</v>
      </c>
      <c r="I59" s="226">
        <v>11.962504517417354</v>
      </c>
      <c r="J59" s="167">
        <v>179737.99</v>
      </c>
      <c r="K59" s="167">
        <v>76237.990000000005</v>
      </c>
      <c r="L59" s="226">
        <v>11.989987307843531</v>
      </c>
      <c r="M59" s="226">
        <v>11.947341337915946</v>
      </c>
      <c r="N59" s="167">
        <v>605497.29</v>
      </c>
      <c r="O59" s="167">
        <v>468997.29</v>
      </c>
      <c r="P59" s="226">
        <v>12.009971127143928</v>
      </c>
      <c r="Q59" s="226">
        <v>11.928773929733358</v>
      </c>
    </row>
    <row r="60" spans="1:17" s="9" customFormat="1" ht="45" customHeight="1" x14ac:dyDescent="0.2">
      <c r="A60" s="163"/>
      <c r="B60" s="167"/>
      <c r="C60" s="167"/>
      <c r="D60" s="226"/>
      <c r="E60" s="226"/>
      <c r="F60" s="167"/>
      <c r="G60" s="167"/>
      <c r="H60" s="226"/>
      <c r="I60" s="226"/>
      <c r="J60" s="167"/>
      <c r="K60" s="167"/>
      <c r="L60" s="226"/>
      <c r="M60" s="226"/>
      <c r="N60" s="167"/>
      <c r="O60" s="167"/>
      <c r="P60" s="226"/>
      <c r="Q60" s="226"/>
    </row>
    <row r="61" spans="1:17" s="9" customFormat="1" ht="45" customHeight="1" x14ac:dyDescent="0.2">
      <c r="A61" s="163">
        <v>45779</v>
      </c>
      <c r="B61" s="167">
        <v>896230.95</v>
      </c>
      <c r="C61" s="167">
        <v>65180.32</v>
      </c>
      <c r="D61" s="226">
        <v>12.149156985716157</v>
      </c>
      <c r="E61" s="226">
        <v>12.141581313089798</v>
      </c>
      <c r="F61" s="167">
        <v>199738.10500000001</v>
      </c>
      <c r="G61" s="167">
        <v>151658.10499999998</v>
      </c>
      <c r="H61" s="226">
        <v>12.009823361098924</v>
      </c>
      <c r="I61" s="226">
        <v>11.980291282968587</v>
      </c>
      <c r="J61" s="167">
        <v>164215.25</v>
      </c>
      <c r="K61" s="167">
        <v>99415.25</v>
      </c>
      <c r="L61" s="226">
        <v>11.999849023307469</v>
      </c>
      <c r="M61" s="226">
        <v>11.968880178115228</v>
      </c>
      <c r="N61" s="167">
        <v>319744.98499999999</v>
      </c>
      <c r="O61" s="167">
        <v>245744.98499999999</v>
      </c>
      <c r="P61" s="226">
        <v>12.010033311085722</v>
      </c>
      <c r="Q61" s="226">
        <v>11.969427458439336</v>
      </c>
    </row>
    <row r="62" spans="1:17" s="9" customFormat="1" ht="45" customHeight="1" x14ac:dyDescent="0.2">
      <c r="A62" s="163">
        <v>45792</v>
      </c>
      <c r="B62" s="167">
        <v>686928.79500000004</v>
      </c>
      <c r="C62" s="167">
        <v>333428.79499999998</v>
      </c>
      <c r="D62" s="226">
        <v>11.249608795713206</v>
      </c>
      <c r="E62" s="226">
        <v>11.183135698327792</v>
      </c>
      <c r="F62" s="167">
        <v>484050.33</v>
      </c>
      <c r="G62" s="167">
        <v>103050.33</v>
      </c>
      <c r="H62" s="226">
        <v>11.239932761729889</v>
      </c>
      <c r="I62" s="226">
        <v>11.209736868357451</v>
      </c>
      <c r="J62" s="167">
        <v>247506.63</v>
      </c>
      <c r="K62" s="167">
        <v>62006.630000000005</v>
      </c>
      <c r="L62" s="226">
        <v>11.279018672174663</v>
      </c>
      <c r="M62" s="226">
        <v>11.246396594120338</v>
      </c>
      <c r="N62" s="167">
        <v>671220.94499999995</v>
      </c>
      <c r="O62" s="167">
        <v>165765.94500000001</v>
      </c>
      <c r="P62" s="226">
        <v>11.349008233219784</v>
      </c>
      <c r="Q62" s="226">
        <v>11.316913061135663</v>
      </c>
    </row>
    <row r="63" spans="1:17" ht="45" customHeight="1" x14ac:dyDescent="0.2">
      <c r="A63" s="163">
        <v>45806</v>
      </c>
      <c r="B63" s="167">
        <v>766017.37</v>
      </c>
      <c r="C63" s="167">
        <v>15992.37</v>
      </c>
      <c r="D63" s="226">
        <v>11.099768920423763</v>
      </c>
      <c r="E63" s="226">
        <v>11.099768920423763</v>
      </c>
      <c r="F63" s="167">
        <v>636539.85999999987</v>
      </c>
      <c r="G63" s="167">
        <v>258536.065</v>
      </c>
      <c r="H63" s="226">
        <v>11.146664218775774</v>
      </c>
      <c r="I63" s="226">
        <v>11.13439598431937</v>
      </c>
      <c r="J63" s="167">
        <v>817953.93</v>
      </c>
      <c r="K63" s="167">
        <v>87363.93</v>
      </c>
      <c r="L63" s="226">
        <v>11.184865231108002</v>
      </c>
      <c r="M63" s="226">
        <v>11.112811063706742</v>
      </c>
      <c r="N63" s="167">
        <v>1122443.5</v>
      </c>
      <c r="O63" s="167">
        <v>410377</v>
      </c>
      <c r="P63" s="226">
        <v>11.199947513624773</v>
      </c>
      <c r="Q63" s="226">
        <v>11.161127343718459</v>
      </c>
    </row>
    <row r="64" spans="1:17" s="9" customFormat="1" ht="45" customHeight="1" x14ac:dyDescent="0.2">
      <c r="A64" s="163"/>
      <c r="B64" s="167"/>
      <c r="C64" s="167"/>
      <c r="D64" s="226"/>
      <c r="E64" s="226"/>
      <c r="F64" s="167"/>
      <c r="G64" s="167"/>
      <c r="H64" s="226"/>
      <c r="I64" s="226"/>
      <c r="J64" s="167"/>
      <c r="K64" s="167"/>
      <c r="L64" s="226"/>
      <c r="M64" s="226"/>
      <c r="N64" s="167"/>
      <c r="O64" s="167"/>
      <c r="P64" s="226"/>
      <c r="Q64" s="226"/>
    </row>
    <row r="65" spans="1:17" s="9" customFormat="1" ht="45" customHeight="1" x14ac:dyDescent="0.2">
      <c r="A65" s="163">
        <v>45820</v>
      </c>
      <c r="B65" s="167">
        <v>506341.36499999999</v>
      </c>
      <c r="C65" s="167">
        <v>265581.16499999998</v>
      </c>
      <c r="D65" s="226">
        <v>11.090487927585617</v>
      </c>
      <c r="E65" s="226">
        <v>11.064813506658155</v>
      </c>
      <c r="F65" s="167">
        <v>498607.97</v>
      </c>
      <c r="G65" s="167">
        <v>233907.97</v>
      </c>
      <c r="H65" s="226">
        <v>11.049779432528222</v>
      </c>
      <c r="I65" s="226">
        <v>10.94839774939398</v>
      </c>
      <c r="J65" s="167">
        <v>872041.46</v>
      </c>
      <c r="K65" s="167">
        <v>95391.459999999992</v>
      </c>
      <c r="L65" s="226">
        <v>10.969811994029985</v>
      </c>
      <c r="M65" s="226">
        <v>10.952082865079547</v>
      </c>
      <c r="N65" s="167">
        <v>1233833.1049999997</v>
      </c>
      <c r="O65" s="167">
        <v>258580.405</v>
      </c>
      <c r="P65" s="226">
        <v>10.949712195645604</v>
      </c>
      <c r="Q65" s="226">
        <v>10.921966448691933</v>
      </c>
    </row>
    <row r="66" spans="1:17" s="9" customFormat="1" ht="45" customHeight="1" x14ac:dyDescent="0.2">
      <c r="A66" s="163">
        <v>45834</v>
      </c>
      <c r="B66" s="167">
        <v>1130641.885</v>
      </c>
      <c r="C66" s="167">
        <v>14141.885</v>
      </c>
      <c r="D66" s="226">
        <v>11.00033653037182</v>
      </c>
      <c r="E66" s="226">
        <v>11.00033653037182</v>
      </c>
      <c r="F66" s="167">
        <v>299023.26500000001</v>
      </c>
      <c r="G66" s="167">
        <v>98305.764999999985</v>
      </c>
      <c r="H66" s="226">
        <v>10.997698423683902</v>
      </c>
      <c r="I66" s="226">
        <v>10.953016696742267</v>
      </c>
      <c r="J66" s="167">
        <v>332385.20500000002</v>
      </c>
      <c r="K66" s="167">
        <v>67685.2</v>
      </c>
      <c r="L66" s="226">
        <v>10.89744367754121</v>
      </c>
      <c r="M66" s="226">
        <v>10.89744367754121</v>
      </c>
      <c r="N66" s="167">
        <v>631758.51</v>
      </c>
      <c r="O66" s="167">
        <v>164564.72</v>
      </c>
      <c r="P66" s="226">
        <v>10.927448441073816</v>
      </c>
      <c r="Q66" s="226">
        <v>10.878662988306196</v>
      </c>
    </row>
    <row r="67" spans="1:17" s="9" customFormat="1" ht="45" customHeight="1" x14ac:dyDescent="0.25">
      <c r="A67" s="160"/>
      <c r="B67" s="160"/>
      <c r="C67" s="160"/>
      <c r="D67" s="227"/>
      <c r="E67" s="227"/>
      <c r="F67" s="160"/>
      <c r="G67" s="160"/>
      <c r="H67" s="227"/>
      <c r="I67" s="227"/>
      <c r="J67" s="160"/>
      <c r="K67" s="160"/>
      <c r="L67" s="227"/>
      <c r="M67" s="227"/>
      <c r="N67" s="160"/>
      <c r="O67" s="160"/>
      <c r="P67" s="227"/>
      <c r="Q67" s="227"/>
    </row>
    <row r="68" spans="1:17" s="9" customFormat="1" ht="45" customHeight="1" x14ac:dyDescent="0.2">
      <c r="A68" s="163">
        <v>45848</v>
      </c>
      <c r="B68" s="167">
        <v>996460.84499999997</v>
      </c>
      <c r="C68" s="167">
        <v>216100.845</v>
      </c>
      <c r="D68" s="226">
        <v>11.240325687156652</v>
      </c>
      <c r="E68" s="226">
        <v>11.080431895952261</v>
      </c>
      <c r="F68" s="167">
        <v>641552.43999999994</v>
      </c>
      <c r="G68" s="167">
        <v>486569.43999999994</v>
      </c>
      <c r="H68" s="226">
        <v>10.997698423683902</v>
      </c>
      <c r="I68" s="226">
        <v>10.862622322492015</v>
      </c>
      <c r="J68" s="167">
        <v>399597.69</v>
      </c>
      <c r="K68" s="167">
        <v>190197.69</v>
      </c>
      <c r="L68" s="226">
        <v>10.897555813957323</v>
      </c>
      <c r="M68" s="226">
        <v>10.746293244754456</v>
      </c>
      <c r="N68" s="167">
        <v>1099258.28</v>
      </c>
      <c r="O68" s="167">
        <v>601778.28</v>
      </c>
      <c r="P68" s="226">
        <v>10.800019592976371</v>
      </c>
      <c r="Q68" s="226">
        <v>10.67422047459411</v>
      </c>
    </row>
    <row r="69" spans="1:17" s="9" customFormat="1" ht="45" customHeight="1" x14ac:dyDescent="0.2">
      <c r="A69" s="163">
        <v>45862</v>
      </c>
      <c r="B69" s="167">
        <v>364217.60000000003</v>
      </c>
      <c r="C69" s="167">
        <v>13172.184999999999</v>
      </c>
      <c r="D69" s="226">
        <v>10.850553461683409</v>
      </c>
      <c r="E69" s="226">
        <v>10.850452288121817</v>
      </c>
      <c r="F69" s="167">
        <v>441547.93500000006</v>
      </c>
      <c r="G69" s="167">
        <v>290000.53499999997</v>
      </c>
      <c r="H69" s="226">
        <v>10.705083503959663</v>
      </c>
      <c r="I69" s="226">
        <v>10.674977622032154</v>
      </c>
      <c r="J69" s="167">
        <v>217857.13499999998</v>
      </c>
      <c r="K69" s="167">
        <v>68271.084999999992</v>
      </c>
      <c r="L69" s="226">
        <v>10.704891262644288</v>
      </c>
      <c r="M69" s="226">
        <v>10.683437154567384</v>
      </c>
      <c r="N69" s="167">
        <v>390060.06</v>
      </c>
      <c r="O69" s="167">
        <v>52910.06</v>
      </c>
      <c r="P69" s="226">
        <v>10.699956906554652</v>
      </c>
      <c r="Q69" s="226">
        <v>10.670414965738557</v>
      </c>
    </row>
    <row r="70" spans="1:17" s="9" customFormat="1" ht="45" customHeight="1" x14ac:dyDescent="0.2">
      <c r="A70" s="163"/>
      <c r="B70" s="167"/>
      <c r="C70" s="167"/>
      <c r="D70" s="226"/>
      <c r="E70" s="226"/>
      <c r="F70" s="167"/>
      <c r="G70" s="167"/>
      <c r="H70" s="226"/>
      <c r="I70" s="226"/>
      <c r="J70" s="167"/>
      <c r="K70" s="167"/>
      <c r="L70" s="226"/>
      <c r="M70" s="226"/>
      <c r="N70" s="167"/>
      <c r="O70" s="167"/>
      <c r="P70" s="226"/>
      <c r="Q70" s="226"/>
    </row>
    <row r="71" spans="1:17" s="9" customFormat="1" ht="45" customHeight="1" x14ac:dyDescent="0.2">
      <c r="A71" s="163">
        <v>45876</v>
      </c>
      <c r="B71" s="167">
        <v>1028220.7050000001</v>
      </c>
      <c r="C71" s="167">
        <v>59280.175000000003</v>
      </c>
      <c r="D71" s="226">
        <v>10.899593716814111</v>
      </c>
      <c r="E71" s="226">
        <v>10.870494945018224</v>
      </c>
      <c r="F71" s="167">
        <v>370910.63</v>
      </c>
      <c r="G71" s="167">
        <v>182322.83</v>
      </c>
      <c r="H71" s="226">
        <v>10.85020166047145</v>
      </c>
      <c r="I71" s="226">
        <v>10.800497709627873</v>
      </c>
      <c r="J71" s="167">
        <v>179946.04500000001</v>
      </c>
      <c r="K71" s="167">
        <v>54107.884999999995</v>
      </c>
      <c r="L71" s="226">
        <v>10.873930859305901</v>
      </c>
      <c r="M71" s="226">
        <v>10.776272838857352</v>
      </c>
      <c r="N71" s="167">
        <v>266422.71499999997</v>
      </c>
      <c r="O71" s="167">
        <v>90422.714999999997</v>
      </c>
      <c r="P71" s="226">
        <v>10.999946393045851</v>
      </c>
      <c r="Q71" s="226">
        <v>10.897982902697208</v>
      </c>
    </row>
    <row r="72" spans="1:17" s="9" customFormat="1" ht="45" customHeight="1" x14ac:dyDescent="0.2">
      <c r="A72" s="163">
        <v>45890</v>
      </c>
      <c r="B72" s="167">
        <v>520752.29499999998</v>
      </c>
      <c r="C72" s="167">
        <v>88804.285000000003</v>
      </c>
      <c r="D72" s="226">
        <v>10.899593716814111</v>
      </c>
      <c r="E72" s="226">
        <v>10.871487890125477</v>
      </c>
      <c r="F72" s="167">
        <v>222352.005</v>
      </c>
      <c r="G72" s="167">
        <v>66210.005000000005</v>
      </c>
      <c r="H72" s="226">
        <v>10.85020166047145</v>
      </c>
      <c r="I72" s="226">
        <v>10.820412278184985</v>
      </c>
      <c r="J72" s="167">
        <v>179315.035</v>
      </c>
      <c r="K72" s="167">
        <v>76515.035000000003</v>
      </c>
      <c r="L72" s="226">
        <v>10.850080954437015</v>
      </c>
      <c r="M72" s="226">
        <v>10.829622681471879</v>
      </c>
      <c r="N72" s="167">
        <v>576195.13</v>
      </c>
      <c r="O72" s="167">
        <v>295445.13</v>
      </c>
      <c r="P72" s="226">
        <v>10.998958551485652</v>
      </c>
      <c r="Q72" s="226">
        <v>10.942118082588351</v>
      </c>
    </row>
    <row r="73" spans="1:17" s="9" customFormat="1" ht="45" customHeight="1" x14ac:dyDescent="0.2">
      <c r="A73" s="163"/>
      <c r="B73" s="167"/>
      <c r="C73" s="167"/>
      <c r="D73" s="226"/>
      <c r="E73" s="226"/>
      <c r="F73" s="167"/>
      <c r="G73" s="167"/>
      <c r="H73" s="226"/>
      <c r="I73" s="226"/>
      <c r="J73" s="167"/>
      <c r="K73" s="167"/>
      <c r="L73" s="226"/>
      <c r="M73" s="226"/>
      <c r="N73" s="167"/>
      <c r="O73" s="167"/>
      <c r="P73" s="226"/>
      <c r="Q73" s="226"/>
    </row>
    <row r="74" spans="1:17" s="9" customFormat="1" ht="45" customHeight="1" x14ac:dyDescent="0.2">
      <c r="A74" s="163">
        <v>45904</v>
      </c>
      <c r="B74" s="167">
        <v>606018.15500000003</v>
      </c>
      <c r="C74" s="167">
        <v>126666.535</v>
      </c>
      <c r="D74" s="226">
        <v>10.751158764407108</v>
      </c>
      <c r="E74" s="226">
        <v>10.726678622259502</v>
      </c>
      <c r="F74" s="167">
        <v>366580.87</v>
      </c>
      <c r="G74" s="167">
        <v>175946.87</v>
      </c>
      <c r="H74" s="226">
        <v>10.85020166047145</v>
      </c>
      <c r="I74" s="226">
        <v>10.829501977167601</v>
      </c>
      <c r="J74" s="167">
        <v>185215.255</v>
      </c>
      <c r="K74" s="167">
        <v>45935.254999999997</v>
      </c>
      <c r="L74" s="226">
        <v>10.850080954437015</v>
      </c>
      <c r="M74" s="226">
        <v>10.826006282073934</v>
      </c>
      <c r="N74" s="167">
        <v>431349.48</v>
      </c>
      <c r="O74" s="167">
        <v>166679.48000000001</v>
      </c>
      <c r="P74" s="226">
        <v>10.999946393045851</v>
      </c>
      <c r="Q74" s="226">
        <v>10.983461453096888</v>
      </c>
    </row>
    <row r="75" spans="1:17" s="9" customFormat="1" ht="45" customHeight="1" x14ac:dyDescent="0.2">
      <c r="A75" s="163">
        <v>45918</v>
      </c>
      <c r="B75" s="167">
        <v>419030.88499999995</v>
      </c>
      <c r="C75" s="167">
        <v>16430.885000000002</v>
      </c>
      <c r="D75" s="226">
        <v>10.744532985729711</v>
      </c>
      <c r="E75" s="226">
        <v>10.744328953337504</v>
      </c>
      <c r="F75" s="167">
        <v>204101.76000000001</v>
      </c>
      <c r="G75" s="167">
        <v>113821.76000000001</v>
      </c>
      <c r="H75" s="226">
        <v>10.85020166047145</v>
      </c>
      <c r="I75" s="226">
        <v>10.786487379631946</v>
      </c>
      <c r="J75" s="167">
        <v>203977.97</v>
      </c>
      <c r="K75" s="167">
        <v>61977.97</v>
      </c>
      <c r="L75" s="226">
        <v>10.837602840235844</v>
      </c>
      <c r="M75" s="226">
        <v>10.755536626526775</v>
      </c>
      <c r="N75" s="167">
        <v>300136.06</v>
      </c>
      <c r="O75" s="167">
        <v>9636.0600000000013</v>
      </c>
      <c r="P75" s="226">
        <v>10.999946393045851</v>
      </c>
      <c r="Q75" s="226">
        <v>10.987281203669248</v>
      </c>
    </row>
    <row r="76" spans="1:17" s="9" customFormat="1" ht="45" customHeight="1" x14ac:dyDescent="0.2">
      <c r="A76" s="163"/>
      <c r="B76" s="167"/>
      <c r="C76" s="167"/>
      <c r="D76" s="226"/>
      <c r="E76" s="226"/>
      <c r="F76" s="167"/>
      <c r="G76" s="167"/>
      <c r="H76" s="226"/>
      <c r="I76" s="226"/>
      <c r="J76" s="167"/>
      <c r="K76" s="167"/>
      <c r="L76" s="226"/>
      <c r="M76" s="226"/>
      <c r="N76" s="167"/>
      <c r="O76" s="167"/>
      <c r="P76" s="226"/>
      <c r="Q76" s="226"/>
    </row>
    <row r="77" spans="1:17" s="9" customFormat="1" ht="45" customHeight="1" x14ac:dyDescent="0.2">
      <c r="A77" s="163">
        <v>45932</v>
      </c>
      <c r="B77" s="167">
        <v>801418.30500000005</v>
      </c>
      <c r="C77" s="167">
        <v>318418.30499999999</v>
      </c>
      <c r="D77" s="226">
        <v>11.150153739579691</v>
      </c>
      <c r="E77" s="226">
        <v>11.091529682288963</v>
      </c>
      <c r="F77" s="167">
        <v>153076.48000000001</v>
      </c>
      <c r="G77" s="167">
        <v>56226.479999999996</v>
      </c>
      <c r="H77" s="226">
        <v>11.04986079904206</v>
      </c>
      <c r="I77" s="226">
        <v>10.963267779221823</v>
      </c>
      <c r="J77" s="167">
        <v>255918.89499999999</v>
      </c>
      <c r="K77" s="167">
        <v>112438.895</v>
      </c>
      <c r="L77" s="226">
        <v>11.049931320637882</v>
      </c>
      <c r="M77" s="226">
        <v>10.819644534052127</v>
      </c>
      <c r="N77" s="167">
        <v>373353.21</v>
      </c>
      <c r="O77" s="167">
        <v>243353.21</v>
      </c>
      <c r="P77" s="226">
        <v>11.190061398957715</v>
      </c>
      <c r="Q77" s="226">
        <v>11.126418349133521</v>
      </c>
    </row>
    <row r="78" spans="1:17" s="9" customFormat="1" ht="45" customHeight="1" x14ac:dyDescent="0.2">
      <c r="A78" s="163">
        <v>45946</v>
      </c>
      <c r="B78" s="167">
        <v>826361.45499999996</v>
      </c>
      <c r="C78" s="167">
        <v>182411.45499999999</v>
      </c>
      <c r="D78" s="226">
        <v>11.11037592984025</v>
      </c>
      <c r="E78" s="226">
        <v>11.089102340390768</v>
      </c>
      <c r="F78" s="167">
        <v>563602.89999999991</v>
      </c>
      <c r="G78" s="167">
        <v>321823.13999999996</v>
      </c>
      <c r="H78" s="226">
        <v>11.049779432528222</v>
      </c>
      <c r="I78" s="226">
        <v>10.997076223493034</v>
      </c>
      <c r="J78" s="167">
        <v>300923.36</v>
      </c>
      <c r="K78" s="167">
        <v>60908.36</v>
      </c>
      <c r="L78" s="226">
        <v>11.044796507899575</v>
      </c>
      <c r="M78" s="226">
        <v>10.871496843906527</v>
      </c>
      <c r="N78" s="167">
        <v>475772.11499999999</v>
      </c>
      <c r="O78" s="167">
        <v>210772.11500000002</v>
      </c>
      <c r="P78" s="226">
        <v>11.249938982259037</v>
      </c>
      <c r="Q78" s="226">
        <v>11.204905690649928</v>
      </c>
    </row>
    <row r="79" spans="1:17" s="9" customFormat="1" ht="45" customHeight="1" x14ac:dyDescent="0.2">
      <c r="A79" s="163">
        <v>45960</v>
      </c>
      <c r="B79" s="167">
        <v>878198.75499999989</v>
      </c>
      <c r="C79" s="167">
        <v>119741.08</v>
      </c>
      <c r="D79" s="226">
        <v>11.00033653037182</v>
      </c>
      <c r="E79" s="226">
        <v>10.985142892815935</v>
      </c>
      <c r="F79" s="167">
        <v>497310.495</v>
      </c>
      <c r="G79" s="167">
        <v>287910.495</v>
      </c>
      <c r="H79" s="226">
        <v>11.048865625681913</v>
      </c>
      <c r="I79" s="226">
        <v>11.015599891596667</v>
      </c>
      <c r="J79" s="167">
        <v>278176.38999999996</v>
      </c>
      <c r="K79" s="167">
        <v>92158.66</v>
      </c>
      <c r="L79" s="226">
        <v>11.048815035799402</v>
      </c>
      <c r="M79" s="226">
        <v>10.935214590834507</v>
      </c>
      <c r="N79" s="167">
        <v>732273.2350000001</v>
      </c>
      <c r="O79" s="167">
        <v>634683.83500000008</v>
      </c>
      <c r="P79" s="226">
        <v>11.349753781476482</v>
      </c>
      <c r="Q79" s="226">
        <v>11.285839615318059</v>
      </c>
    </row>
    <row r="80" spans="1:17" s="9" customFormat="1" ht="45" customHeight="1" x14ac:dyDescent="0.2">
      <c r="A80" s="163"/>
      <c r="B80" s="167"/>
      <c r="C80" s="167"/>
      <c r="D80" s="226"/>
      <c r="E80" s="226"/>
      <c r="F80" s="167"/>
      <c r="G80" s="167"/>
      <c r="H80" s="226"/>
      <c r="I80" s="226"/>
      <c r="J80" s="167"/>
      <c r="K80" s="167"/>
      <c r="L80" s="226"/>
      <c r="M80" s="226"/>
      <c r="N80" s="167"/>
      <c r="O80" s="167"/>
      <c r="P80" s="226"/>
      <c r="Q80" s="226"/>
    </row>
    <row r="81" spans="1:17" s="9" customFormat="1" ht="45" customHeight="1" x14ac:dyDescent="0.2">
      <c r="A81" s="163">
        <v>45974</v>
      </c>
      <c r="B81" s="167">
        <v>812499.97</v>
      </c>
      <c r="C81" s="167">
        <v>111724.97</v>
      </c>
      <c r="D81" s="226">
        <v>10.988405654292741</v>
      </c>
      <c r="E81" s="226">
        <v>10.973457630343432</v>
      </c>
      <c r="F81" s="167">
        <v>472657.83500000002</v>
      </c>
      <c r="G81" s="167">
        <v>317647.83500000002</v>
      </c>
      <c r="H81" s="226">
        <v>11.042632184437174</v>
      </c>
      <c r="I81" s="226">
        <v>11.020162213801523</v>
      </c>
      <c r="J81" s="167">
        <v>139754.095</v>
      </c>
      <c r="K81" s="167">
        <v>14754.094999999999</v>
      </c>
      <c r="L81" s="226">
        <v>11.049931320637882</v>
      </c>
      <c r="M81" s="226">
        <v>11.023214148117059</v>
      </c>
      <c r="N81" s="167">
        <v>375552.185</v>
      </c>
      <c r="O81" s="167">
        <v>48781.18</v>
      </c>
      <c r="P81" s="226">
        <v>11.350002299775218</v>
      </c>
      <c r="Q81" s="226">
        <v>11.322977641726279</v>
      </c>
    </row>
    <row r="82" spans="1:17" s="9" customFormat="1" ht="45" customHeight="1" x14ac:dyDescent="0.2">
      <c r="A82" s="163">
        <v>45988</v>
      </c>
      <c r="B82" s="167">
        <v>694582.21</v>
      </c>
      <c r="C82" s="167">
        <v>61385.635000000002</v>
      </c>
      <c r="D82" s="226">
        <v>10.887300523774714</v>
      </c>
      <c r="E82" s="226">
        <v>10.887300523774714</v>
      </c>
      <c r="F82" s="167">
        <v>432093.55500000005</v>
      </c>
      <c r="G82" s="167">
        <v>251093.55499999999</v>
      </c>
      <c r="H82" s="226">
        <v>10.99998242317092</v>
      </c>
      <c r="I82" s="226">
        <v>10.997004884760027</v>
      </c>
      <c r="J82" s="167">
        <v>204616.35500000001</v>
      </c>
      <c r="K82" s="167">
        <v>68946.354999999996</v>
      </c>
      <c r="L82" s="226">
        <v>10.999985493120539</v>
      </c>
      <c r="M82" s="226">
        <v>10.999985493120539</v>
      </c>
      <c r="N82" s="167">
        <v>785402.93</v>
      </c>
      <c r="O82" s="167">
        <v>368152.93</v>
      </c>
      <c r="P82" s="226">
        <v>11.268051288407698</v>
      </c>
      <c r="Q82" s="226">
        <v>11.268040944429314</v>
      </c>
    </row>
    <row r="83" spans="1:17" s="9" customFormat="1" ht="8.25" customHeight="1" thickBot="1" x14ac:dyDescent="0.25">
      <c r="A83" s="35"/>
      <c r="B83" s="33"/>
      <c r="C83" s="33"/>
      <c r="D83" s="33"/>
      <c r="E83" s="33"/>
      <c r="F83" s="34"/>
      <c r="G83" s="34"/>
      <c r="H83" s="34"/>
      <c r="I83" s="34"/>
      <c r="J83" s="33"/>
      <c r="K83" s="33"/>
      <c r="L83" s="33"/>
      <c r="M83" s="33"/>
      <c r="N83" s="33"/>
      <c r="O83" s="33"/>
      <c r="P83" s="33"/>
      <c r="Q83" s="33"/>
    </row>
    <row r="84" spans="1:17" ht="19.5" thickTop="1" x14ac:dyDescent="0.2">
      <c r="A84" s="296" t="s">
        <v>63</v>
      </c>
      <c r="B84" s="296"/>
      <c r="C84" s="296"/>
      <c r="D84" s="296"/>
      <c r="E84" s="296"/>
      <c r="F84" s="296"/>
      <c r="G84" s="296"/>
      <c r="H84" s="296"/>
      <c r="I84" s="296"/>
      <c r="J84" s="296"/>
      <c r="K84" s="296"/>
      <c r="L84" s="296"/>
      <c r="M84" s="296"/>
      <c r="N84" s="296"/>
      <c r="O84" s="296"/>
      <c r="P84" s="296"/>
      <c r="Q84" s="296"/>
    </row>
    <row r="85" spans="1:17" ht="15.75" x14ac:dyDescent="0.2">
      <c r="A85" s="297" t="s">
        <v>152</v>
      </c>
      <c r="B85" s="297"/>
      <c r="C85" s="297"/>
      <c r="D85" s="297"/>
      <c r="E85" s="297"/>
      <c r="F85" s="297"/>
      <c r="G85" s="297"/>
      <c r="H85" s="297"/>
      <c r="I85" s="297"/>
      <c r="J85" s="297"/>
      <c r="K85" s="297"/>
      <c r="L85" s="297"/>
      <c r="M85" s="297"/>
      <c r="N85" s="90"/>
      <c r="O85" s="90"/>
      <c r="P85" s="90"/>
      <c r="Q85" s="90"/>
    </row>
    <row r="86" spans="1:17" x14ac:dyDescent="0.2">
      <c r="A86" s="90"/>
      <c r="B86" s="47"/>
      <c r="C86" s="47"/>
      <c r="D86" s="91"/>
      <c r="E86" s="91"/>
      <c r="F86" s="47"/>
      <c r="G86" s="47"/>
      <c r="H86" s="91"/>
      <c r="I86" s="91"/>
      <c r="J86" s="90"/>
      <c r="K86" s="90"/>
      <c r="L86" s="91"/>
      <c r="M86" s="91"/>
      <c r="N86" s="90"/>
      <c r="O86" s="90"/>
      <c r="P86" s="90"/>
      <c r="Q86" s="90"/>
    </row>
    <row r="87" spans="1:17" x14ac:dyDescent="0.2">
      <c r="A87" s="90"/>
      <c r="B87" s="47"/>
      <c r="C87" s="47"/>
      <c r="D87" s="92"/>
      <c r="E87" s="92"/>
      <c r="F87" s="47"/>
      <c r="G87" s="47"/>
      <c r="H87" s="92"/>
      <c r="I87" s="92"/>
      <c r="J87" s="90"/>
      <c r="K87" s="90"/>
      <c r="L87" s="92"/>
      <c r="M87" s="92"/>
      <c r="N87" s="90"/>
      <c r="O87" s="90"/>
      <c r="P87" s="90"/>
      <c r="Q87" s="90"/>
    </row>
    <row r="88" spans="1:17" x14ac:dyDescent="0.2">
      <c r="A88" s="90"/>
      <c r="B88" s="47"/>
      <c r="C88" s="47"/>
      <c r="D88" s="47"/>
      <c r="E88" s="47"/>
      <c r="F88" s="47"/>
      <c r="G88" s="47"/>
      <c r="H88" s="47"/>
      <c r="I88" s="47"/>
      <c r="J88" s="90"/>
      <c r="K88" s="90"/>
      <c r="L88" s="90"/>
      <c r="M88" s="90"/>
      <c r="N88" s="90"/>
      <c r="O88" s="90"/>
      <c r="P88" s="90"/>
      <c r="Q88" s="90"/>
    </row>
  </sheetData>
  <mergeCells count="9">
    <mergeCell ref="A1:Q1"/>
    <mergeCell ref="A2:Q2"/>
    <mergeCell ref="B4:E4"/>
    <mergeCell ref="A84:Q84"/>
    <mergeCell ref="A85:M85"/>
    <mergeCell ref="F4:I4"/>
    <mergeCell ref="J4:M4"/>
    <mergeCell ref="N4:Q4"/>
    <mergeCell ref="A3:Q3"/>
  </mergeCells>
  <hyperlinks>
    <hyperlink ref="S1" r:id="rId1"/>
  </hyperlinks>
  <pageMargins left="0.7" right="0.7" top="0.75" bottom="0.75" header="0.3" footer="0.3"/>
  <pageSetup paperSize="9" scale="38"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0"/>
  <sheetViews>
    <sheetView view="pageBreakPreview" zoomScale="115" zoomScaleNormal="100" zoomScaleSheetLayoutView="115" zoomScalePageLayoutView="55" workbookViewId="0">
      <selection activeCell="A4" sqref="A4:H6"/>
    </sheetView>
  </sheetViews>
  <sheetFormatPr defaultColWidth="9.125" defaultRowHeight="14.25" x14ac:dyDescent="0.2"/>
  <cols>
    <col min="1" max="1" width="31.875" style="17" customWidth="1"/>
    <col min="2" max="2" width="6.75" style="17" bestFit="1" customWidth="1"/>
    <col min="3" max="3" width="6.25" style="17" bestFit="1" customWidth="1"/>
    <col min="4" max="4" width="10.625" style="17" customWidth="1"/>
    <col min="5" max="5" width="9.5" style="17" customWidth="1"/>
    <col min="6" max="6" width="8.5" style="17" customWidth="1"/>
    <col min="7" max="7" width="10.625" style="17" customWidth="1"/>
    <col min="8" max="8" width="11.375" style="17" customWidth="1"/>
    <col min="9" max="16384" width="9.125" style="17"/>
  </cols>
  <sheetData>
    <row r="1" spans="1:10" ht="22.5" x14ac:dyDescent="0.2">
      <c r="A1" s="305" t="s">
        <v>64</v>
      </c>
      <c r="B1" s="305"/>
      <c r="C1" s="305"/>
      <c r="D1" s="305"/>
      <c r="E1" s="305"/>
      <c r="F1" s="305"/>
      <c r="G1" s="305"/>
      <c r="H1" s="305"/>
      <c r="J1" s="230" t="s">
        <v>178</v>
      </c>
    </row>
    <row r="2" spans="1:10" ht="15.75" x14ac:dyDescent="0.2">
      <c r="A2" s="306" t="s">
        <v>65</v>
      </c>
      <c r="B2" s="306"/>
      <c r="C2" s="306"/>
      <c r="D2" s="306"/>
      <c r="E2" s="306"/>
      <c r="F2" s="306"/>
      <c r="G2" s="306"/>
      <c r="H2" s="306"/>
    </row>
    <row r="3" spans="1:10" ht="15" thickBot="1" x14ac:dyDescent="0.25">
      <c r="A3" s="307" t="s">
        <v>1</v>
      </c>
      <c r="B3" s="307"/>
      <c r="C3" s="307"/>
      <c r="D3" s="307"/>
      <c r="E3" s="307"/>
      <c r="F3" s="307"/>
      <c r="G3" s="307"/>
      <c r="H3" s="307"/>
    </row>
    <row r="4" spans="1:10" ht="15" thickTop="1" x14ac:dyDescent="0.2">
      <c r="A4" s="244" t="s">
        <v>66</v>
      </c>
      <c r="B4" s="244"/>
      <c r="C4" s="244"/>
      <c r="D4" s="244"/>
      <c r="E4" s="244"/>
      <c r="F4" s="244" t="s">
        <v>67</v>
      </c>
      <c r="G4" s="244" t="s">
        <v>68</v>
      </c>
      <c r="H4" s="245" t="s">
        <v>69</v>
      </c>
    </row>
    <row r="5" spans="1:10" x14ac:dyDescent="0.2">
      <c r="A5" s="244" t="s">
        <v>70</v>
      </c>
      <c r="B5" s="244"/>
      <c r="C5" s="244" t="s">
        <v>71</v>
      </c>
      <c r="D5" s="244" t="s">
        <v>39</v>
      </c>
      <c r="E5" s="244" t="s">
        <v>39</v>
      </c>
      <c r="F5" s="244" t="s">
        <v>22</v>
      </c>
      <c r="G5" s="244" t="s">
        <v>72</v>
      </c>
      <c r="H5" s="245" t="s">
        <v>73</v>
      </c>
    </row>
    <row r="6" spans="1:10" ht="17.25" customHeight="1" thickBot="1" x14ac:dyDescent="0.25">
      <c r="A6" s="246" t="s">
        <v>74</v>
      </c>
      <c r="B6" s="246" t="s">
        <v>75</v>
      </c>
      <c r="C6" s="246" t="s">
        <v>160</v>
      </c>
      <c r="D6" s="246" t="s">
        <v>192</v>
      </c>
      <c r="E6" s="246" t="s">
        <v>193</v>
      </c>
      <c r="F6" s="247" t="s">
        <v>139</v>
      </c>
      <c r="G6" s="246" t="s">
        <v>76</v>
      </c>
      <c r="H6" s="248" t="s">
        <v>76</v>
      </c>
    </row>
    <row r="7" spans="1:10" ht="15" hidden="1" thickTop="1" x14ac:dyDescent="0.2">
      <c r="A7" s="95">
        <v>45308</v>
      </c>
      <c r="B7" s="96" t="s">
        <v>77</v>
      </c>
      <c r="C7" s="97">
        <v>0.12</v>
      </c>
      <c r="D7" s="98">
        <v>200300</v>
      </c>
      <c r="E7" s="98">
        <v>97353.5</v>
      </c>
      <c r="F7" s="99">
        <v>90.612099999999998</v>
      </c>
      <c r="G7" s="100">
        <f>100*0.168000036705632</f>
        <v>16.8000036705632</v>
      </c>
      <c r="H7" s="100">
        <v>16.597707897324401</v>
      </c>
    </row>
    <row r="8" spans="1:10" hidden="1" x14ac:dyDescent="0.2">
      <c r="A8" s="101"/>
      <c r="B8" s="96" t="s">
        <v>78</v>
      </c>
      <c r="C8" s="97">
        <v>0.14000000000000001</v>
      </c>
      <c r="D8" s="98">
        <v>137778.79999999999</v>
      </c>
      <c r="E8" s="98">
        <v>61954.1</v>
      </c>
      <c r="F8" s="99">
        <v>94.910200000000003</v>
      </c>
      <c r="G8" s="100">
        <f>100*0.154999980541036</f>
        <v>15.4999980541036</v>
      </c>
      <c r="H8" s="100">
        <v>15.376388707868898</v>
      </c>
    </row>
    <row r="9" spans="1:10" hidden="1" x14ac:dyDescent="0.2">
      <c r="A9" s="101"/>
      <c r="B9" s="96" t="s">
        <v>79</v>
      </c>
      <c r="C9" s="97">
        <v>0.14000000000000001</v>
      </c>
      <c r="D9" s="98">
        <v>121960</v>
      </c>
      <c r="E9" s="98">
        <v>2771</v>
      </c>
      <c r="F9" s="99">
        <v>97.367599999999996</v>
      </c>
      <c r="G9" s="100">
        <v>14.499993184079901</v>
      </c>
      <c r="H9" s="100">
        <v>14.3749999737396</v>
      </c>
    </row>
    <row r="10" spans="1:10" hidden="1" x14ac:dyDescent="0.2">
      <c r="A10" s="101"/>
      <c r="B10" s="96" t="s">
        <v>80</v>
      </c>
      <c r="C10" s="97">
        <v>0.105</v>
      </c>
      <c r="D10" s="70" t="s">
        <v>150</v>
      </c>
      <c r="E10" s="98" t="s">
        <v>24</v>
      </c>
      <c r="F10" s="99" t="s">
        <v>24</v>
      </c>
      <c r="G10" s="100" t="s">
        <v>24</v>
      </c>
      <c r="H10" s="100" t="s">
        <v>24</v>
      </c>
    </row>
    <row r="11" spans="1:10" hidden="1" x14ac:dyDescent="0.2">
      <c r="A11" s="101"/>
      <c r="B11" s="96" t="s">
        <v>82</v>
      </c>
      <c r="C11" s="97">
        <v>0.11</v>
      </c>
      <c r="D11" s="70" t="s">
        <v>150</v>
      </c>
      <c r="E11" s="98" t="s">
        <v>24</v>
      </c>
      <c r="F11" s="99" t="s">
        <v>24</v>
      </c>
      <c r="G11" s="100" t="s">
        <v>24</v>
      </c>
      <c r="H11" s="100" t="s">
        <v>24</v>
      </c>
    </row>
    <row r="12" spans="1:10" hidden="1" x14ac:dyDescent="0.2">
      <c r="A12" s="101"/>
      <c r="B12" s="96" t="s">
        <v>83</v>
      </c>
      <c r="C12" s="97">
        <v>0.11</v>
      </c>
      <c r="D12" s="70" t="s">
        <v>150</v>
      </c>
      <c r="E12" s="98" t="s">
        <v>24</v>
      </c>
      <c r="F12" s="99" t="s">
        <v>24</v>
      </c>
      <c r="G12" s="100" t="s">
        <v>24</v>
      </c>
      <c r="H12" s="100" t="s">
        <v>24</v>
      </c>
    </row>
    <row r="13" spans="1:10" hidden="1" x14ac:dyDescent="0.2">
      <c r="A13" s="101"/>
      <c r="B13" s="96"/>
      <c r="C13" s="96"/>
      <c r="D13" s="70"/>
      <c r="E13" s="98"/>
      <c r="F13" s="99"/>
      <c r="G13" s="20"/>
      <c r="H13" s="20"/>
    </row>
    <row r="14" spans="1:10" ht="15" hidden="1" thickTop="1" x14ac:dyDescent="0.2">
      <c r="A14" s="95">
        <v>45337</v>
      </c>
      <c r="B14" s="96" t="s">
        <v>77</v>
      </c>
      <c r="C14" s="97">
        <v>0.14000000000000001</v>
      </c>
      <c r="D14" s="98">
        <v>152918</v>
      </c>
      <c r="E14" s="98">
        <v>70074.3</v>
      </c>
      <c r="F14" s="99">
        <v>93.605999999999995</v>
      </c>
      <c r="G14" s="100">
        <v>16.799890351612294</v>
      </c>
      <c r="H14" s="100">
        <v>16.727328012622614</v>
      </c>
    </row>
    <row r="15" spans="1:10" hidden="1" x14ac:dyDescent="0.2">
      <c r="A15" s="101"/>
      <c r="B15" s="96" t="s">
        <v>78</v>
      </c>
      <c r="C15" s="97">
        <v>0.14000000000000001</v>
      </c>
      <c r="D15" s="98">
        <v>40100</v>
      </c>
      <c r="E15" s="98">
        <v>13724.7</v>
      </c>
      <c r="F15" s="99">
        <v>94.768500000000003</v>
      </c>
      <c r="G15" s="100">
        <v>15.549930345509292</v>
      </c>
      <c r="H15" s="100">
        <v>15.547577152129769</v>
      </c>
    </row>
    <row r="16" spans="1:10" hidden="1" x14ac:dyDescent="0.2">
      <c r="A16" s="101"/>
      <c r="B16" s="96" t="s">
        <v>79</v>
      </c>
      <c r="C16" s="97">
        <v>0.14000000000000001</v>
      </c>
      <c r="D16" s="98">
        <v>30294</v>
      </c>
      <c r="E16" s="98">
        <v>1544</v>
      </c>
      <c r="F16" s="99">
        <v>97.373500000000007</v>
      </c>
      <c r="G16" s="100">
        <v>14.499999010441266</v>
      </c>
      <c r="H16" s="100">
        <v>14.489999588940247</v>
      </c>
    </row>
    <row r="17" spans="1:8" hidden="1" x14ac:dyDescent="0.2">
      <c r="A17" s="101"/>
      <c r="B17" s="96" t="s">
        <v>80</v>
      </c>
      <c r="C17" s="97">
        <v>0.105</v>
      </c>
      <c r="D17" s="70" t="s">
        <v>150</v>
      </c>
      <c r="E17" s="99" t="s">
        <v>24</v>
      </c>
      <c r="F17" s="99" t="s">
        <v>24</v>
      </c>
      <c r="G17" s="100" t="s">
        <v>24</v>
      </c>
      <c r="H17" s="100" t="s">
        <v>24</v>
      </c>
    </row>
    <row r="18" spans="1:8" hidden="1" x14ac:dyDescent="0.2">
      <c r="A18" s="101"/>
      <c r="B18" s="96" t="s">
        <v>82</v>
      </c>
      <c r="C18" s="97">
        <v>0.11</v>
      </c>
      <c r="D18" s="70" t="s">
        <v>150</v>
      </c>
      <c r="E18" s="99" t="s">
        <v>24</v>
      </c>
      <c r="F18" s="99" t="s">
        <v>24</v>
      </c>
      <c r="G18" s="100" t="s">
        <v>24</v>
      </c>
      <c r="H18" s="100" t="s">
        <v>24</v>
      </c>
    </row>
    <row r="19" spans="1:8" hidden="1" x14ac:dyDescent="0.2">
      <c r="A19" s="101"/>
      <c r="B19" s="96" t="s">
        <v>83</v>
      </c>
      <c r="C19" s="97">
        <v>0.11</v>
      </c>
      <c r="D19" s="70" t="s">
        <v>150</v>
      </c>
      <c r="E19" s="99" t="s">
        <v>24</v>
      </c>
      <c r="F19" s="99" t="s">
        <v>24</v>
      </c>
      <c r="G19" s="100" t="s">
        <v>24</v>
      </c>
      <c r="H19" s="100" t="s">
        <v>24</v>
      </c>
    </row>
    <row r="20" spans="1:8" hidden="1" x14ac:dyDescent="0.2">
      <c r="A20" s="101"/>
      <c r="B20" s="96"/>
      <c r="C20" s="96"/>
      <c r="D20" s="70"/>
      <c r="E20" s="98"/>
      <c r="F20" s="99"/>
      <c r="G20" s="20"/>
      <c r="H20" s="20"/>
    </row>
    <row r="21" spans="1:8" ht="15" hidden="1" thickTop="1" x14ac:dyDescent="0.2">
      <c r="A21" s="95">
        <v>45365</v>
      </c>
      <c r="B21" s="96" t="s">
        <v>77</v>
      </c>
      <c r="C21" s="97">
        <v>0.14000000000000001</v>
      </c>
      <c r="D21" s="98">
        <v>151044.79999999999</v>
      </c>
      <c r="E21" s="98">
        <v>42916.9</v>
      </c>
      <c r="F21" s="99">
        <v>93.740600000000001</v>
      </c>
      <c r="G21" s="100">
        <f>100*0.167799905790187</f>
        <v>16.779990579018701</v>
      </c>
      <c r="H21" s="100">
        <f>100*0.166746753070503</f>
        <v>16.6746753070503</v>
      </c>
    </row>
    <row r="22" spans="1:8" hidden="1" x14ac:dyDescent="0.2">
      <c r="A22" s="101"/>
      <c r="B22" s="96" t="s">
        <v>78</v>
      </c>
      <c r="C22" s="97">
        <v>0.14000000000000001</v>
      </c>
      <c r="D22" s="98">
        <v>62943.7</v>
      </c>
      <c r="E22" s="98">
        <v>11812.9</v>
      </c>
      <c r="F22" s="99">
        <v>94.995400000000004</v>
      </c>
      <c r="G22" s="100">
        <f>100*0.154898513825623</f>
        <v>15.4898513825623</v>
      </c>
      <c r="H22" s="100">
        <f>100*0.154628681999032</f>
        <v>15.462868199903202</v>
      </c>
    </row>
    <row r="23" spans="1:8" hidden="1" x14ac:dyDescent="0.2">
      <c r="A23" s="101"/>
      <c r="B23" s="96" t="s">
        <v>79</v>
      </c>
      <c r="C23" s="97">
        <v>0.14000000000000001</v>
      </c>
      <c r="D23" s="98">
        <v>39558</v>
      </c>
      <c r="E23" s="98">
        <v>1218</v>
      </c>
      <c r="F23" s="99">
        <v>98.148300000000006</v>
      </c>
      <c r="G23" s="100">
        <f>100*0.143500087693011</f>
        <v>14.3500087693011</v>
      </c>
      <c r="H23" s="100">
        <f>100*0.142749989242619</f>
        <v>14.274998924261901</v>
      </c>
    </row>
    <row r="24" spans="1:8" hidden="1" x14ac:dyDescent="0.2">
      <c r="A24" s="101"/>
      <c r="B24" s="96" t="s">
        <v>80</v>
      </c>
      <c r="C24" s="97">
        <v>0.105</v>
      </c>
      <c r="D24" s="70" t="s">
        <v>150</v>
      </c>
      <c r="E24" s="99" t="s">
        <v>24</v>
      </c>
      <c r="F24" s="99" t="s">
        <v>24</v>
      </c>
      <c r="G24" s="100" t="s">
        <v>24</v>
      </c>
      <c r="H24" s="100" t="s">
        <v>24</v>
      </c>
    </row>
    <row r="25" spans="1:8" hidden="1" x14ac:dyDescent="0.2">
      <c r="A25" s="101"/>
      <c r="B25" s="96" t="s">
        <v>82</v>
      </c>
      <c r="C25" s="97">
        <v>0.11</v>
      </c>
      <c r="D25" s="70" t="s">
        <v>150</v>
      </c>
      <c r="E25" s="99" t="s">
        <v>24</v>
      </c>
      <c r="F25" s="99" t="s">
        <v>24</v>
      </c>
      <c r="G25" s="100" t="s">
        <v>24</v>
      </c>
      <c r="H25" s="100" t="s">
        <v>24</v>
      </c>
    </row>
    <row r="26" spans="1:8" hidden="1" x14ac:dyDescent="0.2">
      <c r="A26" s="101"/>
      <c r="B26" s="96" t="s">
        <v>83</v>
      </c>
      <c r="C26" s="97">
        <v>0.11</v>
      </c>
      <c r="D26" s="70" t="s">
        <v>150</v>
      </c>
      <c r="E26" s="99" t="s">
        <v>24</v>
      </c>
      <c r="F26" s="99" t="s">
        <v>24</v>
      </c>
      <c r="G26" s="100" t="s">
        <v>24</v>
      </c>
      <c r="H26" s="100" t="s">
        <v>24</v>
      </c>
    </row>
    <row r="27" spans="1:8" hidden="1" x14ac:dyDescent="0.2">
      <c r="A27" s="54"/>
      <c r="B27" s="54"/>
      <c r="C27" s="54"/>
      <c r="D27" s="54"/>
      <c r="E27" s="54"/>
      <c r="F27" s="54"/>
      <c r="G27" s="54"/>
      <c r="H27" s="54"/>
    </row>
    <row r="28" spans="1:8" ht="15" hidden="1" thickTop="1" x14ac:dyDescent="0.2">
      <c r="A28" s="95">
        <v>45399</v>
      </c>
      <c r="B28" s="96" t="s">
        <v>77</v>
      </c>
      <c r="C28" s="97">
        <v>0.14000000000000001</v>
      </c>
      <c r="D28" s="98">
        <v>61411</v>
      </c>
      <c r="E28" s="98">
        <v>4135.7</v>
      </c>
      <c r="F28" s="99">
        <v>94.144000000000005</v>
      </c>
      <c r="G28" s="100">
        <v>16.650023060991316</v>
      </c>
      <c r="H28" s="100">
        <v>16.650023060991316</v>
      </c>
    </row>
    <row r="29" spans="1:8" hidden="1" x14ac:dyDescent="0.2">
      <c r="A29" s="54"/>
      <c r="B29" s="96" t="s">
        <v>78</v>
      </c>
      <c r="C29" s="97">
        <v>0.14000000000000001</v>
      </c>
      <c r="D29" s="98">
        <v>40008.199999999997</v>
      </c>
      <c r="E29" s="98">
        <v>1643.2</v>
      </c>
      <c r="F29" s="99">
        <v>95.082800000000006</v>
      </c>
      <c r="G29" s="100">
        <v>15.480013985562158</v>
      </c>
      <c r="H29" s="100">
        <v>15.420003360595233</v>
      </c>
    </row>
    <row r="30" spans="1:8" hidden="1" x14ac:dyDescent="0.2">
      <c r="A30" s="54"/>
      <c r="B30" s="96" t="s">
        <v>79</v>
      </c>
      <c r="C30" s="97">
        <v>0.14000000000000001</v>
      </c>
      <c r="D30" s="98">
        <v>43542</v>
      </c>
      <c r="E30" s="98">
        <v>1052</v>
      </c>
      <c r="F30" s="99">
        <v>98.182100000000005</v>
      </c>
      <c r="G30" s="100">
        <v>14.349992547459999</v>
      </c>
      <c r="H30" s="100">
        <v>14.275002251879689</v>
      </c>
    </row>
    <row r="31" spans="1:8" hidden="1" x14ac:dyDescent="0.2">
      <c r="A31" s="54"/>
      <c r="B31" s="96" t="s">
        <v>80</v>
      </c>
      <c r="C31" s="97">
        <v>0.105</v>
      </c>
      <c r="D31" s="70" t="s">
        <v>150</v>
      </c>
      <c r="E31" s="99" t="s">
        <v>24</v>
      </c>
      <c r="F31" s="99" t="s">
        <v>24</v>
      </c>
      <c r="G31" s="100" t="s">
        <v>24</v>
      </c>
      <c r="H31" s="100" t="s">
        <v>24</v>
      </c>
    </row>
    <row r="32" spans="1:8" hidden="1" x14ac:dyDescent="0.2">
      <c r="A32" s="54"/>
      <c r="B32" s="96" t="s">
        <v>82</v>
      </c>
      <c r="C32" s="97">
        <v>0.11</v>
      </c>
      <c r="D32" s="70" t="s">
        <v>150</v>
      </c>
      <c r="E32" s="99" t="s">
        <v>24</v>
      </c>
      <c r="F32" s="99" t="s">
        <v>24</v>
      </c>
      <c r="G32" s="100" t="s">
        <v>24</v>
      </c>
      <c r="H32" s="100" t="s">
        <v>24</v>
      </c>
    </row>
    <row r="33" spans="1:8" hidden="1" x14ac:dyDescent="0.2">
      <c r="A33" s="54"/>
      <c r="B33" s="96" t="s">
        <v>83</v>
      </c>
      <c r="C33" s="97">
        <v>0.11</v>
      </c>
      <c r="D33" s="70" t="s">
        <v>150</v>
      </c>
      <c r="E33" s="99" t="s">
        <v>24</v>
      </c>
      <c r="F33" s="99" t="s">
        <v>24</v>
      </c>
      <c r="G33" s="100" t="s">
        <v>24</v>
      </c>
      <c r="H33" s="100" t="s">
        <v>24</v>
      </c>
    </row>
    <row r="34" spans="1:8" hidden="1" x14ac:dyDescent="0.2">
      <c r="A34" s="54"/>
      <c r="B34" s="54"/>
      <c r="C34" s="54"/>
      <c r="D34" s="54"/>
      <c r="E34" s="54"/>
      <c r="F34" s="54"/>
      <c r="G34" s="54"/>
      <c r="H34" s="54"/>
    </row>
    <row r="35" spans="1:8" ht="1.5" hidden="1" customHeight="1" thickTop="1" x14ac:dyDescent="0.2">
      <c r="A35" s="95">
        <v>45435</v>
      </c>
      <c r="B35" s="96" t="s">
        <v>77</v>
      </c>
      <c r="C35" s="97">
        <v>0.14000000000000001</v>
      </c>
      <c r="D35" s="98">
        <v>63200</v>
      </c>
      <c r="E35" s="98">
        <v>32541.4</v>
      </c>
      <c r="F35" s="99">
        <v>94.308700000000002</v>
      </c>
      <c r="G35" s="100">
        <v>16.644979389142794</v>
      </c>
      <c r="H35" s="100">
        <v>16.601904757179213</v>
      </c>
    </row>
    <row r="36" spans="1:8" hidden="1" x14ac:dyDescent="0.2">
      <c r="A36" s="54"/>
      <c r="B36" s="96" t="s">
        <v>78</v>
      </c>
      <c r="C36" s="97">
        <v>0.14000000000000001</v>
      </c>
      <c r="D36" s="98">
        <v>82300</v>
      </c>
      <c r="E36" s="98">
        <v>49115</v>
      </c>
      <c r="F36" s="99">
        <v>95.256799999999998</v>
      </c>
      <c r="G36" s="100">
        <v>15.449984285350485</v>
      </c>
      <c r="H36" s="100">
        <v>15.377898841023796</v>
      </c>
    </row>
    <row r="37" spans="1:8" ht="0.75" hidden="1" customHeight="1" thickTop="1" x14ac:dyDescent="0.2">
      <c r="A37" s="54"/>
      <c r="B37" s="96" t="s">
        <v>79</v>
      </c>
      <c r="C37" s="97">
        <v>0.14000000000000001</v>
      </c>
      <c r="D37" s="98">
        <v>58400</v>
      </c>
      <c r="E37" s="98">
        <v>15225</v>
      </c>
      <c r="F37" s="99">
        <v>98.454499999999996</v>
      </c>
      <c r="G37" s="100">
        <v>14.299900541659138</v>
      </c>
      <c r="H37" s="100">
        <v>14.257575556207719</v>
      </c>
    </row>
    <row r="38" spans="1:8" ht="0.75" hidden="1" customHeight="1" x14ac:dyDescent="0.2">
      <c r="A38" s="54"/>
      <c r="B38" s="96" t="s">
        <v>80</v>
      </c>
      <c r="C38" s="97">
        <v>0.105</v>
      </c>
      <c r="D38" s="70" t="s">
        <v>150</v>
      </c>
      <c r="E38" s="99" t="s">
        <v>24</v>
      </c>
      <c r="F38" s="99" t="s">
        <v>24</v>
      </c>
      <c r="G38" s="100" t="s">
        <v>24</v>
      </c>
      <c r="H38" s="100" t="s">
        <v>24</v>
      </c>
    </row>
    <row r="39" spans="1:8" hidden="1" x14ac:dyDescent="0.2">
      <c r="A39" s="54"/>
      <c r="B39" s="96" t="s">
        <v>82</v>
      </c>
      <c r="C39" s="97">
        <v>0.11</v>
      </c>
      <c r="D39" s="70" t="s">
        <v>150</v>
      </c>
      <c r="E39" s="99" t="s">
        <v>24</v>
      </c>
      <c r="F39" s="99" t="s">
        <v>24</v>
      </c>
      <c r="G39" s="100" t="s">
        <v>24</v>
      </c>
      <c r="H39" s="100" t="s">
        <v>24</v>
      </c>
    </row>
    <row r="40" spans="1:8" hidden="1" x14ac:dyDescent="0.2">
      <c r="A40" s="54"/>
      <c r="B40" s="96" t="s">
        <v>83</v>
      </c>
      <c r="C40" s="97">
        <v>0.11</v>
      </c>
      <c r="D40" s="70" t="s">
        <v>150</v>
      </c>
      <c r="E40" s="99" t="s">
        <v>24</v>
      </c>
      <c r="F40" s="99" t="s">
        <v>24</v>
      </c>
      <c r="G40" s="100" t="s">
        <v>24</v>
      </c>
      <c r="H40" s="100" t="s">
        <v>24</v>
      </c>
    </row>
    <row r="41" spans="1:8" ht="0.75" hidden="1" customHeight="1" x14ac:dyDescent="0.2">
      <c r="A41" s="54"/>
      <c r="B41" s="96"/>
      <c r="C41" s="97"/>
      <c r="D41" s="70"/>
      <c r="E41" s="70"/>
      <c r="F41" s="99"/>
      <c r="G41" s="100"/>
      <c r="H41" s="100"/>
    </row>
    <row r="42" spans="1:8" hidden="1" x14ac:dyDescent="0.2">
      <c r="A42" s="95">
        <v>45469</v>
      </c>
      <c r="B42" s="102" t="s">
        <v>77</v>
      </c>
      <c r="C42" s="103">
        <v>0.14000000000000001</v>
      </c>
      <c r="D42" s="104">
        <v>154300</v>
      </c>
      <c r="E42" s="104">
        <v>116025.1</v>
      </c>
      <c r="F42" s="105">
        <v>94.566500000000005</v>
      </c>
      <c r="G42" s="106">
        <v>16.600022017364193</v>
      </c>
      <c r="H42" s="106">
        <v>16.555662135341777</v>
      </c>
    </row>
    <row r="43" spans="1:8" hidden="1" x14ac:dyDescent="0.2">
      <c r="A43" s="54"/>
      <c r="B43" s="102" t="s">
        <v>78</v>
      </c>
      <c r="C43" s="103">
        <v>0.14000000000000001</v>
      </c>
      <c r="D43" s="104">
        <v>45000</v>
      </c>
      <c r="E43" s="104">
        <v>1475.1</v>
      </c>
      <c r="F43" s="105">
        <v>95.358599999999996</v>
      </c>
      <c r="G43" s="106">
        <v>15.447493214702499</v>
      </c>
      <c r="H43" s="106">
        <v>15.447493214702499</v>
      </c>
    </row>
    <row r="44" spans="1:8" ht="15" hidden="1" thickTop="1" x14ac:dyDescent="0.2">
      <c r="A44" s="54"/>
      <c r="B44" s="102" t="s">
        <v>79</v>
      </c>
      <c r="C44" s="103">
        <v>0.14000000000000001</v>
      </c>
      <c r="D44" s="104">
        <v>47374.9</v>
      </c>
      <c r="E44" s="104">
        <v>13900</v>
      </c>
      <c r="F44" s="105">
        <v>98.683400000000006</v>
      </c>
      <c r="G44" s="106">
        <v>14.249907681904544</v>
      </c>
      <c r="H44" s="106">
        <v>14.247106529556955</v>
      </c>
    </row>
    <row r="45" spans="1:8" ht="15" hidden="1" thickTop="1" x14ac:dyDescent="0.2">
      <c r="A45" s="54"/>
      <c r="B45" s="96" t="s">
        <v>80</v>
      </c>
      <c r="C45" s="97">
        <v>0.105</v>
      </c>
      <c r="D45" s="70" t="s">
        <v>150</v>
      </c>
      <c r="E45" s="99" t="s">
        <v>24</v>
      </c>
      <c r="F45" s="99" t="s">
        <v>24</v>
      </c>
      <c r="G45" s="100" t="s">
        <v>24</v>
      </c>
      <c r="H45" s="100" t="s">
        <v>24</v>
      </c>
    </row>
    <row r="46" spans="1:8" ht="0.75" hidden="1" customHeight="1" thickTop="1" x14ac:dyDescent="0.2">
      <c r="A46" s="54"/>
      <c r="B46" s="96" t="s">
        <v>82</v>
      </c>
      <c r="C46" s="97">
        <v>0.11</v>
      </c>
      <c r="D46" s="70" t="s">
        <v>150</v>
      </c>
      <c r="E46" s="99" t="s">
        <v>24</v>
      </c>
      <c r="F46" s="99" t="s">
        <v>24</v>
      </c>
      <c r="G46" s="100" t="s">
        <v>24</v>
      </c>
      <c r="H46" s="100" t="s">
        <v>24</v>
      </c>
    </row>
    <row r="47" spans="1:8" hidden="1" x14ac:dyDescent="0.2">
      <c r="A47" s="54"/>
      <c r="B47" s="96" t="s">
        <v>83</v>
      </c>
      <c r="C47" s="97">
        <v>0.11</v>
      </c>
      <c r="D47" s="70" t="s">
        <v>150</v>
      </c>
      <c r="E47" s="99" t="s">
        <v>24</v>
      </c>
      <c r="F47" s="99" t="s">
        <v>24</v>
      </c>
      <c r="G47" s="100" t="s">
        <v>24</v>
      </c>
      <c r="H47" s="100" t="s">
        <v>24</v>
      </c>
    </row>
    <row r="48" spans="1:8" hidden="1" x14ac:dyDescent="0.2">
      <c r="A48" s="54"/>
      <c r="B48" s="96"/>
      <c r="C48" s="97"/>
      <c r="D48" s="70"/>
      <c r="E48" s="70"/>
      <c r="F48" s="99"/>
      <c r="G48" s="100"/>
      <c r="H48" s="100"/>
    </row>
    <row r="49" spans="1:8" hidden="1" x14ac:dyDescent="0.2">
      <c r="A49" s="95">
        <v>45483</v>
      </c>
      <c r="B49" s="102" t="s">
        <v>77</v>
      </c>
      <c r="C49" s="103">
        <v>0.14000000000000001</v>
      </c>
      <c r="D49" s="104">
        <v>114884</v>
      </c>
      <c r="E49" s="104">
        <v>63211.5</v>
      </c>
      <c r="F49" s="105">
        <v>94.641099999999994</v>
      </c>
      <c r="G49" s="106">
        <v>16.600009965179161</v>
      </c>
      <c r="H49" s="106">
        <v>16.466467102315956</v>
      </c>
    </row>
    <row r="50" spans="1:8" hidden="1" x14ac:dyDescent="0.2">
      <c r="A50" s="54"/>
      <c r="B50" s="102" t="s">
        <v>78</v>
      </c>
      <c r="C50" s="103">
        <v>0.14000000000000001</v>
      </c>
      <c r="D50" s="104">
        <v>53500</v>
      </c>
      <c r="E50" s="104">
        <v>17855</v>
      </c>
      <c r="F50" s="105">
        <v>95.403000000000006</v>
      </c>
      <c r="G50" s="106">
        <v>15.447489080186177</v>
      </c>
      <c r="H50" s="106">
        <v>15.405293905504827</v>
      </c>
    </row>
    <row r="51" spans="1:8" hidden="1" x14ac:dyDescent="0.2">
      <c r="A51" s="54"/>
      <c r="B51" s="102" t="s">
        <v>79</v>
      </c>
      <c r="C51" s="103">
        <v>0.14000000000000001</v>
      </c>
      <c r="D51" s="104">
        <v>37250</v>
      </c>
      <c r="E51" s="104" t="s">
        <v>149</v>
      </c>
      <c r="F51" s="105" t="s">
        <v>24</v>
      </c>
      <c r="G51" s="106" t="s">
        <v>24</v>
      </c>
      <c r="H51" s="106" t="s">
        <v>24</v>
      </c>
    </row>
    <row r="52" spans="1:8" hidden="1" x14ac:dyDescent="0.2">
      <c r="A52" s="54"/>
      <c r="B52" s="96" t="s">
        <v>80</v>
      </c>
      <c r="C52" s="97">
        <v>0.105</v>
      </c>
      <c r="D52" s="70" t="s">
        <v>150</v>
      </c>
      <c r="E52" s="99" t="s">
        <v>24</v>
      </c>
      <c r="F52" s="99" t="s">
        <v>24</v>
      </c>
      <c r="G52" s="100" t="s">
        <v>24</v>
      </c>
      <c r="H52" s="100" t="s">
        <v>24</v>
      </c>
    </row>
    <row r="53" spans="1:8" hidden="1" x14ac:dyDescent="0.2">
      <c r="A53" s="54"/>
      <c r="B53" s="96" t="s">
        <v>82</v>
      </c>
      <c r="C53" s="97">
        <v>0.11</v>
      </c>
      <c r="D53" s="70" t="s">
        <v>150</v>
      </c>
      <c r="E53" s="99" t="s">
        <v>24</v>
      </c>
      <c r="F53" s="99" t="s">
        <v>24</v>
      </c>
      <c r="G53" s="100" t="s">
        <v>24</v>
      </c>
      <c r="H53" s="100" t="s">
        <v>24</v>
      </c>
    </row>
    <row r="54" spans="1:8" hidden="1" x14ac:dyDescent="0.2">
      <c r="A54" s="54"/>
      <c r="B54" s="96" t="s">
        <v>83</v>
      </c>
      <c r="C54" s="97">
        <v>0.11</v>
      </c>
      <c r="D54" s="70" t="s">
        <v>150</v>
      </c>
      <c r="E54" s="99" t="s">
        <v>24</v>
      </c>
      <c r="F54" s="99" t="s">
        <v>24</v>
      </c>
      <c r="G54" s="100" t="s">
        <v>24</v>
      </c>
      <c r="H54" s="100" t="s">
        <v>24</v>
      </c>
    </row>
    <row r="55" spans="1:8" hidden="1" x14ac:dyDescent="0.2">
      <c r="A55" s="95">
        <v>45505</v>
      </c>
      <c r="B55" s="96" t="s">
        <v>77</v>
      </c>
      <c r="C55" s="103">
        <v>0.14000000000000001</v>
      </c>
      <c r="D55" s="104">
        <v>254301.4</v>
      </c>
      <c r="E55" s="104">
        <v>106988.9</v>
      </c>
      <c r="F55" s="105">
        <v>95.456999999999994</v>
      </c>
      <c r="G55" s="105">
        <v>16.244990579308492</v>
      </c>
      <c r="H55" s="105">
        <v>16.159858515248331</v>
      </c>
    </row>
    <row r="56" spans="1:8" ht="15" hidden="1" thickTop="1" x14ac:dyDescent="0.2">
      <c r="A56" s="54"/>
      <c r="B56" s="96" t="s">
        <v>78</v>
      </c>
      <c r="C56" s="103">
        <v>0.14000000000000001</v>
      </c>
      <c r="D56" s="104">
        <v>79055.8</v>
      </c>
      <c r="E56" s="104">
        <v>33697.1</v>
      </c>
      <c r="F56" s="105">
        <v>95.902299999999997</v>
      </c>
      <c r="G56" s="105">
        <v>15.295013753259054</v>
      </c>
      <c r="H56" s="105">
        <v>15.278613999867835</v>
      </c>
    </row>
    <row r="57" spans="1:8" hidden="1" x14ac:dyDescent="0.2">
      <c r="A57" s="54"/>
      <c r="B57" s="96" t="s">
        <v>79</v>
      </c>
      <c r="C57" s="103">
        <v>0.14000000000000001</v>
      </c>
      <c r="D57" s="104">
        <v>26750</v>
      </c>
      <c r="E57" s="104" t="s">
        <v>144</v>
      </c>
      <c r="F57" s="105" t="s">
        <v>24</v>
      </c>
      <c r="G57" s="106" t="s">
        <v>24</v>
      </c>
      <c r="H57" s="106" t="s">
        <v>24</v>
      </c>
    </row>
    <row r="58" spans="1:8" hidden="1" x14ac:dyDescent="0.2">
      <c r="A58" s="54"/>
      <c r="B58" s="96"/>
      <c r="C58" s="97"/>
      <c r="D58" s="70"/>
      <c r="E58" s="99"/>
      <c r="F58" s="99"/>
      <c r="G58" s="100"/>
      <c r="H58" s="100"/>
    </row>
    <row r="59" spans="1:8" hidden="1" x14ac:dyDescent="0.2">
      <c r="A59" s="54"/>
      <c r="B59" s="96"/>
      <c r="C59" s="97"/>
      <c r="D59" s="70"/>
      <c r="E59" s="99"/>
      <c r="F59" s="99"/>
      <c r="G59" s="100"/>
      <c r="H59" s="100"/>
    </row>
    <row r="60" spans="1:8" hidden="1" x14ac:dyDescent="0.2">
      <c r="A60" s="95">
        <v>45555</v>
      </c>
      <c r="B60" s="96" t="s">
        <v>151</v>
      </c>
      <c r="C60" s="103">
        <v>0</v>
      </c>
      <c r="D60" s="104">
        <v>260501.2</v>
      </c>
      <c r="E60" s="104">
        <v>43310.400000000001</v>
      </c>
      <c r="F60" s="105">
        <v>76.973799999999997</v>
      </c>
      <c r="G60" s="105">
        <v>13.979969506856198</v>
      </c>
      <c r="H60" s="105">
        <v>13.979969506856198</v>
      </c>
    </row>
    <row r="61" spans="1:8" hidden="1" x14ac:dyDescent="0.2">
      <c r="A61" s="54"/>
      <c r="B61" s="96" t="s">
        <v>77</v>
      </c>
      <c r="C61" s="103">
        <v>0.14000000000000001</v>
      </c>
      <c r="D61" s="104">
        <v>155957</v>
      </c>
      <c r="E61" s="104">
        <v>26375.200000000001</v>
      </c>
      <c r="F61" s="105">
        <v>102.6679</v>
      </c>
      <c r="G61" s="105">
        <v>12.899516828315965</v>
      </c>
      <c r="H61" s="105">
        <v>12.899516828315965</v>
      </c>
    </row>
    <row r="62" spans="1:8" hidden="1" x14ac:dyDescent="0.2">
      <c r="A62" s="54"/>
      <c r="B62" s="96" t="s">
        <v>78</v>
      </c>
      <c r="C62" s="103">
        <v>0.14000000000000001</v>
      </c>
      <c r="D62" s="104">
        <v>183525.5</v>
      </c>
      <c r="E62" s="104">
        <v>26016.400000000001</v>
      </c>
      <c r="F62" s="105">
        <v>102.1366</v>
      </c>
      <c r="G62" s="106">
        <v>13.40000204677596</v>
      </c>
      <c r="H62" s="106">
        <v>13.40000204677596</v>
      </c>
    </row>
    <row r="63" spans="1:8" hidden="1" x14ac:dyDescent="0.2">
      <c r="A63" s="54"/>
      <c r="B63" s="96" t="s">
        <v>79</v>
      </c>
      <c r="C63" s="97">
        <v>0.13</v>
      </c>
      <c r="D63" s="70">
        <v>30881</v>
      </c>
      <c r="E63" s="98">
        <v>17006</v>
      </c>
      <c r="F63" s="99">
        <v>98.906800000000004</v>
      </c>
      <c r="G63" s="100">
        <v>13.200008855296016</v>
      </c>
      <c r="H63" s="100">
        <v>13.141526143776385</v>
      </c>
    </row>
    <row r="64" spans="1:8" hidden="1" x14ac:dyDescent="0.2">
      <c r="A64" s="107"/>
      <c r="B64" s="108"/>
      <c r="C64" s="109"/>
      <c r="D64" s="110"/>
      <c r="E64" s="110"/>
      <c r="F64" s="110"/>
      <c r="G64" s="111"/>
      <c r="H64" s="111"/>
    </row>
    <row r="65" spans="1:8" ht="15" hidden="1" thickTop="1" x14ac:dyDescent="0.2">
      <c r="A65" s="112">
        <v>45583</v>
      </c>
      <c r="B65" s="96" t="s">
        <v>151</v>
      </c>
      <c r="C65" s="103">
        <v>0</v>
      </c>
      <c r="D65" s="104">
        <v>139000</v>
      </c>
      <c r="E65" s="104">
        <v>33011.5</v>
      </c>
      <c r="F65" s="105">
        <v>78.730400000000003</v>
      </c>
      <c r="G65" s="105">
        <v>13.240037383244696</v>
      </c>
      <c r="H65" s="105">
        <v>13.23412488720839</v>
      </c>
    </row>
    <row r="66" spans="1:8" hidden="1" x14ac:dyDescent="0.2">
      <c r="A66" s="113"/>
      <c r="B66" s="96" t="s">
        <v>77</v>
      </c>
      <c r="C66" s="103">
        <v>0.14000000000000001</v>
      </c>
      <c r="D66" s="104">
        <v>107555</v>
      </c>
      <c r="E66" s="104">
        <v>30403.200000000001</v>
      </c>
      <c r="F66" s="105">
        <v>103.5531</v>
      </c>
      <c r="G66" s="105">
        <v>12.499983096158152</v>
      </c>
      <c r="H66" s="105">
        <v>12.430499566546557</v>
      </c>
    </row>
    <row r="67" spans="1:8" hidden="1" x14ac:dyDescent="0.2">
      <c r="A67" s="113"/>
      <c r="B67" s="96" t="s">
        <v>78</v>
      </c>
      <c r="C67" s="103">
        <v>0.14000000000000001</v>
      </c>
      <c r="D67" s="104">
        <v>313061.5</v>
      </c>
      <c r="E67" s="104">
        <v>68032.100000000006</v>
      </c>
      <c r="F67" s="105">
        <v>104.3008</v>
      </c>
      <c r="G67" s="106">
        <v>12.788008574403747</v>
      </c>
      <c r="H67" s="106">
        <v>12.73853954491597</v>
      </c>
    </row>
    <row r="68" spans="1:8" hidden="1" x14ac:dyDescent="0.2">
      <c r="A68" s="113"/>
      <c r="B68" s="114" t="s">
        <v>79</v>
      </c>
      <c r="C68" s="115">
        <v>0.13</v>
      </c>
      <c r="D68" s="116">
        <v>98466.5</v>
      </c>
      <c r="E68" s="117">
        <v>65940</v>
      </c>
      <c r="F68" s="118">
        <v>100.0998</v>
      </c>
      <c r="G68" s="119">
        <v>12.977002350125019</v>
      </c>
      <c r="H68" s="119">
        <v>12.895101785456319</v>
      </c>
    </row>
    <row r="69" spans="1:8" hidden="1" x14ac:dyDescent="0.2">
      <c r="A69" s="113"/>
      <c r="B69" s="96"/>
      <c r="C69" s="103"/>
      <c r="D69" s="104"/>
      <c r="E69" s="104"/>
      <c r="F69" s="105"/>
      <c r="G69" s="106"/>
      <c r="H69" s="106"/>
    </row>
    <row r="70" spans="1:8" ht="15" hidden="1" thickTop="1" x14ac:dyDescent="0.2">
      <c r="A70" s="112">
        <v>45617</v>
      </c>
      <c r="B70" s="96" t="s">
        <v>151</v>
      </c>
      <c r="C70" s="103">
        <v>0</v>
      </c>
      <c r="D70" s="104">
        <v>385120</v>
      </c>
      <c r="E70" s="104">
        <v>132670</v>
      </c>
      <c r="F70" s="105">
        <v>79.892799999999994</v>
      </c>
      <c r="G70" s="106">
        <v>13.049989120148236</v>
      </c>
      <c r="H70" s="106">
        <v>12.993604870275144</v>
      </c>
    </row>
    <row r="71" spans="1:8" hidden="1" x14ac:dyDescent="0.2">
      <c r="A71" s="113"/>
      <c r="B71" s="96" t="s">
        <v>77</v>
      </c>
      <c r="C71" s="103">
        <v>0.14000000000000001</v>
      </c>
      <c r="D71" s="104">
        <v>44700</v>
      </c>
      <c r="E71" s="104">
        <v>9900</v>
      </c>
      <c r="F71" s="105">
        <v>103.4366</v>
      </c>
      <c r="G71" s="106">
        <v>12.499979675723589</v>
      </c>
      <c r="H71" s="106">
        <v>12.394947237066969</v>
      </c>
    </row>
    <row r="72" spans="1:8" hidden="1" x14ac:dyDescent="0.2">
      <c r="A72" s="113"/>
      <c r="B72" s="96" t="s">
        <v>78</v>
      </c>
      <c r="C72" s="103">
        <v>0.14000000000000001</v>
      </c>
      <c r="D72" s="104">
        <v>392750</v>
      </c>
      <c r="E72" s="104">
        <v>145800</v>
      </c>
      <c r="F72" s="105">
        <v>104.5395</v>
      </c>
      <c r="G72" s="106">
        <v>12.699994549279959</v>
      </c>
      <c r="H72" s="106">
        <v>12.663463238841462</v>
      </c>
    </row>
    <row r="73" spans="1:8" hidden="1" x14ac:dyDescent="0.2">
      <c r="A73" s="113"/>
      <c r="B73" s="114" t="s">
        <v>79</v>
      </c>
      <c r="C73" s="115">
        <v>0.13</v>
      </c>
      <c r="D73" s="104">
        <v>69944.2</v>
      </c>
      <c r="E73" s="104">
        <v>32231.4</v>
      </c>
      <c r="F73" s="105">
        <v>100.8451</v>
      </c>
      <c r="G73" s="106">
        <v>12.837991766965606</v>
      </c>
      <c r="H73" s="106">
        <v>12.837539542118975</v>
      </c>
    </row>
    <row r="74" spans="1:8" hidden="1" x14ac:dyDescent="0.2">
      <c r="A74" s="113"/>
      <c r="B74" s="114"/>
      <c r="C74" s="115"/>
      <c r="D74" s="104"/>
      <c r="E74" s="104"/>
      <c r="F74" s="105"/>
      <c r="G74" s="106"/>
      <c r="H74" s="106"/>
    </row>
    <row r="75" spans="1:8" ht="15" hidden="1" thickTop="1" x14ac:dyDescent="0.2">
      <c r="A75" s="112">
        <v>45645</v>
      </c>
      <c r="B75" s="96" t="s">
        <v>151</v>
      </c>
      <c r="C75" s="103">
        <v>0</v>
      </c>
      <c r="D75" s="104">
        <v>297750.7</v>
      </c>
      <c r="E75" s="104">
        <v>38450</v>
      </c>
      <c r="F75" s="105">
        <v>81.340699999999998</v>
      </c>
      <c r="G75" s="106">
        <v>12.500000047152938</v>
      </c>
      <c r="H75" s="106">
        <v>12.465648206413162</v>
      </c>
    </row>
    <row r="76" spans="1:8" hidden="1" x14ac:dyDescent="0.2">
      <c r="A76" s="113"/>
      <c r="B76" s="96" t="s">
        <v>77</v>
      </c>
      <c r="C76" s="103">
        <v>0.14000000000000001</v>
      </c>
      <c r="D76" s="104">
        <v>66980</v>
      </c>
      <c r="E76" s="104">
        <v>26030</v>
      </c>
      <c r="F76" s="105">
        <v>103.3511</v>
      </c>
      <c r="G76" s="106">
        <v>12.499915553056731</v>
      </c>
      <c r="H76" s="106">
        <v>12.406921370182229</v>
      </c>
    </row>
    <row r="77" spans="1:8" hidden="1" x14ac:dyDescent="0.2">
      <c r="A77" s="113"/>
      <c r="B77" s="96" t="s">
        <v>78</v>
      </c>
      <c r="C77" s="103">
        <v>0.14000000000000001</v>
      </c>
      <c r="D77" s="104">
        <v>340000</v>
      </c>
      <c r="E77" s="104">
        <v>181400</v>
      </c>
      <c r="F77" s="105">
        <v>104.8762</v>
      </c>
      <c r="G77" s="106">
        <v>12.590009843057249</v>
      </c>
      <c r="H77" s="106">
        <v>12.538710222931531</v>
      </c>
    </row>
    <row r="78" spans="1:8" hidden="1" x14ac:dyDescent="0.2">
      <c r="A78" s="113"/>
      <c r="B78" s="114" t="s">
        <v>79</v>
      </c>
      <c r="C78" s="115">
        <v>0.13</v>
      </c>
      <c r="D78" s="104">
        <v>119625</v>
      </c>
      <c r="E78" s="104">
        <v>95875</v>
      </c>
      <c r="F78" s="105">
        <v>101.0522</v>
      </c>
      <c r="G78" s="106">
        <v>12.798898080781512</v>
      </c>
      <c r="H78" s="106">
        <v>12.610988157124345</v>
      </c>
    </row>
    <row r="79" spans="1:8" hidden="1" x14ac:dyDescent="0.2">
      <c r="A79" s="113"/>
      <c r="B79" s="114"/>
      <c r="C79" s="115"/>
      <c r="D79" s="104"/>
      <c r="E79" s="104"/>
      <c r="F79" s="105"/>
      <c r="G79" s="106"/>
      <c r="H79" s="106"/>
    </row>
    <row r="80" spans="1:8" ht="15" hidden="1" thickTop="1" x14ac:dyDescent="0.2">
      <c r="A80" s="112">
        <v>45673</v>
      </c>
      <c r="B80" s="96" t="s">
        <v>151</v>
      </c>
      <c r="C80" s="103">
        <v>0</v>
      </c>
      <c r="D80" s="104">
        <v>716072</v>
      </c>
      <c r="E80" s="104">
        <v>189723</v>
      </c>
      <c r="F80" s="105">
        <v>79.798000000000002</v>
      </c>
      <c r="G80" s="106">
        <v>11.944818535975836</v>
      </c>
      <c r="H80" s="106">
        <v>11.91375940773777</v>
      </c>
    </row>
    <row r="81" spans="1:8" hidden="1" x14ac:dyDescent="0.2">
      <c r="A81" s="113"/>
      <c r="B81" s="96" t="s">
        <v>77</v>
      </c>
      <c r="C81" s="103">
        <v>0.12</v>
      </c>
      <c r="D81" s="104">
        <v>400504.5</v>
      </c>
      <c r="E81" s="104">
        <v>93730</v>
      </c>
      <c r="F81" s="105">
        <v>100.2711</v>
      </c>
      <c r="G81" s="106">
        <v>11.889927375561868</v>
      </c>
      <c r="H81" s="106">
        <v>11.889927375561868</v>
      </c>
    </row>
    <row r="82" spans="1:8" hidden="1" x14ac:dyDescent="0.2">
      <c r="A82" s="113"/>
      <c r="B82" s="96" t="s">
        <v>78</v>
      </c>
      <c r="C82" s="103">
        <v>0.12</v>
      </c>
      <c r="D82" s="104">
        <v>378420</v>
      </c>
      <c r="E82" s="104">
        <v>119546.1</v>
      </c>
      <c r="F82" s="105">
        <v>98.545500000000004</v>
      </c>
      <c r="G82" s="106">
        <v>12.398983913732877</v>
      </c>
      <c r="H82" s="106">
        <v>12.370921885124767</v>
      </c>
    </row>
    <row r="83" spans="1:8" hidden="1" x14ac:dyDescent="0.2">
      <c r="A83" s="113"/>
      <c r="B83" s="114" t="s">
        <v>79</v>
      </c>
      <c r="C83" s="115">
        <v>0.12</v>
      </c>
      <c r="D83" s="104">
        <v>56212.5</v>
      </c>
      <c r="E83" s="104">
        <v>17712.5</v>
      </c>
      <c r="F83" s="105">
        <v>95.558000000000007</v>
      </c>
      <c r="G83" s="106">
        <v>12.799883114869385</v>
      </c>
      <c r="H83" s="106">
        <v>12.756615184141767</v>
      </c>
    </row>
    <row r="84" spans="1:8" hidden="1" x14ac:dyDescent="0.2">
      <c r="A84" s="113"/>
      <c r="B84" s="114" t="s">
        <v>80</v>
      </c>
      <c r="C84" s="115">
        <v>0.12</v>
      </c>
      <c r="D84" s="104">
        <v>16500</v>
      </c>
      <c r="E84" s="104">
        <v>0</v>
      </c>
      <c r="F84" s="105" t="s">
        <v>24</v>
      </c>
      <c r="G84" s="106" t="s">
        <v>24</v>
      </c>
      <c r="H84" s="106" t="s">
        <v>24</v>
      </c>
    </row>
    <row r="85" spans="1:8" hidden="1" x14ac:dyDescent="0.2">
      <c r="A85" s="113"/>
      <c r="B85" s="114"/>
      <c r="C85" s="115"/>
      <c r="D85" s="104"/>
      <c r="E85" s="104"/>
      <c r="F85" s="105"/>
      <c r="G85" s="106"/>
      <c r="H85" s="106"/>
    </row>
    <row r="86" spans="1:8" ht="15" hidden="1" thickTop="1" x14ac:dyDescent="0.2">
      <c r="A86" s="112">
        <v>45701</v>
      </c>
      <c r="B86" s="96" t="s">
        <v>151</v>
      </c>
      <c r="C86" s="103">
        <v>0</v>
      </c>
      <c r="D86" s="104">
        <v>233540.7</v>
      </c>
      <c r="E86" s="104">
        <v>95236.6</v>
      </c>
      <c r="F86" s="105">
        <v>80.845299999999995</v>
      </c>
      <c r="G86" s="120">
        <v>11.689990538663968</v>
      </c>
      <c r="H86" s="120">
        <v>11.688771506958673</v>
      </c>
    </row>
    <row r="87" spans="1:8" hidden="1" x14ac:dyDescent="0.2">
      <c r="A87" s="113"/>
      <c r="B87" s="96" t="s">
        <v>77</v>
      </c>
      <c r="C87" s="103">
        <v>0.12</v>
      </c>
      <c r="D87" s="104">
        <v>44550</v>
      </c>
      <c r="E87" s="104">
        <v>7623</v>
      </c>
      <c r="F87" s="105">
        <v>100.245</v>
      </c>
      <c r="G87" s="120">
        <v>11.888984200581035</v>
      </c>
      <c r="H87" s="120">
        <v>11.708541257234375</v>
      </c>
    </row>
    <row r="88" spans="1:8" hidden="1" x14ac:dyDescent="0.2">
      <c r="A88" s="113"/>
      <c r="B88" s="96" t="s">
        <v>78</v>
      </c>
      <c r="C88" s="103">
        <v>0.12</v>
      </c>
      <c r="D88" s="104">
        <v>392550</v>
      </c>
      <c r="E88" s="104">
        <v>242422</v>
      </c>
      <c r="F88" s="105">
        <v>98.574200000000005</v>
      </c>
      <c r="G88" s="120">
        <v>12.389008045178969</v>
      </c>
      <c r="H88" s="120">
        <v>12.360747198306504</v>
      </c>
    </row>
    <row r="89" spans="1:8" hidden="1" x14ac:dyDescent="0.2">
      <c r="A89" s="113"/>
      <c r="B89" s="114" t="s">
        <v>79</v>
      </c>
      <c r="C89" s="115">
        <v>0.12</v>
      </c>
      <c r="D89" s="104">
        <v>175030</v>
      </c>
      <c r="E89" s="104">
        <v>131080</v>
      </c>
      <c r="F89" s="105">
        <v>95.604200000000006</v>
      </c>
      <c r="G89" s="120">
        <v>12.790006996908318</v>
      </c>
      <c r="H89" s="120">
        <v>12.654553956919507</v>
      </c>
    </row>
    <row r="90" spans="1:8" hidden="1" x14ac:dyDescent="0.2">
      <c r="A90" s="113"/>
      <c r="B90" s="114" t="s">
        <v>80</v>
      </c>
      <c r="C90" s="115">
        <v>0.12</v>
      </c>
      <c r="D90" s="104">
        <v>65000</v>
      </c>
      <c r="E90" s="104">
        <v>0</v>
      </c>
      <c r="F90" s="105" t="s">
        <v>24</v>
      </c>
      <c r="G90" s="120" t="s">
        <v>24</v>
      </c>
      <c r="H90" s="120" t="s">
        <v>24</v>
      </c>
    </row>
    <row r="91" spans="1:8" hidden="1" x14ac:dyDescent="0.2">
      <c r="A91" s="113"/>
      <c r="B91" s="114"/>
      <c r="C91" s="115"/>
      <c r="D91" s="104"/>
      <c r="E91" s="104"/>
      <c r="F91" s="105"/>
      <c r="G91" s="120"/>
      <c r="H91" s="120"/>
    </row>
    <row r="92" spans="1:8" ht="15" hidden="1" thickTop="1" x14ac:dyDescent="0.2">
      <c r="A92" s="112">
        <v>45729</v>
      </c>
      <c r="B92" s="96" t="s">
        <v>151</v>
      </c>
      <c r="C92" s="103">
        <v>0</v>
      </c>
      <c r="D92" s="104">
        <v>115500</v>
      </c>
      <c r="E92" s="104" t="s">
        <v>149</v>
      </c>
      <c r="F92" s="105" t="s">
        <v>24</v>
      </c>
      <c r="G92" s="120" t="s">
        <v>24</v>
      </c>
      <c r="H92" s="120" t="s">
        <v>24</v>
      </c>
    </row>
    <row r="93" spans="1:8" hidden="1" x14ac:dyDescent="0.2">
      <c r="A93" s="113"/>
      <c r="B93" s="96" t="s">
        <v>77</v>
      </c>
      <c r="C93" s="103">
        <v>0.12</v>
      </c>
      <c r="D93" s="104">
        <v>117505</v>
      </c>
      <c r="E93" s="104" t="s">
        <v>149</v>
      </c>
      <c r="F93" s="105" t="s">
        <v>24</v>
      </c>
      <c r="G93" s="120" t="s">
        <v>24</v>
      </c>
      <c r="H93" s="120" t="s">
        <v>24</v>
      </c>
    </row>
    <row r="94" spans="1:8" hidden="1" x14ac:dyDescent="0.2">
      <c r="A94" s="113"/>
      <c r="B94" s="96" t="s">
        <v>78</v>
      </c>
      <c r="C94" s="103">
        <v>0.12</v>
      </c>
      <c r="D94" s="104">
        <v>149800</v>
      </c>
      <c r="E94" s="104">
        <v>6020</v>
      </c>
      <c r="F94" s="105">
        <v>98.626800000000003</v>
      </c>
      <c r="G94" s="120">
        <v>12.374499999999999</v>
      </c>
      <c r="H94" s="120">
        <v>12.35950041214338</v>
      </c>
    </row>
    <row r="95" spans="1:8" hidden="1" x14ac:dyDescent="0.2">
      <c r="A95" s="113"/>
      <c r="B95" s="114" t="s">
        <v>79</v>
      </c>
      <c r="C95" s="115">
        <v>0.12</v>
      </c>
      <c r="D95" s="104">
        <v>78502</v>
      </c>
      <c r="E95" s="104">
        <v>9802</v>
      </c>
      <c r="F95" s="105">
        <v>95.606200000000001</v>
      </c>
      <c r="G95" s="120">
        <v>12.789999606063192</v>
      </c>
      <c r="H95" s="120">
        <v>12.763502983135929</v>
      </c>
    </row>
    <row r="96" spans="1:8" hidden="1" x14ac:dyDescent="0.2">
      <c r="A96" s="113"/>
      <c r="B96" s="114" t="s">
        <v>80</v>
      </c>
      <c r="C96" s="115">
        <v>0.12</v>
      </c>
      <c r="D96" s="104">
        <v>15000</v>
      </c>
      <c r="E96" s="104" t="s">
        <v>149</v>
      </c>
      <c r="F96" s="105" t="s">
        <v>24</v>
      </c>
      <c r="G96" s="120" t="s">
        <v>24</v>
      </c>
      <c r="H96" s="120" t="s">
        <v>24</v>
      </c>
    </row>
    <row r="97" spans="1:8" hidden="1" x14ac:dyDescent="0.2">
      <c r="A97" s="113"/>
      <c r="B97" s="114"/>
      <c r="C97" s="115"/>
      <c r="D97" s="104"/>
      <c r="E97" s="104"/>
      <c r="F97" s="105"/>
      <c r="G97" s="120"/>
      <c r="H97" s="120"/>
    </row>
    <row r="98" spans="1:8" ht="15" thickTop="1" x14ac:dyDescent="0.2">
      <c r="A98" s="112">
        <v>45757</v>
      </c>
      <c r="B98" s="96" t="s">
        <v>151</v>
      </c>
      <c r="C98" s="103">
        <v>0</v>
      </c>
      <c r="D98" s="104">
        <v>120250</v>
      </c>
      <c r="E98" s="104">
        <v>37000</v>
      </c>
      <c r="F98" s="104">
        <v>81.903499999999994</v>
      </c>
      <c r="G98" s="120">
        <v>11.940038419316924</v>
      </c>
      <c r="H98" s="120">
        <v>11.896468234420865</v>
      </c>
    </row>
    <row r="99" spans="1:8" x14ac:dyDescent="0.2">
      <c r="A99" s="113"/>
      <c r="B99" s="96" t="s">
        <v>77</v>
      </c>
      <c r="C99" s="103">
        <v>0.12</v>
      </c>
      <c r="D99" s="104">
        <v>165840</v>
      </c>
      <c r="E99" s="104">
        <v>38000</v>
      </c>
      <c r="F99" s="104">
        <v>100.2332</v>
      </c>
      <c r="G99" s="120">
        <v>11.879992665939101</v>
      </c>
      <c r="H99" s="120">
        <v>11.860309248186233</v>
      </c>
    </row>
    <row r="100" spans="1:8" x14ac:dyDescent="0.2">
      <c r="A100" s="113"/>
      <c r="B100" s="96" t="s">
        <v>78</v>
      </c>
      <c r="C100" s="103">
        <v>0.12</v>
      </c>
      <c r="D100" s="104">
        <v>306430</v>
      </c>
      <c r="E100" s="104">
        <v>93180</v>
      </c>
      <c r="F100" s="104">
        <v>98.756799999999998</v>
      </c>
      <c r="G100" s="120">
        <v>12.340006842362786</v>
      </c>
      <c r="H100" s="120">
        <v>12.285033663415197</v>
      </c>
    </row>
    <row r="101" spans="1:8" x14ac:dyDescent="0.2">
      <c r="A101" s="113"/>
      <c r="B101" s="114" t="s">
        <v>79</v>
      </c>
      <c r="C101" s="115">
        <v>0.12</v>
      </c>
      <c r="D101" s="104">
        <v>287623</v>
      </c>
      <c r="E101" s="104">
        <v>247623</v>
      </c>
      <c r="F101" s="104">
        <v>95.617099999999994</v>
      </c>
      <c r="G101" s="120">
        <v>12.790003870195438</v>
      </c>
      <c r="H101" s="120">
        <v>12.783199181693011</v>
      </c>
    </row>
    <row r="102" spans="1:8" x14ac:dyDescent="0.2">
      <c r="A102" s="113"/>
      <c r="B102" s="114" t="s">
        <v>80</v>
      </c>
      <c r="C102" s="115">
        <v>0.12</v>
      </c>
      <c r="D102" s="104">
        <v>7500</v>
      </c>
      <c r="E102" s="104" t="s">
        <v>149</v>
      </c>
      <c r="F102" s="104" t="s">
        <v>24</v>
      </c>
      <c r="G102" s="120" t="s">
        <v>24</v>
      </c>
      <c r="H102" s="120" t="s">
        <v>24</v>
      </c>
    </row>
    <row r="103" spans="1:8" x14ac:dyDescent="0.2">
      <c r="A103" s="113"/>
      <c r="B103" s="114"/>
      <c r="C103" s="115"/>
      <c r="D103" s="104"/>
      <c r="E103" s="104"/>
      <c r="F103" s="104"/>
      <c r="G103" s="120"/>
      <c r="H103" s="120"/>
    </row>
    <row r="104" spans="1:8" x14ac:dyDescent="0.2">
      <c r="A104" s="112">
        <v>45785</v>
      </c>
      <c r="B104" s="96" t="s">
        <v>151</v>
      </c>
      <c r="C104" s="103">
        <v>0</v>
      </c>
      <c r="D104" s="104">
        <v>157000</v>
      </c>
      <c r="E104" s="104">
        <v>105591.4</v>
      </c>
      <c r="F104" s="104">
        <v>82.803100000000001</v>
      </c>
      <c r="G104" s="120">
        <v>11.789985608928907</v>
      </c>
      <c r="H104" s="120">
        <v>11.642656117746414</v>
      </c>
    </row>
    <row r="105" spans="1:8" x14ac:dyDescent="0.2">
      <c r="A105" s="54"/>
      <c r="B105" s="96" t="s">
        <v>77</v>
      </c>
      <c r="C105" s="103">
        <v>0.12</v>
      </c>
      <c r="D105" s="104">
        <v>279000</v>
      </c>
      <c r="E105" s="104">
        <v>71762.7</v>
      </c>
      <c r="F105" s="104">
        <v>100.6597</v>
      </c>
      <c r="G105" s="120">
        <v>11.689317771941107</v>
      </c>
      <c r="H105" s="120">
        <v>11.652418069930464</v>
      </c>
    </row>
    <row r="106" spans="1:8" x14ac:dyDescent="0.2">
      <c r="A106" s="54"/>
      <c r="B106" s="96" t="s">
        <v>78</v>
      </c>
      <c r="C106" s="103">
        <v>0.12</v>
      </c>
      <c r="D106" s="104">
        <v>203300</v>
      </c>
      <c r="E106" s="104">
        <v>69145</v>
      </c>
      <c r="F106" s="104">
        <v>99.468500000000006</v>
      </c>
      <c r="G106" s="120">
        <v>12.139988140380472</v>
      </c>
      <c r="H106" s="120">
        <v>12.111088904808513</v>
      </c>
    </row>
    <row r="107" spans="1:8" x14ac:dyDescent="0.2">
      <c r="A107" s="54"/>
      <c r="B107" s="114" t="s">
        <v>79</v>
      </c>
      <c r="C107" s="115">
        <v>0.12</v>
      </c>
      <c r="D107" s="104">
        <v>185968</v>
      </c>
      <c r="E107" s="104">
        <v>53020</v>
      </c>
      <c r="F107" s="104">
        <v>96.711200000000005</v>
      </c>
      <c r="G107" s="120">
        <v>12.58900589862858</v>
      </c>
      <c r="H107" s="120">
        <v>12.533966703586414</v>
      </c>
    </row>
    <row r="108" spans="1:8" x14ac:dyDescent="0.2">
      <c r="A108" s="54"/>
      <c r="B108" s="114" t="s">
        <v>80</v>
      </c>
      <c r="C108" s="115">
        <v>0.12</v>
      </c>
      <c r="D108" s="104">
        <v>30000</v>
      </c>
      <c r="E108" s="104" t="s">
        <v>149</v>
      </c>
      <c r="F108" s="104" t="s">
        <v>24</v>
      </c>
      <c r="G108" s="120" t="s">
        <v>24</v>
      </c>
      <c r="H108" s="120" t="s">
        <v>24</v>
      </c>
    </row>
    <row r="109" spans="1:8" x14ac:dyDescent="0.2">
      <c r="A109" s="54"/>
      <c r="B109" s="114"/>
      <c r="C109" s="115"/>
      <c r="D109" s="104"/>
      <c r="E109" s="104"/>
      <c r="F109" s="104"/>
      <c r="G109" s="120"/>
      <c r="H109" s="120"/>
    </row>
    <row r="110" spans="1:8" x14ac:dyDescent="0.2">
      <c r="A110" s="112">
        <v>45827</v>
      </c>
      <c r="B110" s="96" t="s">
        <v>151</v>
      </c>
      <c r="C110" s="103">
        <v>0</v>
      </c>
      <c r="D110" s="104">
        <v>276030.60000000003</v>
      </c>
      <c r="E110" s="104">
        <v>63135</v>
      </c>
      <c r="F110" s="104">
        <v>84.3476</v>
      </c>
      <c r="G110" s="120">
        <v>11.390017874640677</v>
      </c>
      <c r="H110" s="120">
        <v>11.358140757969974</v>
      </c>
    </row>
    <row r="111" spans="1:8" x14ac:dyDescent="0.2">
      <c r="A111" s="54"/>
      <c r="B111" s="96" t="s">
        <v>77</v>
      </c>
      <c r="C111" s="103">
        <v>0.12</v>
      </c>
      <c r="D111" s="104">
        <v>188000</v>
      </c>
      <c r="E111" s="104">
        <v>37013</v>
      </c>
      <c r="F111" s="104">
        <v>101.2901</v>
      </c>
      <c r="G111" s="120">
        <v>11.397997186347578</v>
      </c>
      <c r="H111" s="120">
        <v>11.374708606013202</v>
      </c>
    </row>
    <row r="112" spans="1:8" x14ac:dyDescent="0.2">
      <c r="A112" s="54"/>
      <c r="B112" s="96" t="s">
        <v>78</v>
      </c>
      <c r="C112" s="103">
        <v>0.12</v>
      </c>
      <c r="D112" s="104">
        <v>375489</v>
      </c>
      <c r="E112" s="104">
        <v>130433</v>
      </c>
      <c r="F112" s="104">
        <v>101.0181</v>
      </c>
      <c r="G112" s="120">
        <v>11.700011041593871</v>
      </c>
      <c r="H112" s="120">
        <v>11.692852587195699</v>
      </c>
    </row>
    <row r="113" spans="1:11" x14ac:dyDescent="0.2">
      <c r="A113" s="54"/>
      <c r="B113" s="114" t="s">
        <v>79</v>
      </c>
      <c r="C113" s="115">
        <v>0.12</v>
      </c>
      <c r="D113" s="104">
        <v>87065.1</v>
      </c>
      <c r="E113" s="104">
        <v>38197.1</v>
      </c>
      <c r="F113" s="104">
        <v>97.232299999999995</v>
      </c>
      <c r="G113" s="120">
        <v>12.499490956101953</v>
      </c>
      <c r="H113" s="120">
        <v>12.389945138891816</v>
      </c>
    </row>
    <row r="114" spans="1:11" x14ac:dyDescent="0.2">
      <c r="A114" s="54"/>
      <c r="B114" s="114" t="s">
        <v>80</v>
      </c>
      <c r="C114" s="115">
        <v>0.12</v>
      </c>
      <c r="D114" s="104">
        <v>290500</v>
      </c>
      <c r="E114" s="104">
        <v>288000</v>
      </c>
      <c r="F114" s="104">
        <v>16.639500000000002</v>
      </c>
      <c r="G114" s="120">
        <v>12.700017079688736</v>
      </c>
      <c r="H114" s="120">
        <v>12.700017079688736</v>
      </c>
    </row>
    <row r="115" spans="1:11" x14ac:dyDescent="0.2">
      <c r="A115" s="54"/>
      <c r="B115" s="114"/>
      <c r="C115" s="115"/>
      <c r="D115" s="104"/>
      <c r="E115" s="104"/>
      <c r="F115" s="104"/>
      <c r="G115" s="120"/>
      <c r="H115" s="120"/>
    </row>
    <row r="116" spans="1:11" x14ac:dyDescent="0.2">
      <c r="A116" s="112">
        <v>45855</v>
      </c>
      <c r="B116" s="96" t="s">
        <v>151</v>
      </c>
      <c r="C116" s="103">
        <v>0</v>
      </c>
      <c r="D116" s="104">
        <v>179750</v>
      </c>
      <c r="E116" s="104">
        <v>39267.9</v>
      </c>
      <c r="F116" s="104">
        <v>81.385000000000005</v>
      </c>
      <c r="G116" s="120">
        <v>10.84798836766592</v>
      </c>
      <c r="H116" s="120">
        <v>10.822209876345569</v>
      </c>
    </row>
    <row r="117" spans="1:11" x14ac:dyDescent="0.2">
      <c r="A117" s="54"/>
      <c r="B117" s="96" t="s">
        <v>77</v>
      </c>
      <c r="C117" s="103">
        <v>0.105</v>
      </c>
      <c r="D117" s="104">
        <v>134104.6</v>
      </c>
      <c r="E117" s="104">
        <v>41765.199999999997</v>
      </c>
      <c r="F117" s="104">
        <v>98.627300000000005</v>
      </c>
      <c r="G117" s="120">
        <v>11.050006923922044</v>
      </c>
      <c r="H117" s="120">
        <v>11.004033893282092</v>
      </c>
    </row>
    <row r="118" spans="1:11" x14ac:dyDescent="0.2">
      <c r="A118" s="54"/>
      <c r="B118" s="96" t="s">
        <v>78</v>
      </c>
      <c r="C118" s="103">
        <v>0.11</v>
      </c>
      <c r="D118" s="104">
        <v>337950</v>
      </c>
      <c r="E118" s="104">
        <v>254840</v>
      </c>
      <c r="F118" s="104">
        <v>98.543800000000005</v>
      </c>
      <c r="G118" s="120">
        <v>11.390003791118877</v>
      </c>
      <c r="H118" s="120">
        <v>11.291860205314968</v>
      </c>
    </row>
    <row r="119" spans="1:11" x14ac:dyDescent="0.2">
      <c r="A119" s="54"/>
      <c r="B119" s="114" t="s">
        <v>79</v>
      </c>
      <c r="C119" s="115">
        <v>0.115</v>
      </c>
      <c r="D119" s="104">
        <v>339122.5</v>
      </c>
      <c r="E119" s="104">
        <v>6449.3</v>
      </c>
      <c r="F119" s="104">
        <v>96.017899999999997</v>
      </c>
      <c r="G119" s="120">
        <v>12.200002736564063</v>
      </c>
      <c r="H119" s="120">
        <v>12.200002736564063</v>
      </c>
    </row>
    <row r="120" spans="1:11" x14ac:dyDescent="0.2">
      <c r="A120" s="54"/>
      <c r="B120" s="114" t="s">
        <v>80</v>
      </c>
      <c r="C120" s="115">
        <v>0</v>
      </c>
      <c r="D120" s="104">
        <v>704920</v>
      </c>
      <c r="E120" s="104" t="s">
        <v>149</v>
      </c>
      <c r="F120" s="104" t="s">
        <v>24</v>
      </c>
      <c r="G120" s="120" t="s">
        <v>24</v>
      </c>
      <c r="H120" s="120" t="s">
        <v>24</v>
      </c>
    </row>
    <row r="121" spans="1:11" x14ac:dyDescent="0.2">
      <c r="A121" s="54"/>
      <c r="B121" s="114"/>
      <c r="C121" s="115"/>
      <c r="D121" s="104"/>
      <c r="E121" s="104"/>
      <c r="F121" s="104"/>
      <c r="G121" s="120"/>
      <c r="H121" s="120"/>
    </row>
    <row r="122" spans="1:11" x14ac:dyDescent="0.2">
      <c r="A122" s="112">
        <v>45873</v>
      </c>
      <c r="B122" s="96" t="s">
        <v>151</v>
      </c>
      <c r="C122" s="103">
        <v>0</v>
      </c>
      <c r="D122" s="104">
        <v>150250</v>
      </c>
      <c r="E122" s="104">
        <v>28040</v>
      </c>
      <c r="F122" s="104">
        <v>81.452100000000002</v>
      </c>
      <c r="G122" s="120">
        <v>11.090032100315769</v>
      </c>
      <c r="H122" s="120">
        <v>11.05367822547773</v>
      </c>
      <c r="K122" s="19"/>
    </row>
    <row r="123" spans="1:11" x14ac:dyDescent="0.2">
      <c r="A123" s="54"/>
      <c r="B123" s="96" t="s">
        <v>77</v>
      </c>
      <c r="C123" s="103">
        <v>0.105</v>
      </c>
      <c r="D123" s="104">
        <v>273779</v>
      </c>
      <c r="E123" s="104">
        <v>46840.7</v>
      </c>
      <c r="F123" s="104">
        <v>98.414599999999993</v>
      </c>
      <c r="G123" s="120">
        <v>11.139987417229952</v>
      </c>
      <c r="H123" s="120">
        <v>11.094439121901186</v>
      </c>
    </row>
    <row r="124" spans="1:11" x14ac:dyDescent="0.2">
      <c r="A124" s="54"/>
      <c r="B124" s="96" t="s">
        <v>78</v>
      </c>
      <c r="C124" s="103">
        <v>0.11</v>
      </c>
      <c r="D124" s="104">
        <v>234981</v>
      </c>
      <c r="E124" s="104">
        <v>43374.8</v>
      </c>
      <c r="F124" s="104">
        <v>98.358000000000004</v>
      </c>
      <c r="G124" s="120">
        <v>11.439922381753103</v>
      </c>
      <c r="H124" s="120">
        <v>11.382208898100206</v>
      </c>
    </row>
    <row r="125" spans="1:11" x14ac:dyDescent="0.2">
      <c r="A125" s="54"/>
      <c r="B125" s="114" t="s">
        <v>79</v>
      </c>
      <c r="C125" s="115">
        <v>0.115</v>
      </c>
      <c r="D125" s="104">
        <v>342607</v>
      </c>
      <c r="E125" s="104">
        <v>220590.3</v>
      </c>
      <c r="F125" s="104">
        <v>96.289500000000004</v>
      </c>
      <c r="G125" s="120">
        <v>12.150006629693268</v>
      </c>
      <c r="H125" s="120">
        <v>12.145326413968007</v>
      </c>
    </row>
    <row r="126" spans="1:11" x14ac:dyDescent="0.2">
      <c r="A126" s="54"/>
      <c r="B126" s="114" t="s">
        <v>80</v>
      </c>
      <c r="C126" s="115">
        <v>0</v>
      </c>
      <c r="D126" s="104">
        <v>1032500</v>
      </c>
      <c r="E126" s="104">
        <v>300087.5</v>
      </c>
      <c r="F126" s="104">
        <v>17.459399999999999</v>
      </c>
      <c r="G126" s="120">
        <v>12.450018741432677</v>
      </c>
      <c r="H126" s="120">
        <v>12.443300000000001</v>
      </c>
    </row>
    <row r="127" spans="1:11" x14ac:dyDescent="0.2">
      <c r="A127" s="54"/>
      <c r="B127" s="114"/>
      <c r="C127" s="115"/>
      <c r="D127" s="104"/>
      <c r="E127" s="104"/>
      <c r="F127" s="104"/>
      <c r="G127" s="120"/>
      <c r="H127" s="120"/>
    </row>
    <row r="128" spans="1:11" x14ac:dyDescent="0.2">
      <c r="A128" s="112">
        <v>45908</v>
      </c>
      <c r="B128" s="96" t="s">
        <v>151</v>
      </c>
      <c r="C128" s="103">
        <v>0</v>
      </c>
      <c r="D128" s="104">
        <v>39450</v>
      </c>
      <c r="E128" s="104">
        <v>43289</v>
      </c>
      <c r="F128" s="104">
        <v>82.130499999999998</v>
      </c>
      <c r="G128" s="120">
        <v>11.197325590057613</v>
      </c>
      <c r="H128" s="120">
        <v>11.156568530818459</v>
      </c>
    </row>
    <row r="129" spans="1:8" x14ac:dyDescent="0.2">
      <c r="A129" s="54"/>
      <c r="B129" s="96" t="s">
        <v>77</v>
      </c>
      <c r="C129" s="103">
        <v>0.105</v>
      </c>
      <c r="D129" s="104">
        <v>5584</v>
      </c>
      <c r="E129" s="104">
        <v>8145.4</v>
      </c>
      <c r="F129" s="104">
        <v>98.441199999999995</v>
      </c>
      <c r="G129" s="120">
        <v>11.140003660732784</v>
      </c>
      <c r="H129" s="120">
        <v>11.111391224116867</v>
      </c>
    </row>
    <row r="130" spans="1:8" x14ac:dyDescent="0.2">
      <c r="A130" s="54"/>
      <c r="B130" s="96" t="s">
        <v>78</v>
      </c>
      <c r="C130" s="103">
        <v>0.11</v>
      </c>
      <c r="D130" s="104">
        <v>108850</v>
      </c>
      <c r="E130" s="104">
        <v>114993.60000000001</v>
      </c>
      <c r="F130" s="104">
        <v>98.365300000000005</v>
      </c>
      <c r="G130" s="120">
        <v>11.439489435201839</v>
      </c>
      <c r="H130" s="120">
        <v>11.411491744363213</v>
      </c>
    </row>
    <row r="131" spans="1:8" x14ac:dyDescent="0.2">
      <c r="A131" s="54"/>
      <c r="B131" s="114" t="s">
        <v>79</v>
      </c>
      <c r="C131" s="115">
        <v>0.115</v>
      </c>
      <c r="D131" s="104">
        <v>205000</v>
      </c>
      <c r="E131" s="104">
        <v>207855.3</v>
      </c>
      <c r="F131" s="104">
        <v>96.897499999999994</v>
      </c>
      <c r="G131" s="120">
        <v>12.039996259589044</v>
      </c>
      <c r="H131" s="120">
        <v>12.005760995807803</v>
      </c>
    </row>
    <row r="132" spans="1:8" x14ac:dyDescent="0.2">
      <c r="A132" s="54"/>
      <c r="B132" s="114" t="s">
        <v>80</v>
      </c>
      <c r="C132" s="115">
        <v>0</v>
      </c>
      <c r="D132" s="104">
        <v>280000</v>
      </c>
      <c r="E132" s="104">
        <v>280000</v>
      </c>
      <c r="F132" s="104">
        <v>17.8202</v>
      </c>
      <c r="G132" s="120">
        <v>12.380014141911321</v>
      </c>
      <c r="H132" s="120">
        <v>12.380014141911321</v>
      </c>
    </row>
    <row r="133" spans="1:8" x14ac:dyDescent="0.2">
      <c r="A133" s="54"/>
      <c r="B133" s="114"/>
      <c r="C133" s="115"/>
      <c r="D133" s="104"/>
      <c r="E133" s="104"/>
      <c r="F133" s="104"/>
      <c r="G133" s="120"/>
      <c r="H133" s="120"/>
    </row>
    <row r="134" spans="1:8" x14ac:dyDescent="0.2">
      <c r="A134" s="112">
        <v>45945</v>
      </c>
      <c r="B134" s="96" t="s">
        <v>151</v>
      </c>
      <c r="C134" s="103">
        <v>0</v>
      </c>
      <c r="D134" s="104">
        <v>164100</v>
      </c>
      <c r="E134" s="104">
        <v>17553</v>
      </c>
      <c r="F134" s="104">
        <v>82.846500000000006</v>
      </c>
      <c r="G134" s="120">
        <v>11.329245284131382</v>
      </c>
      <c r="H134" s="120">
        <v>11.320885561138756</v>
      </c>
    </row>
    <row r="135" spans="1:8" x14ac:dyDescent="0.2">
      <c r="A135" s="54"/>
      <c r="B135" s="96" t="s">
        <v>77</v>
      </c>
      <c r="C135" s="103">
        <v>0.105</v>
      </c>
      <c r="D135" s="104">
        <v>111500</v>
      </c>
      <c r="E135" s="104">
        <v>13858.5</v>
      </c>
      <c r="F135" s="104">
        <v>98.001099999999994</v>
      </c>
      <c r="G135" s="120">
        <v>11.349342353230011</v>
      </c>
      <c r="H135" s="120">
        <v>11.344645137479079</v>
      </c>
    </row>
    <row r="136" spans="1:8" x14ac:dyDescent="0.2">
      <c r="A136" s="54"/>
      <c r="B136" s="96" t="s">
        <v>78</v>
      </c>
      <c r="C136" s="103">
        <v>0.11</v>
      </c>
      <c r="D136" s="104">
        <v>220450.5</v>
      </c>
      <c r="E136" s="104">
        <v>12912.5</v>
      </c>
      <c r="F136" s="104">
        <v>98.168800000000005</v>
      </c>
      <c r="G136" s="120">
        <v>11.499913736249221</v>
      </c>
      <c r="H136" s="120">
        <v>11.491637894589331</v>
      </c>
    </row>
    <row r="137" spans="1:8" x14ac:dyDescent="0.2">
      <c r="A137" s="54"/>
      <c r="B137" s="114" t="s">
        <v>79</v>
      </c>
      <c r="C137" s="115">
        <v>0.115</v>
      </c>
      <c r="D137" s="104">
        <v>522799</v>
      </c>
      <c r="E137" s="104">
        <v>337402</v>
      </c>
      <c r="F137" s="104">
        <v>97.128200000000007</v>
      </c>
      <c r="G137" s="120">
        <v>12.000005668661498</v>
      </c>
      <c r="H137" s="120">
        <v>11.909690279718902</v>
      </c>
    </row>
    <row r="138" spans="1:8" x14ac:dyDescent="0.2">
      <c r="A138" s="54"/>
      <c r="B138" s="114" t="s">
        <v>80</v>
      </c>
      <c r="C138" s="115">
        <v>0</v>
      </c>
      <c r="D138" s="104">
        <v>517500</v>
      </c>
      <c r="E138" s="104">
        <v>125006</v>
      </c>
      <c r="F138" s="104">
        <v>18.126799999999999</v>
      </c>
      <c r="G138" s="120">
        <v>12.339995041672683</v>
      </c>
      <c r="H138" s="120">
        <v>12.303998205432624</v>
      </c>
    </row>
    <row r="139" spans="1:8" x14ac:dyDescent="0.2">
      <c r="A139" s="54"/>
      <c r="B139" s="114"/>
      <c r="C139" s="115"/>
      <c r="D139" s="104"/>
      <c r="E139" s="104"/>
      <c r="F139" s="104"/>
      <c r="G139" s="120"/>
      <c r="H139" s="120"/>
    </row>
    <row r="140" spans="1:8" x14ac:dyDescent="0.2">
      <c r="A140" s="112">
        <v>45967</v>
      </c>
      <c r="B140" s="96" t="s">
        <v>151</v>
      </c>
      <c r="C140" s="103">
        <v>0</v>
      </c>
      <c r="D140" s="104">
        <v>160100</v>
      </c>
      <c r="E140" s="104">
        <v>63775.1</v>
      </c>
      <c r="F140" s="104">
        <v>83.194299999999998</v>
      </c>
      <c r="G140" s="120">
        <v>11.479221179685879</v>
      </c>
      <c r="H140" s="120">
        <v>11.447310244187333</v>
      </c>
    </row>
    <row r="141" spans="1:8" x14ac:dyDescent="0.2">
      <c r="A141" s="54"/>
      <c r="B141" s="96" t="s">
        <v>77</v>
      </c>
      <c r="C141" s="103">
        <v>0.105</v>
      </c>
      <c r="D141" s="104">
        <v>319650</v>
      </c>
      <c r="E141" s="104">
        <v>144838</v>
      </c>
      <c r="F141" s="104">
        <v>97.724400000000003</v>
      </c>
      <c r="G141" s="120">
        <v>11.490020452191303</v>
      </c>
      <c r="H141" s="120">
        <v>11.43535853601707</v>
      </c>
    </row>
    <row r="142" spans="1:8" x14ac:dyDescent="0.2">
      <c r="A142" s="54"/>
      <c r="B142" s="96" t="s">
        <v>78</v>
      </c>
      <c r="C142" s="103">
        <v>0.11</v>
      </c>
      <c r="D142" s="104">
        <v>179350</v>
      </c>
      <c r="E142" s="104">
        <v>97475</v>
      </c>
      <c r="F142" s="104">
        <v>97.700299999999999</v>
      </c>
      <c r="G142" s="120">
        <v>11.639007042962533</v>
      </c>
      <c r="H142" s="120">
        <v>11.578841361093094</v>
      </c>
    </row>
    <row r="143" spans="1:8" x14ac:dyDescent="0.2">
      <c r="A143" s="54"/>
      <c r="B143" s="114" t="s">
        <v>79</v>
      </c>
      <c r="C143" s="115">
        <v>0.115</v>
      </c>
      <c r="D143" s="104">
        <v>239973.8</v>
      </c>
      <c r="E143" s="104">
        <v>146553.79999999999</v>
      </c>
      <c r="F143" s="104">
        <v>97.136700000000005</v>
      </c>
      <c r="G143" s="120">
        <v>12.00049583250574</v>
      </c>
      <c r="H143" s="120">
        <v>11.931612246527088</v>
      </c>
    </row>
    <row r="144" spans="1:8" x14ac:dyDescent="0.2">
      <c r="A144" s="54"/>
      <c r="B144" s="114" t="s">
        <v>80</v>
      </c>
      <c r="C144" s="115">
        <v>0</v>
      </c>
      <c r="D144" s="104">
        <v>539500</v>
      </c>
      <c r="E144" s="104">
        <v>340010.6</v>
      </c>
      <c r="F144" s="104">
        <v>18.4695</v>
      </c>
      <c r="G144" s="120">
        <v>12.249985413519116</v>
      </c>
      <c r="H144" s="120">
        <v>12.249985413519116</v>
      </c>
    </row>
    <row r="145" spans="1:8" ht="7.5" customHeight="1" thickBot="1" x14ac:dyDescent="0.25">
      <c r="A145" s="21"/>
      <c r="B145" s="22"/>
      <c r="C145" s="23"/>
      <c r="D145" s="24"/>
      <c r="E145" s="27"/>
      <c r="F145" s="25"/>
      <c r="G145" s="26"/>
      <c r="H145" s="26"/>
    </row>
    <row r="146" spans="1:8" ht="15" thickTop="1" x14ac:dyDescent="0.2">
      <c r="A146" s="309" t="s">
        <v>154</v>
      </c>
      <c r="B146" s="309"/>
      <c r="C146" s="309"/>
      <c r="D146" s="309"/>
      <c r="E146" s="309"/>
      <c r="F146" s="309"/>
      <c r="G146" s="309"/>
      <c r="H146" s="309"/>
    </row>
    <row r="147" spans="1:8" x14ac:dyDescent="0.2">
      <c r="A147" s="304" t="s">
        <v>169</v>
      </c>
      <c r="B147" s="304"/>
      <c r="C147" s="304"/>
      <c r="D147" s="304"/>
      <c r="E147" s="304"/>
      <c r="F147" s="304"/>
      <c r="G147" s="304"/>
      <c r="H147" s="304"/>
    </row>
    <row r="148" spans="1:8" x14ac:dyDescent="0.2">
      <c r="A148" s="304" t="s">
        <v>170</v>
      </c>
      <c r="B148" s="304"/>
      <c r="C148" s="304"/>
      <c r="D148" s="304"/>
      <c r="E148" s="304"/>
      <c r="F148" s="304"/>
      <c r="G148" s="304"/>
      <c r="H148" s="304"/>
    </row>
    <row r="149" spans="1:8" x14ac:dyDescent="0.2">
      <c r="A149" s="94" t="s">
        <v>174</v>
      </c>
      <c r="B149" s="94"/>
      <c r="C149" s="94"/>
      <c r="D149" s="94"/>
      <c r="E149" s="94"/>
      <c r="F149" s="94"/>
      <c r="G149" s="94"/>
      <c r="H149" s="94"/>
    </row>
    <row r="150" spans="1:8" x14ac:dyDescent="0.2">
      <c r="A150" s="308" t="s">
        <v>153</v>
      </c>
      <c r="B150" s="308"/>
      <c r="C150" s="308"/>
      <c r="D150" s="308"/>
      <c r="E150" s="308"/>
      <c r="F150" s="308"/>
      <c r="G150" s="308"/>
      <c r="H150" s="308"/>
    </row>
  </sheetData>
  <mergeCells count="7">
    <mergeCell ref="A148:H148"/>
    <mergeCell ref="A1:H1"/>
    <mergeCell ref="A2:H2"/>
    <mergeCell ref="A3:H3"/>
    <mergeCell ref="A150:H150"/>
    <mergeCell ref="A147:H147"/>
    <mergeCell ref="A146:H146"/>
  </mergeCells>
  <hyperlinks>
    <hyperlink ref="J1" r:id="rId1"/>
  </hyperlinks>
  <pageMargins left="0.7" right="0.7" top="0.75" bottom="0.75" header="0.3" footer="0.3"/>
  <pageSetup paperSize="9" scale="84"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5"/>
  <sheetViews>
    <sheetView view="pageBreakPreview" zoomScale="85" zoomScaleNormal="70" zoomScaleSheetLayoutView="85" zoomScalePageLayoutView="40" workbookViewId="0">
      <selection activeCell="G8" sqref="G8"/>
    </sheetView>
  </sheetViews>
  <sheetFormatPr defaultColWidth="9.125" defaultRowHeight="14.25" x14ac:dyDescent="0.2"/>
  <cols>
    <col min="1" max="1" width="41.125" style="17" customWidth="1"/>
    <col min="2" max="2" width="10.125" style="17" customWidth="1"/>
    <col min="3" max="3" width="14.125" style="17" customWidth="1"/>
    <col min="4" max="4" width="12.25" style="17" customWidth="1"/>
    <col min="5" max="5" width="10.5" style="17" customWidth="1"/>
    <col min="6" max="7" width="12" style="17" customWidth="1"/>
    <col min="8" max="8" width="10" style="17" bestFit="1" customWidth="1"/>
    <col min="9" max="9" width="12.375" style="17" customWidth="1"/>
    <col min="10" max="10" width="12.25" style="17" customWidth="1"/>
    <col min="11" max="11" width="7.875" style="17" bestFit="1" customWidth="1"/>
    <col min="12" max="16384" width="9.125" style="17"/>
  </cols>
  <sheetData>
    <row r="1" spans="1:14" ht="27" x14ac:dyDescent="0.2">
      <c r="A1" s="326" t="s">
        <v>84</v>
      </c>
      <c r="B1" s="326"/>
      <c r="C1" s="326"/>
      <c r="D1" s="326"/>
      <c r="E1" s="326"/>
      <c r="F1" s="326"/>
      <c r="G1" s="326"/>
      <c r="H1" s="326"/>
      <c r="I1" s="326"/>
      <c r="J1" s="326"/>
      <c r="K1" s="326"/>
      <c r="M1" s="230" t="s">
        <v>179</v>
      </c>
    </row>
    <row r="2" spans="1:14" ht="22.5" x14ac:dyDescent="0.2">
      <c r="A2" s="305" t="s">
        <v>145</v>
      </c>
      <c r="B2" s="305"/>
      <c r="C2" s="305"/>
      <c r="D2" s="305"/>
      <c r="E2" s="305"/>
      <c r="F2" s="305"/>
      <c r="G2" s="305"/>
      <c r="H2" s="305"/>
      <c r="I2" s="305"/>
      <c r="J2" s="305"/>
      <c r="K2" s="305"/>
      <c r="M2" s="230" t="s">
        <v>180</v>
      </c>
    </row>
    <row r="3" spans="1:14" ht="16.5" thickBot="1" x14ac:dyDescent="0.25">
      <c r="A3" s="327" t="s">
        <v>1</v>
      </c>
      <c r="B3" s="327"/>
      <c r="C3" s="327"/>
      <c r="D3" s="327"/>
      <c r="E3" s="327"/>
      <c r="F3" s="327"/>
      <c r="G3" s="327"/>
      <c r="H3" s="327"/>
      <c r="I3" s="327"/>
      <c r="J3" s="327"/>
      <c r="K3" s="327"/>
    </row>
    <row r="4" spans="1:14" ht="14.25" customHeight="1" thickTop="1" x14ac:dyDescent="0.2">
      <c r="A4" s="328" t="s">
        <v>190</v>
      </c>
      <c r="B4" s="329" t="s">
        <v>75</v>
      </c>
      <c r="C4" s="312" t="s">
        <v>146</v>
      </c>
      <c r="D4" s="313"/>
      <c r="E4" s="314"/>
      <c r="F4" s="312" t="s">
        <v>147</v>
      </c>
      <c r="G4" s="319"/>
      <c r="H4" s="320"/>
      <c r="I4" s="312" t="s">
        <v>148</v>
      </c>
      <c r="J4" s="319"/>
      <c r="K4" s="319"/>
    </row>
    <row r="5" spans="1:14" ht="14.25" customHeight="1" x14ac:dyDescent="0.2">
      <c r="A5" s="329"/>
      <c r="B5" s="329"/>
      <c r="C5" s="315"/>
      <c r="D5" s="313"/>
      <c r="E5" s="314"/>
      <c r="F5" s="312"/>
      <c r="G5" s="319"/>
      <c r="H5" s="320"/>
      <c r="I5" s="312"/>
      <c r="J5" s="319"/>
      <c r="K5" s="319"/>
      <c r="L5" s="310"/>
      <c r="M5" s="311"/>
      <c r="N5" s="311"/>
    </row>
    <row r="6" spans="1:14" ht="15" customHeight="1" thickBot="1" x14ac:dyDescent="0.25">
      <c r="A6" s="329"/>
      <c r="B6" s="329"/>
      <c r="C6" s="316"/>
      <c r="D6" s="317"/>
      <c r="E6" s="318"/>
      <c r="F6" s="321"/>
      <c r="G6" s="322"/>
      <c r="H6" s="323"/>
      <c r="I6" s="321"/>
      <c r="J6" s="322"/>
      <c r="K6" s="322"/>
    </row>
    <row r="7" spans="1:14" ht="18.75" x14ac:dyDescent="0.2">
      <c r="A7" s="329"/>
      <c r="B7" s="329"/>
      <c r="C7" s="249" t="s">
        <v>39</v>
      </c>
      <c r="D7" s="250" t="s">
        <v>39</v>
      </c>
      <c r="E7" s="251" t="s">
        <v>85</v>
      </c>
      <c r="F7" s="250" t="s">
        <v>39</v>
      </c>
      <c r="G7" s="250" t="s">
        <v>39</v>
      </c>
      <c r="H7" s="251" t="s">
        <v>85</v>
      </c>
      <c r="I7" s="252" t="s">
        <v>39</v>
      </c>
      <c r="J7" s="253" t="s">
        <v>39</v>
      </c>
      <c r="K7" s="254" t="s">
        <v>85</v>
      </c>
    </row>
    <row r="8" spans="1:14" ht="21.75" x14ac:dyDescent="0.2">
      <c r="A8" s="329"/>
      <c r="B8" s="329"/>
      <c r="C8" s="249" t="s">
        <v>194</v>
      </c>
      <c r="D8" s="250" t="s">
        <v>195</v>
      </c>
      <c r="E8" s="251" t="s">
        <v>196</v>
      </c>
      <c r="F8" s="250" t="s">
        <v>194</v>
      </c>
      <c r="G8" s="250" t="s">
        <v>195</v>
      </c>
      <c r="H8" s="251" t="s">
        <v>197</v>
      </c>
      <c r="I8" s="252" t="s">
        <v>194</v>
      </c>
      <c r="J8" s="253" t="s">
        <v>195</v>
      </c>
      <c r="K8" s="254" t="s">
        <v>197</v>
      </c>
    </row>
    <row r="9" spans="1:14" ht="14.25" customHeight="1" thickBot="1" x14ac:dyDescent="0.25">
      <c r="A9" s="330"/>
      <c r="B9" s="330"/>
      <c r="C9" s="255"/>
      <c r="D9" s="256"/>
      <c r="E9" s="256"/>
      <c r="F9" s="256"/>
      <c r="G9" s="256"/>
      <c r="H9" s="256"/>
      <c r="I9" s="257"/>
      <c r="J9" s="258"/>
      <c r="K9" s="255"/>
    </row>
    <row r="10" spans="1:14" ht="19.5" hidden="1" thickTop="1" x14ac:dyDescent="0.2">
      <c r="A10" s="171"/>
      <c r="B10" s="172"/>
      <c r="C10" s="169"/>
      <c r="D10" s="169"/>
      <c r="E10" s="169"/>
      <c r="F10" s="169"/>
      <c r="G10" s="169"/>
      <c r="H10" s="169"/>
      <c r="I10" s="169"/>
      <c r="J10" s="169"/>
      <c r="K10" s="169"/>
    </row>
    <row r="11" spans="1:14" ht="18.75" hidden="1" x14ac:dyDescent="0.2">
      <c r="A11" s="173">
        <v>45329</v>
      </c>
      <c r="B11" s="169" t="s">
        <v>86</v>
      </c>
      <c r="C11" s="174"/>
      <c r="D11" s="174"/>
      <c r="E11" s="175"/>
      <c r="F11" s="174"/>
      <c r="G11" s="174"/>
      <c r="H11" s="175"/>
      <c r="I11" s="174">
        <v>3842.3</v>
      </c>
      <c r="J11" s="174" t="s">
        <v>62</v>
      </c>
      <c r="K11" s="170"/>
    </row>
    <row r="12" spans="1:14" ht="18.75" hidden="1" x14ac:dyDescent="0.2">
      <c r="A12" s="171"/>
      <c r="B12" s="169" t="s">
        <v>87</v>
      </c>
      <c r="C12" s="174"/>
      <c r="D12" s="174"/>
      <c r="E12" s="175"/>
      <c r="F12" s="174">
        <v>0</v>
      </c>
      <c r="G12" s="174" t="s">
        <v>81</v>
      </c>
      <c r="H12" s="176"/>
      <c r="I12" s="174"/>
      <c r="J12" s="174"/>
      <c r="K12" s="169"/>
    </row>
    <row r="13" spans="1:14" ht="18.75" hidden="1" x14ac:dyDescent="0.2">
      <c r="A13" s="171"/>
      <c r="B13" s="169" t="s">
        <v>88</v>
      </c>
      <c r="C13" s="177">
        <v>163500</v>
      </c>
      <c r="D13" s="177">
        <v>125135</v>
      </c>
      <c r="E13" s="176">
        <v>95.859800000000007</v>
      </c>
      <c r="F13" s="177"/>
      <c r="G13" s="177"/>
      <c r="H13" s="175"/>
      <c r="I13" s="177"/>
      <c r="J13" s="177"/>
      <c r="K13" s="169"/>
    </row>
    <row r="14" spans="1:14" ht="18.75" hidden="1" x14ac:dyDescent="0.2">
      <c r="A14" s="169"/>
      <c r="B14" s="169" t="s">
        <v>89</v>
      </c>
      <c r="C14" s="177">
        <v>274000</v>
      </c>
      <c r="D14" s="177">
        <v>219800</v>
      </c>
      <c r="E14" s="176">
        <v>94.086799999999997</v>
      </c>
      <c r="F14" s="177"/>
      <c r="G14" s="177"/>
      <c r="H14" s="175"/>
      <c r="I14" s="177"/>
      <c r="J14" s="177"/>
      <c r="K14" s="169"/>
    </row>
    <row r="15" spans="1:14" ht="18.75" hidden="1" x14ac:dyDescent="0.2">
      <c r="A15" s="169"/>
      <c r="B15" s="169"/>
      <c r="C15" s="174"/>
      <c r="D15" s="174"/>
      <c r="E15" s="175"/>
      <c r="F15" s="174"/>
      <c r="G15" s="174"/>
      <c r="H15" s="175"/>
      <c r="I15" s="174"/>
      <c r="J15" s="174"/>
      <c r="K15" s="169"/>
    </row>
    <row r="16" spans="1:14" ht="18.75" hidden="1" x14ac:dyDescent="0.2">
      <c r="A16" s="173">
        <v>45344</v>
      </c>
      <c r="B16" s="169" t="s">
        <v>86</v>
      </c>
      <c r="C16" s="174"/>
      <c r="D16" s="174"/>
      <c r="E16" s="175"/>
      <c r="F16" s="174"/>
      <c r="G16" s="174"/>
      <c r="H16" s="175"/>
      <c r="I16" s="174">
        <v>0</v>
      </c>
      <c r="J16" s="174" t="s">
        <v>81</v>
      </c>
      <c r="K16" s="170"/>
    </row>
    <row r="17" spans="1:11" ht="18.75" hidden="1" x14ac:dyDescent="0.2">
      <c r="A17" s="171"/>
      <c r="B17" s="169" t="s">
        <v>87</v>
      </c>
      <c r="C17" s="174"/>
      <c r="D17" s="174"/>
      <c r="E17" s="175"/>
      <c r="F17" s="174">
        <v>0</v>
      </c>
      <c r="G17" s="174" t="s">
        <v>81</v>
      </c>
      <c r="H17" s="176"/>
      <c r="I17" s="174"/>
      <c r="J17" s="174"/>
      <c r="K17" s="169"/>
    </row>
    <row r="18" spans="1:11" ht="18.75" hidden="1" x14ac:dyDescent="0.2">
      <c r="A18" s="171"/>
      <c r="B18" s="169" t="s">
        <v>88</v>
      </c>
      <c r="C18" s="177">
        <v>228800</v>
      </c>
      <c r="D18" s="177">
        <v>4345</v>
      </c>
      <c r="E18" s="176">
        <v>95.855699999999999</v>
      </c>
      <c r="F18" s="177"/>
      <c r="G18" s="177"/>
      <c r="H18" s="175"/>
      <c r="I18" s="177"/>
      <c r="J18" s="177"/>
      <c r="K18" s="169"/>
    </row>
    <row r="19" spans="1:11" ht="18.75" hidden="1" x14ac:dyDescent="0.2">
      <c r="A19" s="169"/>
      <c r="B19" s="169" t="s">
        <v>89</v>
      </c>
      <c r="C19" s="177">
        <v>23000</v>
      </c>
      <c r="D19" s="177">
        <v>2005.5</v>
      </c>
      <c r="E19" s="176">
        <v>93.634200000000007</v>
      </c>
      <c r="F19" s="177"/>
      <c r="G19" s="177"/>
      <c r="H19" s="175"/>
      <c r="I19" s="177"/>
      <c r="J19" s="177"/>
      <c r="K19" s="169"/>
    </row>
    <row r="20" spans="1:11" ht="18.75" hidden="1" x14ac:dyDescent="0.2">
      <c r="A20" s="169"/>
      <c r="B20" s="169"/>
      <c r="C20" s="174"/>
      <c r="D20" s="174"/>
      <c r="E20" s="175"/>
      <c r="F20" s="174"/>
      <c r="G20" s="174"/>
      <c r="H20" s="175"/>
      <c r="I20" s="174"/>
      <c r="J20" s="174"/>
      <c r="K20" s="169"/>
    </row>
    <row r="21" spans="1:11" ht="18.75" hidden="1" x14ac:dyDescent="0.2">
      <c r="A21" s="173">
        <v>45358</v>
      </c>
      <c r="B21" s="178" t="s">
        <v>86</v>
      </c>
      <c r="C21" s="179"/>
      <c r="D21" s="179"/>
      <c r="E21" s="179"/>
      <c r="F21" s="179"/>
      <c r="G21" s="179"/>
      <c r="H21" s="179"/>
      <c r="I21" s="179">
        <v>4271.3999999999996</v>
      </c>
      <c r="J21" s="180" t="s">
        <v>149</v>
      </c>
      <c r="K21" s="181">
        <v>0</v>
      </c>
    </row>
    <row r="22" spans="1:11" ht="18.75" hidden="1" x14ac:dyDescent="0.2">
      <c r="A22" s="171"/>
      <c r="B22" s="178" t="s">
        <v>87</v>
      </c>
      <c r="C22" s="179"/>
      <c r="D22" s="179"/>
      <c r="E22" s="179"/>
      <c r="F22" s="179">
        <v>6800.6</v>
      </c>
      <c r="G22" s="180" t="s">
        <v>149</v>
      </c>
      <c r="H22" s="182">
        <v>0</v>
      </c>
      <c r="I22" s="179"/>
      <c r="J22" s="179"/>
      <c r="K22" s="183"/>
    </row>
    <row r="23" spans="1:11" ht="18.75" hidden="1" x14ac:dyDescent="0.2">
      <c r="A23" s="171"/>
      <c r="B23" s="178" t="s">
        <v>88</v>
      </c>
      <c r="C23" s="180">
        <v>129694.8</v>
      </c>
      <c r="D23" s="180">
        <v>34004.5</v>
      </c>
      <c r="E23" s="182">
        <v>95.870599999999996</v>
      </c>
      <c r="F23" s="180"/>
      <c r="G23" s="180"/>
      <c r="H23" s="184"/>
      <c r="I23" s="180"/>
      <c r="J23" s="180"/>
      <c r="K23" s="183"/>
    </row>
    <row r="24" spans="1:11" ht="18.75" hidden="1" x14ac:dyDescent="0.2">
      <c r="A24" s="169"/>
      <c r="B24" s="178" t="s">
        <v>89</v>
      </c>
      <c r="C24" s="180">
        <v>60750</v>
      </c>
      <c r="D24" s="180">
        <v>31250</v>
      </c>
      <c r="E24" s="182">
        <v>93.652199999999993</v>
      </c>
      <c r="F24" s="180"/>
      <c r="G24" s="180"/>
      <c r="H24" s="184"/>
      <c r="I24" s="180"/>
      <c r="J24" s="180"/>
      <c r="K24" s="183"/>
    </row>
    <row r="25" spans="1:11" ht="18.75" hidden="1" x14ac:dyDescent="0.2">
      <c r="A25" s="169"/>
      <c r="B25" s="178"/>
      <c r="C25" s="179"/>
      <c r="D25" s="179"/>
      <c r="E25" s="184"/>
      <c r="F25" s="179"/>
      <c r="G25" s="179"/>
      <c r="H25" s="184"/>
      <c r="I25" s="179"/>
      <c r="J25" s="179"/>
      <c r="K25" s="183"/>
    </row>
    <row r="26" spans="1:11" ht="18.75" hidden="1" x14ac:dyDescent="0.2">
      <c r="A26" s="173">
        <v>45372</v>
      </c>
      <c r="B26" s="178" t="s">
        <v>86</v>
      </c>
      <c r="C26" s="179"/>
      <c r="D26" s="179"/>
      <c r="E26" s="184"/>
      <c r="F26" s="179"/>
      <c r="G26" s="179"/>
      <c r="H26" s="184"/>
      <c r="I26" s="179">
        <v>3480.4</v>
      </c>
      <c r="J26" s="180" t="s">
        <v>149</v>
      </c>
      <c r="K26" s="181">
        <v>0</v>
      </c>
    </row>
    <row r="27" spans="1:11" ht="18.75" hidden="1" x14ac:dyDescent="0.2">
      <c r="A27" s="171"/>
      <c r="B27" s="178" t="s">
        <v>87</v>
      </c>
      <c r="C27" s="179"/>
      <c r="D27" s="179"/>
      <c r="E27" s="184"/>
      <c r="F27" s="179">
        <v>351</v>
      </c>
      <c r="G27" s="180" t="s">
        <v>149</v>
      </c>
      <c r="H27" s="182">
        <v>0</v>
      </c>
      <c r="I27" s="179"/>
      <c r="J27" s="179"/>
      <c r="K27" s="183"/>
    </row>
    <row r="28" spans="1:11" ht="18.75" hidden="1" x14ac:dyDescent="0.2">
      <c r="A28" s="171"/>
      <c r="B28" s="178" t="s">
        <v>88</v>
      </c>
      <c r="C28" s="180">
        <v>99106.8</v>
      </c>
      <c r="D28" s="180">
        <v>7600.3</v>
      </c>
      <c r="E28" s="182">
        <v>95.822000000000003</v>
      </c>
      <c r="F28" s="180"/>
      <c r="G28" s="180"/>
      <c r="H28" s="184"/>
      <c r="I28" s="180"/>
      <c r="J28" s="180"/>
      <c r="K28" s="183"/>
    </row>
    <row r="29" spans="1:11" ht="18.75" hidden="1" x14ac:dyDescent="0.2">
      <c r="A29" s="169"/>
      <c r="B29" s="178" t="s">
        <v>89</v>
      </c>
      <c r="C29" s="180">
        <v>61000</v>
      </c>
      <c r="D29" s="180">
        <v>10001.6</v>
      </c>
      <c r="E29" s="182">
        <v>93.555700000000002</v>
      </c>
      <c r="F29" s="180"/>
      <c r="G29" s="180"/>
      <c r="H29" s="184"/>
      <c r="I29" s="180"/>
      <c r="J29" s="180"/>
      <c r="K29" s="183"/>
    </row>
    <row r="30" spans="1:11" ht="18.75" hidden="1" x14ac:dyDescent="0.3">
      <c r="A30" s="185"/>
      <c r="B30" s="186"/>
      <c r="C30" s="187"/>
      <c r="D30" s="187"/>
      <c r="E30" s="188"/>
      <c r="F30" s="187"/>
      <c r="G30" s="187"/>
      <c r="H30" s="188"/>
      <c r="I30" s="187"/>
      <c r="J30" s="187"/>
      <c r="K30" s="189"/>
    </row>
    <row r="31" spans="1:11" ht="18.75" hidden="1" x14ac:dyDescent="0.3">
      <c r="A31" s="173">
        <v>45428</v>
      </c>
      <c r="B31" s="178" t="s">
        <v>86</v>
      </c>
      <c r="C31" s="187"/>
      <c r="D31" s="187"/>
      <c r="E31" s="188"/>
      <c r="F31" s="187"/>
      <c r="G31" s="187"/>
      <c r="H31" s="188"/>
      <c r="I31" s="180">
        <v>638.20000000000005</v>
      </c>
      <c r="J31" s="180" t="s">
        <v>149</v>
      </c>
      <c r="K31" s="181">
        <v>0</v>
      </c>
    </row>
    <row r="32" spans="1:11" ht="18.75" hidden="1" x14ac:dyDescent="0.3">
      <c r="A32" s="171"/>
      <c r="B32" s="178" t="s">
        <v>87</v>
      </c>
      <c r="C32" s="187"/>
      <c r="D32" s="187"/>
      <c r="E32" s="188"/>
      <c r="F32" s="187" t="s">
        <v>150</v>
      </c>
      <c r="G32" s="187">
        <v>0</v>
      </c>
      <c r="H32" s="188">
        <v>0</v>
      </c>
      <c r="I32" s="187"/>
      <c r="J32" s="187"/>
      <c r="K32" s="189"/>
    </row>
    <row r="33" spans="1:11" ht="18.75" hidden="1" x14ac:dyDescent="0.3">
      <c r="A33" s="171"/>
      <c r="B33" s="178" t="s">
        <v>88</v>
      </c>
      <c r="C33" s="180">
        <v>1201321</v>
      </c>
      <c r="D33" s="180">
        <v>381784.2</v>
      </c>
      <c r="E33" s="182">
        <v>96.182299999999998</v>
      </c>
      <c r="F33" s="187"/>
      <c r="G33" s="187"/>
      <c r="H33" s="188"/>
      <c r="I33" s="187"/>
      <c r="J33" s="187"/>
      <c r="K33" s="189"/>
    </row>
    <row r="34" spans="1:11" ht="18.75" hidden="1" x14ac:dyDescent="0.3">
      <c r="A34" s="169"/>
      <c r="B34" s="178" t="s">
        <v>89</v>
      </c>
      <c r="C34" s="180">
        <v>127900</v>
      </c>
      <c r="D34" s="180">
        <v>76750</v>
      </c>
      <c r="E34" s="182">
        <v>94.212400000000002</v>
      </c>
      <c r="F34" s="187"/>
      <c r="G34" s="187"/>
      <c r="H34" s="188"/>
      <c r="I34" s="187"/>
      <c r="J34" s="187"/>
      <c r="K34" s="189"/>
    </row>
    <row r="35" spans="1:11" ht="18.75" hidden="1" x14ac:dyDescent="0.3">
      <c r="A35" s="185"/>
      <c r="B35" s="186"/>
      <c r="C35" s="187"/>
      <c r="D35" s="187"/>
      <c r="E35" s="188"/>
      <c r="F35" s="187"/>
      <c r="G35" s="187"/>
      <c r="H35" s="188"/>
      <c r="I35" s="187"/>
      <c r="J35" s="187"/>
      <c r="K35" s="189"/>
    </row>
    <row r="36" spans="1:11" ht="18.75" hidden="1" x14ac:dyDescent="0.3">
      <c r="A36" s="173">
        <v>45442</v>
      </c>
      <c r="B36" s="178" t="s">
        <v>86</v>
      </c>
      <c r="C36" s="187"/>
      <c r="D36" s="187"/>
      <c r="E36" s="188"/>
      <c r="F36" s="187"/>
      <c r="G36" s="187"/>
      <c r="H36" s="188"/>
      <c r="I36" s="180">
        <v>1500</v>
      </c>
      <c r="J36" s="180" t="s">
        <v>149</v>
      </c>
      <c r="K36" s="181">
        <v>0</v>
      </c>
    </row>
    <row r="37" spans="1:11" ht="18.75" hidden="1" x14ac:dyDescent="0.3">
      <c r="A37" s="171"/>
      <c r="B37" s="178" t="s">
        <v>87</v>
      </c>
      <c r="C37" s="187"/>
      <c r="D37" s="187"/>
      <c r="E37" s="188"/>
      <c r="F37" s="180">
        <v>45000</v>
      </c>
      <c r="G37" s="180" t="s">
        <v>149</v>
      </c>
      <c r="H37" s="182">
        <v>0</v>
      </c>
      <c r="I37" s="187"/>
      <c r="J37" s="187"/>
      <c r="K37" s="189"/>
    </row>
    <row r="38" spans="1:11" ht="18.75" hidden="1" x14ac:dyDescent="0.3">
      <c r="A38" s="171"/>
      <c r="B38" s="178" t="s">
        <v>88</v>
      </c>
      <c r="C38" s="180">
        <v>629850</v>
      </c>
      <c r="D38" s="180">
        <v>234492.1</v>
      </c>
      <c r="E38" s="182">
        <v>96.5929</v>
      </c>
      <c r="F38" s="187"/>
      <c r="G38" s="187"/>
      <c r="H38" s="188"/>
      <c r="I38" s="187"/>
      <c r="J38" s="187"/>
      <c r="K38" s="189"/>
    </row>
    <row r="39" spans="1:11" ht="18.75" hidden="1" x14ac:dyDescent="0.3">
      <c r="A39" s="169"/>
      <c r="B39" s="178" t="s">
        <v>89</v>
      </c>
      <c r="C39" s="180">
        <v>457500</v>
      </c>
      <c r="D39" s="180">
        <v>186500</v>
      </c>
      <c r="E39" s="182">
        <v>94.472899999999996</v>
      </c>
      <c r="F39" s="187"/>
      <c r="G39" s="187"/>
      <c r="H39" s="188"/>
      <c r="I39" s="187"/>
      <c r="J39" s="187"/>
      <c r="K39" s="189"/>
    </row>
    <row r="40" spans="1:11" ht="18.75" hidden="1" x14ac:dyDescent="0.3">
      <c r="A40" s="169"/>
      <c r="B40" s="178"/>
      <c r="C40" s="180"/>
      <c r="D40" s="180"/>
      <c r="E40" s="182"/>
      <c r="F40" s="187"/>
      <c r="G40" s="187"/>
      <c r="H40" s="188"/>
      <c r="I40" s="187"/>
      <c r="J40" s="187"/>
      <c r="K40" s="189"/>
    </row>
    <row r="41" spans="1:11" ht="18.75" hidden="1" x14ac:dyDescent="0.3">
      <c r="A41" s="173">
        <v>45456</v>
      </c>
      <c r="B41" s="178" t="s">
        <v>86</v>
      </c>
      <c r="C41" s="187"/>
      <c r="D41" s="187"/>
      <c r="E41" s="188"/>
      <c r="F41" s="187"/>
      <c r="G41" s="187"/>
      <c r="H41" s="188"/>
      <c r="I41" s="180">
        <v>1000</v>
      </c>
      <c r="J41" s="180" t="s">
        <v>149</v>
      </c>
      <c r="K41" s="181">
        <v>0</v>
      </c>
    </row>
    <row r="42" spans="1:11" ht="18.75" hidden="1" x14ac:dyDescent="0.3">
      <c r="A42" s="171"/>
      <c r="B42" s="178" t="s">
        <v>87</v>
      </c>
      <c r="C42" s="187"/>
      <c r="D42" s="187"/>
      <c r="E42" s="188"/>
      <c r="F42" s="180">
        <v>49000</v>
      </c>
      <c r="G42" s="180" t="s">
        <v>149</v>
      </c>
      <c r="H42" s="182">
        <v>0</v>
      </c>
      <c r="I42" s="187"/>
      <c r="J42" s="187"/>
      <c r="K42" s="189"/>
    </row>
    <row r="43" spans="1:11" ht="18.75" hidden="1" x14ac:dyDescent="0.3">
      <c r="A43" s="171"/>
      <c r="B43" s="178" t="s">
        <v>88</v>
      </c>
      <c r="C43" s="180">
        <v>265250</v>
      </c>
      <c r="D43" s="180">
        <v>82126.399999999994</v>
      </c>
      <c r="E43" s="182">
        <v>96.587500000000006</v>
      </c>
      <c r="F43" s="187"/>
      <c r="G43" s="187"/>
      <c r="H43" s="188"/>
      <c r="I43" s="187"/>
      <c r="J43" s="187"/>
      <c r="K43" s="189"/>
    </row>
    <row r="44" spans="1:11" ht="18.75" hidden="1" x14ac:dyDescent="0.3">
      <c r="A44" s="169"/>
      <c r="B44" s="178" t="s">
        <v>89</v>
      </c>
      <c r="C44" s="180">
        <v>22500</v>
      </c>
      <c r="D44" s="180">
        <v>8300</v>
      </c>
      <c r="E44" s="182">
        <v>94.458500000000001</v>
      </c>
      <c r="F44" s="187"/>
      <c r="G44" s="187"/>
      <c r="H44" s="188"/>
      <c r="I44" s="187"/>
      <c r="J44" s="187"/>
      <c r="K44" s="189"/>
    </row>
    <row r="45" spans="1:11" ht="18.75" hidden="1" x14ac:dyDescent="0.3">
      <c r="A45" s="169"/>
      <c r="B45" s="178"/>
      <c r="C45" s="180"/>
      <c r="D45" s="180"/>
      <c r="E45" s="182"/>
      <c r="F45" s="187"/>
      <c r="G45" s="187"/>
      <c r="H45" s="188"/>
      <c r="I45" s="187"/>
      <c r="J45" s="187"/>
      <c r="K45" s="189"/>
    </row>
    <row r="46" spans="1:11" ht="18.75" hidden="1" x14ac:dyDescent="0.3">
      <c r="A46" s="173">
        <v>45470</v>
      </c>
      <c r="B46" s="178" t="s">
        <v>86</v>
      </c>
      <c r="C46" s="187"/>
      <c r="D46" s="187"/>
      <c r="E46" s="188"/>
      <c r="F46" s="187"/>
      <c r="G46" s="187"/>
      <c r="H46" s="188"/>
      <c r="I46" s="180">
        <v>700</v>
      </c>
      <c r="J46" s="180" t="s">
        <v>149</v>
      </c>
      <c r="K46" s="181">
        <v>0</v>
      </c>
    </row>
    <row r="47" spans="1:11" ht="18.75" hidden="1" x14ac:dyDescent="0.3">
      <c r="A47" s="171"/>
      <c r="B47" s="178" t="s">
        <v>87</v>
      </c>
      <c r="C47" s="187"/>
      <c r="D47" s="187"/>
      <c r="E47" s="188"/>
      <c r="F47" s="180">
        <v>136000</v>
      </c>
      <c r="G47" s="180" t="s">
        <v>149</v>
      </c>
      <c r="H47" s="182">
        <v>0</v>
      </c>
      <c r="I47" s="187"/>
      <c r="J47" s="187"/>
      <c r="K47" s="189"/>
    </row>
    <row r="48" spans="1:11" ht="18.75" hidden="1" x14ac:dyDescent="0.3">
      <c r="A48" s="171"/>
      <c r="B48" s="178" t="s">
        <v>88</v>
      </c>
      <c r="C48" s="180">
        <v>344700</v>
      </c>
      <c r="D48" s="180">
        <v>81599.899999999994</v>
      </c>
      <c r="E48" s="182">
        <v>96.547200000000004</v>
      </c>
      <c r="F48" s="187"/>
      <c r="G48" s="187"/>
      <c r="H48" s="188"/>
      <c r="I48" s="187"/>
      <c r="J48" s="187"/>
      <c r="K48" s="189"/>
    </row>
    <row r="49" spans="1:11" ht="18.75" hidden="1" x14ac:dyDescent="0.3">
      <c r="A49" s="169"/>
      <c r="B49" s="178" t="s">
        <v>89</v>
      </c>
      <c r="C49" s="180">
        <v>50000</v>
      </c>
      <c r="D49" s="180">
        <v>25000</v>
      </c>
      <c r="E49" s="182">
        <v>94.483999999999995</v>
      </c>
      <c r="F49" s="187"/>
      <c r="G49" s="187"/>
      <c r="H49" s="188"/>
      <c r="I49" s="187"/>
      <c r="J49" s="187"/>
      <c r="K49" s="189"/>
    </row>
    <row r="50" spans="1:11" ht="17.25" hidden="1" customHeight="1" x14ac:dyDescent="0.3">
      <c r="A50" s="169"/>
      <c r="B50" s="178"/>
      <c r="C50" s="180"/>
      <c r="D50" s="180"/>
      <c r="E50" s="182"/>
      <c r="F50" s="187"/>
      <c r="G50" s="187"/>
      <c r="H50" s="188"/>
      <c r="I50" s="187"/>
      <c r="J50" s="187"/>
      <c r="K50" s="189"/>
    </row>
    <row r="51" spans="1:11" ht="17.25" hidden="1" customHeight="1" x14ac:dyDescent="0.3">
      <c r="A51" s="173">
        <v>45483</v>
      </c>
      <c r="B51" s="178" t="s">
        <v>86</v>
      </c>
      <c r="C51" s="190"/>
      <c r="D51" s="190"/>
      <c r="E51" s="191"/>
      <c r="F51" s="192"/>
      <c r="G51" s="187"/>
      <c r="H51" s="188"/>
      <c r="I51" s="193">
        <v>1000</v>
      </c>
      <c r="J51" s="180" t="s">
        <v>149</v>
      </c>
      <c r="K51" s="181">
        <v>0</v>
      </c>
    </row>
    <row r="52" spans="1:11" ht="17.25" hidden="1" customHeight="1" x14ac:dyDescent="0.3">
      <c r="A52" s="171"/>
      <c r="B52" s="178" t="s">
        <v>87</v>
      </c>
      <c r="C52" s="190"/>
      <c r="D52" s="190"/>
      <c r="E52" s="191"/>
      <c r="F52" s="193">
        <v>35000</v>
      </c>
      <c r="G52" s="180" t="s">
        <v>149</v>
      </c>
      <c r="H52" s="182">
        <v>0</v>
      </c>
      <c r="I52" s="190"/>
      <c r="J52" s="187"/>
      <c r="K52" s="189"/>
    </row>
    <row r="53" spans="1:11" ht="17.25" hidden="1" customHeight="1" x14ac:dyDescent="0.3">
      <c r="A53" s="171"/>
      <c r="B53" s="178" t="s">
        <v>88</v>
      </c>
      <c r="C53" s="193">
        <v>165400</v>
      </c>
      <c r="D53" s="193">
        <v>28240.6</v>
      </c>
      <c r="E53" s="194">
        <v>96.557100000000005</v>
      </c>
      <c r="F53" s="190"/>
      <c r="G53" s="187"/>
      <c r="H53" s="188"/>
      <c r="I53" s="190"/>
      <c r="J53" s="187"/>
      <c r="K53" s="189"/>
    </row>
    <row r="54" spans="1:11" ht="17.25" hidden="1" customHeight="1" x14ac:dyDescent="0.3">
      <c r="A54" s="169"/>
      <c r="B54" s="178" t="s">
        <v>89</v>
      </c>
      <c r="C54" s="193">
        <v>49000</v>
      </c>
      <c r="D54" s="193">
        <v>36000</v>
      </c>
      <c r="E54" s="194">
        <v>94.482900000000001</v>
      </c>
      <c r="F54" s="190"/>
      <c r="G54" s="187"/>
      <c r="H54" s="188"/>
      <c r="I54" s="190"/>
      <c r="J54" s="187"/>
      <c r="K54" s="189"/>
    </row>
    <row r="55" spans="1:11" ht="17.25" hidden="1" customHeight="1" x14ac:dyDescent="0.3">
      <c r="A55" s="169"/>
      <c r="B55" s="178"/>
      <c r="C55" s="193"/>
      <c r="D55" s="193"/>
      <c r="E55" s="194"/>
      <c r="F55" s="190"/>
      <c r="G55" s="187"/>
      <c r="H55" s="188"/>
      <c r="I55" s="190"/>
      <c r="J55" s="187"/>
      <c r="K55" s="189"/>
    </row>
    <row r="56" spans="1:11" ht="17.25" hidden="1" customHeight="1" x14ac:dyDescent="0.3">
      <c r="A56" s="173">
        <v>45497</v>
      </c>
      <c r="B56" s="178" t="s">
        <v>86</v>
      </c>
      <c r="C56" s="190"/>
      <c r="D56" s="190"/>
      <c r="E56" s="191"/>
      <c r="F56" s="190"/>
      <c r="G56" s="187"/>
      <c r="H56" s="188"/>
      <c r="I56" s="187" t="s">
        <v>150</v>
      </c>
      <c r="J56" s="187">
        <v>0</v>
      </c>
      <c r="K56" s="189">
        <v>0</v>
      </c>
    </row>
    <row r="57" spans="1:11" ht="17.25" hidden="1" customHeight="1" x14ac:dyDescent="0.3">
      <c r="A57" s="171"/>
      <c r="B57" s="178" t="s">
        <v>87</v>
      </c>
      <c r="C57" s="190"/>
      <c r="D57" s="190"/>
      <c r="E57" s="191"/>
      <c r="F57" s="193">
        <v>186000</v>
      </c>
      <c r="G57" s="193">
        <v>25405</v>
      </c>
      <c r="H57" s="182">
        <v>98.814899999999994</v>
      </c>
      <c r="I57" s="187"/>
      <c r="J57" s="187"/>
      <c r="K57" s="189"/>
    </row>
    <row r="58" spans="1:11" ht="17.25" hidden="1" customHeight="1" x14ac:dyDescent="0.3">
      <c r="A58" s="171"/>
      <c r="B58" s="178" t="s">
        <v>88</v>
      </c>
      <c r="C58" s="193">
        <v>217872</v>
      </c>
      <c r="D58" s="193">
        <v>126055.8</v>
      </c>
      <c r="E58" s="194">
        <v>96.528800000000004</v>
      </c>
      <c r="F58" s="187"/>
      <c r="G58" s="187"/>
      <c r="H58" s="188"/>
      <c r="I58" s="187"/>
      <c r="J58" s="187"/>
      <c r="K58" s="189"/>
    </row>
    <row r="59" spans="1:11" ht="17.25" hidden="1" customHeight="1" x14ac:dyDescent="0.3">
      <c r="A59" s="169"/>
      <c r="B59" s="178" t="s">
        <v>89</v>
      </c>
      <c r="C59" s="193">
        <v>18500</v>
      </c>
      <c r="D59" s="193">
        <v>19000</v>
      </c>
      <c r="E59" s="194">
        <v>94.488399999999999</v>
      </c>
      <c r="F59" s="187"/>
      <c r="G59" s="187"/>
      <c r="H59" s="188"/>
      <c r="I59" s="187"/>
      <c r="J59" s="187"/>
      <c r="K59" s="189"/>
    </row>
    <row r="60" spans="1:11" ht="17.25" hidden="1" customHeight="1" x14ac:dyDescent="0.3">
      <c r="A60" s="169"/>
      <c r="B60" s="178"/>
      <c r="C60" s="193"/>
      <c r="D60" s="193"/>
      <c r="E60" s="194"/>
      <c r="F60" s="187"/>
      <c r="G60" s="187"/>
      <c r="H60" s="188"/>
      <c r="I60" s="187"/>
      <c r="J60" s="187"/>
      <c r="K60" s="189"/>
    </row>
    <row r="61" spans="1:11" ht="17.25" hidden="1" customHeight="1" x14ac:dyDescent="0.3">
      <c r="A61" s="195">
        <v>45512</v>
      </c>
      <c r="B61" s="196" t="s">
        <v>86</v>
      </c>
      <c r="C61" s="192"/>
      <c r="D61" s="192"/>
      <c r="E61" s="197"/>
      <c r="F61" s="192"/>
      <c r="G61" s="192"/>
      <c r="H61" s="197"/>
      <c r="I61" s="187" t="s">
        <v>150</v>
      </c>
      <c r="J61" s="187">
        <v>0</v>
      </c>
      <c r="K61" s="189">
        <v>0</v>
      </c>
    </row>
    <row r="62" spans="1:11" ht="17.25" hidden="1" customHeight="1" x14ac:dyDescent="0.3">
      <c r="A62" s="198"/>
      <c r="B62" s="196" t="s">
        <v>87</v>
      </c>
      <c r="C62" s="192"/>
      <c r="D62" s="192"/>
      <c r="E62" s="197"/>
      <c r="F62" s="193">
        <v>150000</v>
      </c>
      <c r="G62" s="180" t="s">
        <v>149</v>
      </c>
      <c r="H62" s="182">
        <v>0</v>
      </c>
      <c r="I62" s="190"/>
      <c r="J62" s="190"/>
      <c r="K62" s="199"/>
    </row>
    <row r="63" spans="1:11" ht="17.25" hidden="1" customHeight="1" x14ac:dyDescent="0.3">
      <c r="A63" s="198"/>
      <c r="B63" s="196" t="s">
        <v>88</v>
      </c>
      <c r="C63" s="193">
        <v>371325</v>
      </c>
      <c r="D63" s="193">
        <v>301713.3</v>
      </c>
      <c r="E63" s="194">
        <v>96.520899999999997</v>
      </c>
      <c r="F63" s="192"/>
      <c r="G63" s="192"/>
      <c r="H63" s="197"/>
      <c r="I63" s="190"/>
      <c r="J63" s="190"/>
      <c r="K63" s="199"/>
    </row>
    <row r="64" spans="1:11" ht="17.25" hidden="1" customHeight="1" x14ac:dyDescent="0.3">
      <c r="A64" s="200"/>
      <c r="B64" s="196" t="s">
        <v>89</v>
      </c>
      <c r="C64" s="193">
        <v>25490</v>
      </c>
      <c r="D64" s="193">
        <v>25990</v>
      </c>
      <c r="E64" s="194">
        <v>94.537700000000001</v>
      </c>
      <c r="F64" s="192"/>
      <c r="G64" s="192"/>
      <c r="H64" s="197"/>
      <c r="I64" s="190"/>
      <c r="J64" s="190"/>
      <c r="K64" s="199"/>
    </row>
    <row r="65" spans="1:11" ht="17.25" hidden="1" customHeight="1" thickTop="1" x14ac:dyDescent="0.3">
      <c r="A65" s="195">
        <v>45526</v>
      </c>
      <c r="B65" s="196" t="s">
        <v>86</v>
      </c>
      <c r="C65" s="192"/>
      <c r="D65" s="192"/>
      <c r="E65" s="197"/>
      <c r="F65" s="192"/>
      <c r="G65" s="192"/>
      <c r="H65" s="197"/>
      <c r="I65" s="193">
        <v>60000</v>
      </c>
      <c r="J65" s="180" t="s">
        <v>149</v>
      </c>
      <c r="K65" s="181">
        <v>0</v>
      </c>
    </row>
    <row r="66" spans="1:11" ht="0.75" hidden="1" customHeight="1" thickTop="1" x14ac:dyDescent="0.3">
      <c r="A66" s="198"/>
      <c r="B66" s="196" t="s">
        <v>87</v>
      </c>
      <c r="C66" s="192"/>
      <c r="D66" s="192"/>
      <c r="E66" s="197"/>
      <c r="F66" s="193">
        <v>255905.3</v>
      </c>
      <c r="G66" s="180" t="s">
        <v>149</v>
      </c>
      <c r="H66" s="182">
        <v>0</v>
      </c>
      <c r="I66" s="192"/>
      <c r="J66" s="192"/>
      <c r="K66" s="192"/>
    </row>
    <row r="67" spans="1:11" ht="17.25" hidden="1" customHeight="1" x14ac:dyDescent="0.2">
      <c r="A67" s="201"/>
      <c r="B67" s="178" t="s">
        <v>88</v>
      </c>
      <c r="C67" s="193">
        <v>489494.7</v>
      </c>
      <c r="D67" s="193">
        <v>171962.8</v>
      </c>
      <c r="E67" s="194">
        <v>96.738500000000002</v>
      </c>
      <c r="F67" s="193"/>
      <c r="G67" s="193"/>
      <c r="H67" s="193"/>
      <c r="I67" s="193"/>
      <c r="J67" s="193"/>
      <c r="K67" s="193"/>
    </row>
    <row r="68" spans="1:11" ht="17.25" hidden="1" customHeight="1" thickTop="1" x14ac:dyDescent="0.2">
      <c r="A68" s="202"/>
      <c r="B68" s="178" t="s">
        <v>89</v>
      </c>
      <c r="C68" s="193">
        <v>29782</v>
      </c>
      <c r="D68" s="193">
        <v>29782</v>
      </c>
      <c r="E68" s="194">
        <v>94.556799999999996</v>
      </c>
      <c r="F68" s="193"/>
      <c r="G68" s="193"/>
      <c r="H68" s="193"/>
      <c r="I68" s="193"/>
      <c r="J68" s="193"/>
      <c r="K68" s="193"/>
    </row>
    <row r="69" spans="1:11" ht="17.25" hidden="1" customHeight="1" thickTop="1" x14ac:dyDescent="0.3">
      <c r="A69" s="169"/>
      <c r="B69" s="178"/>
      <c r="C69" s="193"/>
      <c r="D69" s="193"/>
      <c r="E69" s="194"/>
      <c r="F69" s="187"/>
      <c r="G69" s="187"/>
      <c r="H69" s="188"/>
      <c r="I69" s="187"/>
      <c r="J69" s="187"/>
      <c r="K69" s="189"/>
    </row>
    <row r="70" spans="1:11" ht="0.75" hidden="1" customHeight="1" thickTop="1" x14ac:dyDescent="0.3">
      <c r="A70" s="198"/>
      <c r="B70" s="203"/>
      <c r="C70" s="204"/>
      <c r="D70" s="204"/>
      <c r="E70" s="205"/>
      <c r="F70" s="206"/>
      <c r="G70" s="206"/>
      <c r="H70" s="207"/>
      <c r="I70" s="204"/>
      <c r="J70" s="204"/>
      <c r="K70" s="208"/>
    </row>
    <row r="71" spans="1:11" ht="17.25" hidden="1" customHeight="1" x14ac:dyDescent="0.2">
      <c r="A71" s="195">
        <v>45540</v>
      </c>
      <c r="B71" s="178" t="s">
        <v>88</v>
      </c>
      <c r="C71" s="193">
        <v>682252</v>
      </c>
      <c r="D71" s="193">
        <v>187998.3</v>
      </c>
      <c r="E71" s="194">
        <v>96.469800000000006</v>
      </c>
      <c r="F71" s="193"/>
      <c r="G71" s="193"/>
      <c r="H71" s="193"/>
      <c r="I71" s="193"/>
      <c r="J71" s="193"/>
      <c r="K71" s="193"/>
    </row>
    <row r="72" spans="1:11" ht="0.75" hidden="1" customHeight="1" thickTop="1" x14ac:dyDescent="0.2">
      <c r="A72" s="200"/>
      <c r="B72" s="178" t="s">
        <v>89</v>
      </c>
      <c r="C72" s="193">
        <v>141650.9</v>
      </c>
      <c r="D72" s="193">
        <v>30450.9</v>
      </c>
      <c r="E72" s="194">
        <v>94.019199999999998</v>
      </c>
      <c r="F72" s="193"/>
      <c r="G72" s="193"/>
      <c r="H72" s="193"/>
      <c r="I72" s="193"/>
      <c r="J72" s="193"/>
      <c r="K72" s="193"/>
    </row>
    <row r="73" spans="1:11" ht="17.25" hidden="1" customHeight="1" x14ac:dyDescent="0.2">
      <c r="A73" s="200"/>
      <c r="B73" s="209"/>
      <c r="C73" s="210"/>
      <c r="D73" s="210"/>
      <c r="E73" s="211"/>
      <c r="F73" s="193"/>
      <c r="G73" s="193"/>
      <c r="H73" s="193"/>
      <c r="I73" s="193"/>
      <c r="J73" s="193"/>
      <c r="K73" s="193"/>
    </row>
    <row r="74" spans="1:11" ht="17.25" hidden="1" customHeight="1" thickTop="1" x14ac:dyDescent="0.2">
      <c r="A74" s="195">
        <v>45554</v>
      </c>
      <c r="B74" s="178" t="s">
        <v>86</v>
      </c>
      <c r="C74" s="193">
        <v>566350</v>
      </c>
      <c r="D74" s="193">
        <v>0</v>
      </c>
      <c r="E74" s="193">
        <v>0</v>
      </c>
      <c r="F74" s="193"/>
      <c r="G74" s="193"/>
      <c r="H74" s="193"/>
      <c r="I74" s="193"/>
      <c r="J74" s="193"/>
      <c r="K74" s="193"/>
    </row>
    <row r="75" spans="1:11" ht="17.25" hidden="1" customHeight="1" thickTop="1" x14ac:dyDescent="0.2">
      <c r="A75" s="201"/>
      <c r="B75" s="178" t="s">
        <v>88</v>
      </c>
      <c r="C75" s="193">
        <v>394900</v>
      </c>
      <c r="D75" s="193">
        <v>0</v>
      </c>
      <c r="E75" s="193">
        <v>0</v>
      </c>
      <c r="F75" s="193"/>
      <c r="G75" s="193"/>
      <c r="H75" s="193"/>
      <c r="I75" s="193"/>
      <c r="J75" s="193"/>
      <c r="K75" s="193"/>
    </row>
    <row r="76" spans="1:11" ht="17.25" hidden="1" customHeight="1" x14ac:dyDescent="0.2">
      <c r="A76" s="202"/>
      <c r="B76" s="178" t="s">
        <v>89</v>
      </c>
      <c r="C76" s="193">
        <v>51000</v>
      </c>
      <c r="D76" s="193">
        <v>0</v>
      </c>
      <c r="E76" s="193">
        <v>0</v>
      </c>
      <c r="F76" s="193"/>
      <c r="G76" s="193"/>
      <c r="H76" s="193"/>
      <c r="I76" s="193"/>
      <c r="J76" s="193"/>
      <c r="K76" s="193"/>
    </row>
    <row r="77" spans="1:11" ht="17.25" hidden="1" customHeight="1" x14ac:dyDescent="0.25">
      <c r="A77" s="185"/>
      <c r="B77" s="185"/>
      <c r="C77" s="185"/>
      <c r="D77" s="185"/>
      <c r="E77" s="185"/>
      <c r="F77" s="185"/>
      <c r="G77" s="185"/>
      <c r="H77" s="185"/>
      <c r="I77" s="185"/>
      <c r="J77" s="185"/>
      <c r="K77" s="185"/>
    </row>
    <row r="78" spans="1:11" ht="17.25" hidden="1" customHeight="1" x14ac:dyDescent="0.25">
      <c r="A78" s="195">
        <v>45568</v>
      </c>
      <c r="B78" s="178" t="s">
        <v>86</v>
      </c>
      <c r="C78" s="193">
        <v>605500</v>
      </c>
      <c r="D78" s="193">
        <v>22324.5</v>
      </c>
      <c r="E78" s="194">
        <v>99.666700000000006</v>
      </c>
      <c r="F78" s="185"/>
      <c r="G78" s="185"/>
      <c r="H78" s="185"/>
      <c r="I78" s="185"/>
      <c r="J78" s="185"/>
      <c r="K78" s="185"/>
    </row>
    <row r="79" spans="1:11" ht="17.25" hidden="1" customHeight="1" x14ac:dyDescent="0.25">
      <c r="A79" s="185"/>
      <c r="B79" s="178" t="s">
        <v>88</v>
      </c>
      <c r="C79" s="193">
        <v>334400</v>
      </c>
      <c r="D79" s="193">
        <v>117399</v>
      </c>
      <c r="E79" s="194">
        <v>96.826899999999995</v>
      </c>
      <c r="F79" s="185"/>
      <c r="G79" s="185"/>
      <c r="H79" s="185"/>
      <c r="I79" s="185"/>
      <c r="J79" s="185"/>
      <c r="K79" s="185"/>
    </row>
    <row r="80" spans="1:11" ht="17.25" hidden="1" customHeight="1" x14ac:dyDescent="0.25">
      <c r="A80" s="185"/>
      <c r="B80" s="178" t="s">
        <v>89</v>
      </c>
      <c r="C80" s="193">
        <v>209546.2</v>
      </c>
      <c r="D80" s="193">
        <v>164546.20000000001</v>
      </c>
      <c r="E80" s="194">
        <v>93.517600000000002</v>
      </c>
      <c r="F80" s="185"/>
      <c r="G80" s="185"/>
      <c r="H80" s="185"/>
      <c r="I80" s="185"/>
      <c r="J80" s="185"/>
      <c r="K80" s="185"/>
    </row>
    <row r="81" spans="1:11" ht="17.25" hidden="1" customHeight="1" x14ac:dyDescent="0.25">
      <c r="A81" s="185"/>
      <c r="B81" s="185"/>
      <c r="C81" s="185"/>
      <c r="D81" s="185"/>
      <c r="E81" s="185"/>
      <c r="F81" s="185"/>
      <c r="G81" s="185"/>
      <c r="H81" s="185"/>
      <c r="I81" s="185"/>
      <c r="J81" s="185"/>
      <c r="K81" s="185"/>
    </row>
    <row r="82" spans="1:11" ht="17.25" hidden="1" customHeight="1" x14ac:dyDescent="0.25">
      <c r="A82" s="195">
        <v>45582</v>
      </c>
      <c r="B82" s="178" t="s">
        <v>86</v>
      </c>
      <c r="C82" s="193">
        <v>71250</v>
      </c>
      <c r="D82" s="193">
        <v>3011</v>
      </c>
      <c r="E82" s="194">
        <v>99.653199999999998</v>
      </c>
      <c r="F82" s="185"/>
      <c r="G82" s="185"/>
      <c r="H82" s="185"/>
      <c r="I82" s="185"/>
      <c r="J82" s="185"/>
      <c r="K82" s="185"/>
    </row>
    <row r="83" spans="1:11" ht="17.25" hidden="1" customHeight="1" x14ac:dyDescent="0.25">
      <c r="A83" s="195"/>
      <c r="B83" s="178" t="s">
        <v>88</v>
      </c>
      <c r="C83" s="193">
        <v>344400</v>
      </c>
      <c r="D83" s="193">
        <v>232399.9</v>
      </c>
      <c r="E83" s="194">
        <v>96.822199999999995</v>
      </c>
      <c r="F83" s="185"/>
      <c r="G83" s="185"/>
      <c r="H83" s="185"/>
      <c r="I83" s="185"/>
      <c r="J83" s="185"/>
      <c r="K83" s="185"/>
    </row>
    <row r="84" spans="1:11" ht="17.25" hidden="1" customHeight="1" x14ac:dyDescent="0.25">
      <c r="A84" s="185"/>
      <c r="B84" s="178" t="s">
        <v>89</v>
      </c>
      <c r="C84" s="193">
        <v>392497.1</v>
      </c>
      <c r="D84" s="193">
        <v>173497.1</v>
      </c>
      <c r="E84" s="194">
        <v>93.506500000000003</v>
      </c>
      <c r="F84" s="185"/>
      <c r="G84" s="185"/>
      <c r="H84" s="185"/>
      <c r="I84" s="185"/>
      <c r="J84" s="185"/>
      <c r="K84" s="185"/>
    </row>
    <row r="85" spans="1:11" ht="17.25" hidden="1" customHeight="1" x14ac:dyDescent="0.25">
      <c r="A85" s="185"/>
      <c r="B85" s="178"/>
      <c r="C85" s="193"/>
      <c r="D85" s="193"/>
      <c r="E85" s="194"/>
      <c r="F85" s="185"/>
      <c r="G85" s="185"/>
      <c r="H85" s="185"/>
      <c r="I85" s="185"/>
      <c r="J85" s="185"/>
      <c r="K85" s="185"/>
    </row>
    <row r="86" spans="1:11" ht="17.25" hidden="1" customHeight="1" thickTop="1" x14ac:dyDescent="0.25">
      <c r="A86" s="195">
        <v>45610</v>
      </c>
      <c r="B86" s="178" t="s">
        <v>86</v>
      </c>
      <c r="C86" s="193">
        <v>24675</v>
      </c>
      <c r="D86" s="193" t="s">
        <v>149</v>
      </c>
      <c r="E86" s="193" t="s">
        <v>149</v>
      </c>
      <c r="F86" s="185"/>
      <c r="G86" s="185"/>
      <c r="H86" s="185"/>
      <c r="I86" s="185"/>
      <c r="J86" s="185"/>
      <c r="K86" s="185"/>
    </row>
    <row r="87" spans="1:11" ht="17.25" hidden="1" customHeight="1" x14ac:dyDescent="0.25">
      <c r="A87" s="195"/>
      <c r="B87" s="178" t="s">
        <v>88</v>
      </c>
      <c r="C87" s="193">
        <v>157000</v>
      </c>
      <c r="D87" s="193">
        <v>19310.5</v>
      </c>
      <c r="E87" s="194">
        <v>96.686099999999996</v>
      </c>
      <c r="F87" s="185"/>
      <c r="G87" s="185"/>
      <c r="H87" s="185"/>
      <c r="I87" s="185"/>
      <c r="J87" s="185"/>
      <c r="K87" s="185"/>
    </row>
    <row r="88" spans="1:11" ht="17.25" hidden="1" customHeight="1" x14ac:dyDescent="0.25">
      <c r="A88" s="185"/>
      <c r="B88" s="178" t="s">
        <v>89</v>
      </c>
      <c r="C88" s="193">
        <v>527715</v>
      </c>
      <c r="D88" s="193">
        <v>520715</v>
      </c>
      <c r="E88" s="194">
        <v>92.404499999999999</v>
      </c>
      <c r="F88" s="185"/>
      <c r="G88" s="185"/>
      <c r="H88" s="185"/>
      <c r="I88" s="185"/>
      <c r="J88" s="185"/>
      <c r="K88" s="185"/>
    </row>
    <row r="89" spans="1:11" ht="17.25" hidden="1" customHeight="1" x14ac:dyDescent="0.25">
      <c r="A89" s="185"/>
      <c r="B89" s="178"/>
      <c r="C89" s="193"/>
      <c r="D89" s="193"/>
      <c r="E89" s="194"/>
      <c r="F89" s="185"/>
      <c r="G89" s="185"/>
      <c r="H89" s="185"/>
      <c r="I89" s="185"/>
      <c r="J89" s="185"/>
      <c r="K89" s="185"/>
    </row>
    <row r="90" spans="1:11" ht="17.25" hidden="1" customHeight="1" x14ac:dyDescent="0.25">
      <c r="A90" s="195">
        <v>45624</v>
      </c>
      <c r="B90" s="178" t="s">
        <v>86</v>
      </c>
      <c r="C90" s="193">
        <v>22500</v>
      </c>
      <c r="D90" s="193" t="s">
        <v>149</v>
      </c>
      <c r="E90" s="193" t="s">
        <v>149</v>
      </c>
      <c r="F90" s="185"/>
      <c r="G90" s="185"/>
      <c r="H90" s="185"/>
      <c r="I90" s="185"/>
      <c r="J90" s="185"/>
      <c r="K90" s="185"/>
    </row>
    <row r="91" spans="1:11" ht="17.25" hidden="1" customHeight="1" x14ac:dyDescent="0.25">
      <c r="A91" s="195"/>
      <c r="B91" s="178" t="s">
        <v>88</v>
      </c>
      <c r="C91" s="193">
        <v>144500</v>
      </c>
      <c r="D91" s="193">
        <v>22468.5</v>
      </c>
      <c r="E91" s="194">
        <v>96.687700000000007</v>
      </c>
      <c r="F91" s="185"/>
      <c r="G91" s="185"/>
      <c r="H91" s="185"/>
      <c r="I91" s="185"/>
      <c r="J91" s="185"/>
      <c r="K91" s="185"/>
    </row>
    <row r="92" spans="1:11" ht="17.25" hidden="1" customHeight="1" x14ac:dyDescent="0.25">
      <c r="A92" s="185"/>
      <c r="B92" s="178" t="s">
        <v>89</v>
      </c>
      <c r="C92" s="193">
        <v>1097390</v>
      </c>
      <c r="D92" s="193">
        <v>621100</v>
      </c>
      <c r="E92" s="194">
        <v>92.546199999999999</v>
      </c>
      <c r="F92" s="185"/>
      <c r="G92" s="185"/>
      <c r="H92" s="185"/>
      <c r="I92" s="185"/>
      <c r="J92" s="185"/>
      <c r="K92" s="185"/>
    </row>
    <row r="93" spans="1:11" ht="17.25" hidden="1" customHeight="1" x14ac:dyDescent="0.25">
      <c r="A93" s="185"/>
      <c r="B93" s="178"/>
      <c r="C93" s="193"/>
      <c r="D93" s="193"/>
      <c r="E93" s="194"/>
      <c r="F93" s="185"/>
      <c r="G93" s="185"/>
      <c r="H93" s="185"/>
      <c r="I93" s="185"/>
      <c r="J93" s="185"/>
      <c r="K93" s="185"/>
    </row>
    <row r="94" spans="1:11" ht="0.75" customHeight="1" thickTop="1" x14ac:dyDescent="0.25">
      <c r="A94" s="195">
        <v>45638</v>
      </c>
      <c r="B94" s="178" t="s">
        <v>86</v>
      </c>
      <c r="C94" s="193">
        <v>22500</v>
      </c>
      <c r="D94" s="193" t="s">
        <v>149</v>
      </c>
      <c r="E94" s="193" t="s">
        <v>149</v>
      </c>
      <c r="F94" s="212"/>
      <c r="G94" s="212"/>
      <c r="H94" s="212"/>
      <c r="I94" s="212"/>
      <c r="J94" s="212"/>
      <c r="K94" s="212"/>
    </row>
    <row r="95" spans="1:11" ht="0.75" customHeight="1" x14ac:dyDescent="0.25">
      <c r="A95" s="195"/>
      <c r="B95" s="178" t="s">
        <v>88</v>
      </c>
      <c r="C95" s="193">
        <v>331900</v>
      </c>
      <c r="D95" s="193">
        <v>105750.7</v>
      </c>
      <c r="E95" s="193">
        <v>96.645899999999997</v>
      </c>
      <c r="F95" s="212"/>
      <c r="G95" s="212"/>
      <c r="H95" s="212"/>
      <c r="I95" s="212"/>
      <c r="J95" s="212"/>
      <c r="K95" s="212"/>
    </row>
    <row r="96" spans="1:11" ht="0.75" hidden="1" customHeight="1" x14ac:dyDescent="0.25">
      <c r="A96" s="185"/>
      <c r="B96" s="178" t="s">
        <v>89</v>
      </c>
      <c r="C96" s="193">
        <v>946500</v>
      </c>
      <c r="D96" s="193">
        <v>682387</v>
      </c>
      <c r="E96" s="193">
        <v>92.399000000000001</v>
      </c>
      <c r="F96" s="212"/>
      <c r="G96" s="212"/>
      <c r="H96" s="212"/>
      <c r="I96" s="212"/>
      <c r="J96" s="212"/>
      <c r="K96" s="212"/>
    </row>
    <row r="97" spans="1:11" ht="0.75" hidden="1" customHeight="1" x14ac:dyDescent="0.25">
      <c r="A97" s="185"/>
      <c r="B97" s="178"/>
      <c r="C97" s="193"/>
      <c r="D97" s="193"/>
      <c r="E97" s="193"/>
      <c r="F97" s="212"/>
      <c r="G97" s="212"/>
      <c r="H97" s="212"/>
      <c r="I97" s="212"/>
      <c r="J97" s="212"/>
      <c r="K97" s="212"/>
    </row>
    <row r="98" spans="1:11" ht="0.75" hidden="1" customHeight="1" x14ac:dyDescent="0.25">
      <c r="A98" s="195">
        <v>45652</v>
      </c>
      <c r="B98" s="178" t="s">
        <v>86</v>
      </c>
      <c r="C98" s="193">
        <v>32500</v>
      </c>
      <c r="D98" s="193" t="s">
        <v>149</v>
      </c>
      <c r="E98" s="193" t="s">
        <v>149</v>
      </c>
      <c r="F98" s="212"/>
      <c r="G98" s="212"/>
      <c r="H98" s="212"/>
      <c r="I98" s="212"/>
      <c r="J98" s="212"/>
      <c r="K98" s="212"/>
    </row>
    <row r="99" spans="1:11" ht="0.75" hidden="1" customHeight="1" x14ac:dyDescent="0.25">
      <c r="A99" s="195"/>
      <c r="B99" s="178" t="s">
        <v>88</v>
      </c>
      <c r="C99" s="193">
        <v>218049.5</v>
      </c>
      <c r="D99" s="193">
        <v>13202.8</v>
      </c>
      <c r="E99" s="193">
        <v>96.649100000000004</v>
      </c>
      <c r="F99" s="212"/>
      <c r="G99" s="212"/>
      <c r="H99" s="212"/>
      <c r="I99" s="212"/>
      <c r="J99" s="212"/>
      <c r="K99" s="212"/>
    </row>
    <row r="100" spans="1:11" ht="0.75" hidden="1" customHeight="1" x14ac:dyDescent="0.25">
      <c r="A100" s="185"/>
      <c r="B100" s="178" t="s">
        <v>89</v>
      </c>
      <c r="C100" s="193">
        <v>1152964</v>
      </c>
      <c r="D100" s="193">
        <v>719326</v>
      </c>
      <c r="E100" s="193">
        <v>92.397099999999995</v>
      </c>
      <c r="F100" s="212"/>
      <c r="G100" s="212"/>
      <c r="H100" s="212"/>
      <c r="I100" s="212"/>
      <c r="J100" s="212"/>
      <c r="K100" s="212"/>
    </row>
    <row r="101" spans="1:11" ht="0.75" hidden="1" customHeight="1" x14ac:dyDescent="0.25">
      <c r="A101" s="185"/>
      <c r="B101" s="178"/>
      <c r="C101" s="193"/>
      <c r="D101" s="193"/>
      <c r="E101" s="193"/>
      <c r="F101" s="212"/>
      <c r="G101" s="212"/>
      <c r="H101" s="212"/>
      <c r="I101" s="212"/>
      <c r="J101" s="212"/>
      <c r="K101" s="212"/>
    </row>
    <row r="102" spans="1:11" ht="0.75" hidden="1" customHeight="1" x14ac:dyDescent="0.25">
      <c r="A102" s="195">
        <v>45666</v>
      </c>
      <c r="B102" s="178" t="s">
        <v>86</v>
      </c>
      <c r="C102" s="193">
        <v>74500</v>
      </c>
      <c r="D102" s="193">
        <v>1865.5</v>
      </c>
      <c r="E102" s="193">
        <v>99.653800000000004</v>
      </c>
      <c r="F102" s="212"/>
      <c r="G102" s="212"/>
      <c r="H102" s="212"/>
      <c r="I102" s="212"/>
      <c r="J102" s="212"/>
      <c r="K102" s="212"/>
    </row>
    <row r="103" spans="1:11" ht="0.75" hidden="1" customHeight="1" x14ac:dyDescent="0.25">
      <c r="A103" s="195"/>
      <c r="B103" s="178" t="s">
        <v>88</v>
      </c>
      <c r="C103" s="193">
        <v>140000</v>
      </c>
      <c r="D103" s="193">
        <v>9995</v>
      </c>
      <c r="E103" s="193">
        <v>96.572500000000005</v>
      </c>
      <c r="F103" s="212"/>
      <c r="G103" s="212"/>
      <c r="H103" s="212"/>
      <c r="I103" s="212"/>
      <c r="J103" s="212"/>
      <c r="K103" s="212"/>
    </row>
    <row r="104" spans="1:11" ht="0.75" hidden="1" customHeight="1" x14ac:dyDescent="0.25">
      <c r="A104" s="185"/>
      <c r="B104" s="178" t="s">
        <v>89</v>
      </c>
      <c r="C104" s="193">
        <v>560750</v>
      </c>
      <c r="D104" s="193" t="s">
        <v>149</v>
      </c>
      <c r="E104" s="193" t="s">
        <v>149</v>
      </c>
      <c r="F104" s="212"/>
      <c r="G104" s="212"/>
      <c r="H104" s="212"/>
      <c r="I104" s="212"/>
      <c r="J104" s="212"/>
      <c r="K104" s="212"/>
    </row>
    <row r="105" spans="1:11" ht="0.75" hidden="1" customHeight="1" x14ac:dyDescent="0.25">
      <c r="A105" s="185"/>
      <c r="B105" s="178"/>
      <c r="C105" s="193"/>
      <c r="D105" s="193"/>
      <c r="E105" s="193"/>
      <c r="F105" s="212"/>
      <c r="G105" s="212"/>
      <c r="H105" s="212"/>
      <c r="I105" s="212"/>
      <c r="J105" s="212"/>
      <c r="K105" s="212"/>
    </row>
    <row r="106" spans="1:11" ht="17.25" hidden="1" customHeight="1" x14ac:dyDescent="0.25">
      <c r="A106" s="195">
        <v>45680</v>
      </c>
      <c r="B106" s="178" t="s">
        <v>86</v>
      </c>
      <c r="C106" s="193">
        <v>13000</v>
      </c>
      <c r="D106" s="193">
        <v>1125</v>
      </c>
      <c r="E106" s="193">
        <v>100.227</v>
      </c>
      <c r="F106" s="212"/>
      <c r="G106" s="212"/>
      <c r="H106" s="212"/>
      <c r="I106" s="212"/>
      <c r="J106" s="212"/>
      <c r="K106" s="212"/>
    </row>
    <row r="107" spans="1:11" ht="17.25" hidden="1" customHeight="1" x14ac:dyDescent="0.25">
      <c r="A107" s="195"/>
      <c r="B107" s="178" t="s">
        <v>88</v>
      </c>
      <c r="C107" s="193">
        <v>103647</v>
      </c>
      <c r="D107" s="193">
        <v>23388</v>
      </c>
      <c r="E107" s="193">
        <v>96.719099999999997</v>
      </c>
      <c r="F107" s="212"/>
      <c r="G107" s="212"/>
      <c r="H107" s="212"/>
      <c r="I107" s="212"/>
      <c r="J107" s="212"/>
      <c r="K107" s="212"/>
    </row>
    <row r="108" spans="1:11" ht="17.25" hidden="1" customHeight="1" x14ac:dyDescent="0.25">
      <c r="A108" s="185"/>
      <c r="B108" s="178" t="s">
        <v>89</v>
      </c>
      <c r="C108" s="193">
        <v>407500</v>
      </c>
      <c r="D108" s="193">
        <v>101788</v>
      </c>
      <c r="E108" s="193">
        <v>92.891900000000007</v>
      </c>
      <c r="F108" s="212"/>
      <c r="G108" s="212"/>
      <c r="H108" s="212"/>
      <c r="I108" s="212"/>
      <c r="J108" s="212"/>
      <c r="K108" s="212"/>
    </row>
    <row r="109" spans="1:11" ht="17.25" hidden="1" customHeight="1" x14ac:dyDescent="0.25">
      <c r="A109" s="185"/>
      <c r="B109" s="178"/>
      <c r="C109" s="193"/>
      <c r="D109" s="193"/>
      <c r="E109" s="193"/>
      <c r="F109" s="212"/>
      <c r="G109" s="212"/>
      <c r="H109" s="212"/>
      <c r="I109" s="212"/>
      <c r="J109" s="212"/>
      <c r="K109" s="212"/>
    </row>
    <row r="110" spans="1:11" ht="17.25" hidden="1" customHeight="1" x14ac:dyDescent="0.25">
      <c r="A110" s="195">
        <v>45694</v>
      </c>
      <c r="B110" s="178" t="s">
        <v>86</v>
      </c>
      <c r="C110" s="193">
        <v>19000</v>
      </c>
      <c r="D110" s="193">
        <v>2174.5</v>
      </c>
      <c r="E110" s="193">
        <v>100.1417</v>
      </c>
      <c r="F110" s="212"/>
      <c r="G110" s="212"/>
      <c r="H110" s="212"/>
      <c r="I110" s="212"/>
      <c r="J110" s="212"/>
      <c r="K110" s="212"/>
    </row>
    <row r="111" spans="1:11" ht="17.25" hidden="1" customHeight="1" x14ac:dyDescent="0.25">
      <c r="A111" s="195"/>
      <c r="B111" s="178" t="s">
        <v>88</v>
      </c>
      <c r="C111" s="193">
        <v>152015</v>
      </c>
      <c r="D111" s="193">
        <v>44912.5</v>
      </c>
      <c r="E111" s="193">
        <v>96.726699999999994</v>
      </c>
      <c r="F111" s="212"/>
      <c r="G111" s="212"/>
      <c r="H111" s="212"/>
      <c r="I111" s="212"/>
      <c r="J111" s="212"/>
      <c r="K111" s="212"/>
    </row>
    <row r="112" spans="1:11" ht="17.25" hidden="1" customHeight="1" x14ac:dyDescent="0.25">
      <c r="A112" s="185"/>
      <c r="B112" s="178" t="s">
        <v>89</v>
      </c>
      <c r="C112" s="193">
        <v>655000</v>
      </c>
      <c r="D112" s="193">
        <v>603792</v>
      </c>
      <c r="E112" s="193">
        <v>92.894400000000005</v>
      </c>
      <c r="F112" s="212"/>
      <c r="G112" s="212"/>
      <c r="H112" s="212"/>
      <c r="I112" s="212"/>
      <c r="J112" s="212"/>
      <c r="K112" s="212"/>
    </row>
    <row r="113" spans="1:11" ht="17.25" hidden="1" customHeight="1" x14ac:dyDescent="0.25">
      <c r="A113" s="185"/>
      <c r="B113" s="178"/>
      <c r="C113" s="212"/>
      <c r="D113" s="212"/>
      <c r="E113" s="212"/>
      <c r="F113" s="212"/>
      <c r="G113" s="212"/>
      <c r="H113" s="212"/>
      <c r="I113" s="212"/>
      <c r="J113" s="212"/>
      <c r="K113" s="212"/>
    </row>
    <row r="114" spans="1:11" ht="17.25" hidden="1" customHeight="1" x14ac:dyDescent="0.25">
      <c r="A114" s="195">
        <v>45708</v>
      </c>
      <c r="B114" s="178" t="s">
        <v>86</v>
      </c>
      <c r="C114" s="193">
        <v>11250</v>
      </c>
      <c r="D114" s="193" t="s">
        <v>149</v>
      </c>
      <c r="E114" s="193" t="s">
        <v>149</v>
      </c>
      <c r="F114" s="212"/>
      <c r="G114" s="212"/>
      <c r="H114" s="212"/>
      <c r="I114" s="212"/>
      <c r="J114" s="212"/>
      <c r="K114" s="212"/>
    </row>
    <row r="115" spans="1:11" ht="17.25" hidden="1" customHeight="1" x14ac:dyDescent="0.25">
      <c r="A115" s="195"/>
      <c r="B115" s="178" t="s">
        <v>88</v>
      </c>
      <c r="C115" s="193">
        <v>105380</v>
      </c>
      <c r="D115" s="193">
        <v>25781</v>
      </c>
      <c r="E115" s="193">
        <v>96.771299999999997</v>
      </c>
      <c r="F115" s="212"/>
      <c r="G115" s="212"/>
      <c r="H115" s="212"/>
      <c r="I115" s="212"/>
      <c r="J115" s="212"/>
      <c r="K115" s="212"/>
    </row>
    <row r="116" spans="1:11" ht="17.25" hidden="1" customHeight="1" x14ac:dyDescent="0.25">
      <c r="A116" s="185"/>
      <c r="B116" s="178" t="s">
        <v>89</v>
      </c>
      <c r="C116" s="193">
        <v>797722.7</v>
      </c>
      <c r="D116" s="193">
        <v>405522</v>
      </c>
      <c r="E116" s="193">
        <v>92.905299999999997</v>
      </c>
      <c r="F116" s="212"/>
      <c r="G116" s="212"/>
      <c r="H116" s="212"/>
      <c r="I116" s="212"/>
      <c r="J116" s="212"/>
      <c r="K116" s="212"/>
    </row>
    <row r="117" spans="1:11" ht="17.25" hidden="1" customHeight="1" x14ac:dyDescent="0.25">
      <c r="A117" s="185"/>
      <c r="B117" s="178"/>
      <c r="C117" s="193"/>
      <c r="D117" s="193"/>
      <c r="E117" s="193"/>
      <c r="F117" s="212"/>
      <c r="G117" s="212"/>
      <c r="H117" s="212"/>
      <c r="I117" s="212"/>
      <c r="J117" s="212"/>
      <c r="K117" s="212"/>
    </row>
    <row r="118" spans="1:11" ht="17.25" hidden="1" customHeight="1" x14ac:dyDescent="0.25">
      <c r="A118" s="195">
        <v>45722</v>
      </c>
      <c r="B118" s="178" t="s">
        <v>86</v>
      </c>
      <c r="C118" s="193">
        <v>17000</v>
      </c>
      <c r="D118" s="193" t="s">
        <v>149</v>
      </c>
      <c r="E118" s="193" t="s">
        <v>149</v>
      </c>
      <c r="F118" s="212"/>
      <c r="G118" s="212"/>
      <c r="H118" s="212"/>
      <c r="I118" s="212"/>
      <c r="J118" s="212"/>
      <c r="K118" s="212"/>
    </row>
    <row r="119" spans="1:11" ht="17.25" hidden="1" customHeight="1" x14ac:dyDescent="0.25">
      <c r="A119" s="195"/>
      <c r="B119" s="178" t="s">
        <v>88</v>
      </c>
      <c r="C119" s="193">
        <v>167750</v>
      </c>
      <c r="D119" s="193">
        <v>31850</v>
      </c>
      <c r="E119" s="193">
        <v>96.975499999999997</v>
      </c>
      <c r="F119" s="212"/>
      <c r="G119" s="212"/>
      <c r="H119" s="212"/>
      <c r="I119" s="212"/>
      <c r="J119" s="212"/>
      <c r="K119" s="212"/>
    </row>
    <row r="120" spans="1:11" ht="17.25" hidden="1" customHeight="1" x14ac:dyDescent="0.25">
      <c r="A120" s="185"/>
      <c r="B120" s="178" t="s">
        <v>89</v>
      </c>
      <c r="C120" s="193">
        <v>785250</v>
      </c>
      <c r="D120" s="193">
        <v>597410</v>
      </c>
      <c r="E120" s="193">
        <v>93.109399999999994</v>
      </c>
      <c r="F120" s="212"/>
      <c r="G120" s="212"/>
      <c r="H120" s="212"/>
      <c r="I120" s="212"/>
      <c r="J120" s="212"/>
      <c r="K120" s="212"/>
    </row>
    <row r="121" spans="1:11" ht="17.25" hidden="1" customHeight="1" x14ac:dyDescent="0.25">
      <c r="A121" s="185"/>
      <c r="B121" s="178"/>
      <c r="C121" s="193"/>
      <c r="D121" s="193"/>
      <c r="E121" s="193"/>
      <c r="F121" s="212"/>
      <c r="G121" s="212"/>
      <c r="H121" s="212"/>
      <c r="I121" s="212"/>
      <c r="J121" s="212"/>
      <c r="K121" s="212"/>
    </row>
    <row r="122" spans="1:11" ht="17.25" hidden="1" customHeight="1" x14ac:dyDescent="0.25">
      <c r="A122" s="195">
        <v>45723</v>
      </c>
      <c r="B122" s="178" t="s">
        <v>86</v>
      </c>
      <c r="C122" s="193"/>
      <c r="D122" s="193"/>
      <c r="E122" s="193"/>
      <c r="F122" s="212"/>
      <c r="G122" s="212"/>
      <c r="H122" s="212"/>
      <c r="I122" s="193">
        <v>131814.1</v>
      </c>
      <c r="J122" s="193">
        <v>45250</v>
      </c>
      <c r="K122" s="193">
        <v>99.947500000000005</v>
      </c>
    </row>
    <row r="123" spans="1:11" ht="17.25" hidden="1" customHeight="1" x14ac:dyDescent="0.25">
      <c r="A123" s="195"/>
      <c r="B123" s="178" t="s">
        <v>87</v>
      </c>
      <c r="C123" s="193"/>
      <c r="D123" s="193"/>
      <c r="E123" s="193"/>
      <c r="F123" s="193">
        <v>178025</v>
      </c>
      <c r="G123" s="193">
        <v>71850</v>
      </c>
      <c r="H123" s="193">
        <v>99.980400000000003</v>
      </c>
      <c r="I123" s="212"/>
      <c r="J123" s="212"/>
      <c r="K123" s="212"/>
    </row>
    <row r="124" spans="1:11" ht="17.25" hidden="1" customHeight="1" x14ac:dyDescent="0.25">
      <c r="A124" s="195"/>
      <c r="B124" s="178" t="s">
        <v>88</v>
      </c>
      <c r="C124" s="193">
        <v>24393.4</v>
      </c>
      <c r="D124" s="193" t="s">
        <v>149</v>
      </c>
      <c r="E124" s="193" t="s">
        <v>149</v>
      </c>
      <c r="F124" s="212"/>
      <c r="G124" s="212"/>
      <c r="H124" s="212"/>
      <c r="I124" s="212"/>
      <c r="J124" s="212"/>
      <c r="K124" s="212"/>
    </row>
    <row r="125" spans="1:11" ht="17.25" hidden="1" customHeight="1" x14ac:dyDescent="0.25">
      <c r="A125" s="185"/>
      <c r="B125" s="178" t="s">
        <v>89</v>
      </c>
      <c r="C125" s="193"/>
      <c r="D125" s="193"/>
      <c r="E125" s="193"/>
      <c r="F125" s="212"/>
      <c r="G125" s="212"/>
      <c r="H125" s="212"/>
      <c r="I125" s="212"/>
      <c r="J125" s="212"/>
      <c r="K125" s="212"/>
    </row>
    <row r="126" spans="1:11" ht="17.25" hidden="1" customHeight="1" x14ac:dyDescent="0.25">
      <c r="A126" s="185"/>
      <c r="B126" s="178"/>
      <c r="C126" s="193"/>
      <c r="D126" s="193"/>
      <c r="E126" s="193"/>
      <c r="F126" s="212"/>
      <c r="G126" s="212"/>
      <c r="H126" s="212"/>
      <c r="I126" s="212"/>
      <c r="J126" s="212"/>
      <c r="K126" s="212"/>
    </row>
    <row r="127" spans="1:11" ht="17.25" hidden="1" customHeight="1" x14ac:dyDescent="0.25">
      <c r="A127" s="195">
        <v>45736</v>
      </c>
      <c r="B127" s="178" t="s">
        <v>86</v>
      </c>
      <c r="C127" s="193">
        <v>17250</v>
      </c>
      <c r="D127" s="193" t="s">
        <v>149</v>
      </c>
      <c r="E127" s="193" t="s">
        <v>149</v>
      </c>
      <c r="F127" s="212"/>
      <c r="G127" s="212"/>
      <c r="H127" s="212"/>
      <c r="I127" s="212"/>
      <c r="J127" s="212"/>
      <c r="K127" s="212"/>
    </row>
    <row r="128" spans="1:11" ht="17.25" hidden="1" customHeight="1" x14ac:dyDescent="0.25">
      <c r="A128" s="195"/>
      <c r="B128" s="178" t="s">
        <v>88</v>
      </c>
      <c r="C128" s="193">
        <v>120500</v>
      </c>
      <c r="D128" s="193">
        <v>37525.5</v>
      </c>
      <c r="E128" s="193">
        <v>97.048100000000005</v>
      </c>
      <c r="F128" s="212"/>
      <c r="G128" s="212"/>
      <c r="H128" s="212"/>
      <c r="I128" s="212"/>
      <c r="J128" s="212"/>
      <c r="K128" s="212"/>
    </row>
    <row r="129" spans="1:11" ht="17.25" hidden="1" customHeight="1" x14ac:dyDescent="0.25">
      <c r="A129" s="185"/>
      <c r="B129" s="178" t="s">
        <v>89</v>
      </c>
      <c r="C129" s="193">
        <v>1183500</v>
      </c>
      <c r="D129" s="193">
        <v>724802</v>
      </c>
      <c r="E129" s="193">
        <v>92.806399999999996</v>
      </c>
      <c r="F129" s="212"/>
      <c r="G129" s="212"/>
      <c r="H129" s="212"/>
      <c r="I129" s="212"/>
      <c r="J129" s="212"/>
      <c r="K129" s="212"/>
    </row>
    <row r="130" spans="1:11" ht="17.25" hidden="1" customHeight="1" x14ac:dyDescent="0.25">
      <c r="A130" s="185"/>
      <c r="B130" s="178"/>
      <c r="C130" s="193"/>
      <c r="D130" s="193"/>
      <c r="E130" s="193"/>
      <c r="F130" s="212"/>
      <c r="G130" s="212"/>
      <c r="H130" s="212"/>
      <c r="I130" s="212"/>
      <c r="J130" s="212"/>
      <c r="K130" s="212"/>
    </row>
    <row r="131" spans="1:11" ht="17.25" hidden="1" customHeight="1" x14ac:dyDescent="0.25">
      <c r="A131" s="195">
        <v>45737</v>
      </c>
      <c r="B131" s="178" t="s">
        <v>86</v>
      </c>
      <c r="C131" s="212"/>
      <c r="D131" s="212"/>
      <c r="E131" s="212"/>
      <c r="F131" s="212"/>
      <c r="G131" s="212"/>
      <c r="H131" s="212"/>
      <c r="I131" s="193">
        <v>183958.2</v>
      </c>
      <c r="J131" s="193">
        <v>156394.1</v>
      </c>
      <c r="K131" s="193">
        <v>99.949100000000001</v>
      </c>
    </row>
    <row r="132" spans="1:11" ht="17.25" hidden="1" customHeight="1" x14ac:dyDescent="0.25">
      <c r="A132" s="195"/>
      <c r="B132" s="178" t="s">
        <v>87</v>
      </c>
      <c r="C132" s="212"/>
      <c r="D132" s="212"/>
      <c r="E132" s="212"/>
      <c r="F132" s="193">
        <v>197750</v>
      </c>
      <c r="G132" s="193" t="s">
        <v>149</v>
      </c>
      <c r="H132" s="193" t="s">
        <v>149</v>
      </c>
      <c r="I132" s="212"/>
      <c r="J132" s="212"/>
      <c r="K132" s="212"/>
    </row>
    <row r="133" spans="1:11" ht="17.25" hidden="1" customHeight="1" x14ac:dyDescent="0.25">
      <c r="A133" s="195"/>
      <c r="B133" s="178" t="s">
        <v>88</v>
      </c>
      <c r="C133" s="193">
        <v>34500</v>
      </c>
      <c r="D133" s="193" t="s">
        <v>149</v>
      </c>
      <c r="E133" s="193" t="s">
        <v>149</v>
      </c>
      <c r="F133" s="212"/>
      <c r="G133" s="212"/>
      <c r="H133" s="212"/>
      <c r="I133" s="212"/>
      <c r="J133" s="212"/>
      <c r="K133" s="212"/>
    </row>
    <row r="134" spans="1:11" ht="17.25" hidden="1" customHeight="1" x14ac:dyDescent="0.25">
      <c r="A134" s="195"/>
      <c r="B134" s="178" t="s">
        <v>89</v>
      </c>
      <c r="C134" s="193"/>
      <c r="D134" s="193"/>
      <c r="E134" s="193"/>
      <c r="F134" s="212"/>
      <c r="G134" s="212"/>
      <c r="H134" s="212"/>
      <c r="I134" s="212"/>
      <c r="J134" s="212"/>
      <c r="K134" s="212"/>
    </row>
    <row r="135" spans="1:11" ht="17.25" hidden="1" customHeight="1" x14ac:dyDescent="0.25">
      <c r="A135" s="195"/>
      <c r="B135" s="178"/>
      <c r="C135" s="193"/>
      <c r="D135" s="193"/>
      <c r="E135" s="193"/>
      <c r="F135" s="212"/>
      <c r="G135" s="212"/>
      <c r="H135" s="212"/>
      <c r="I135" s="212"/>
      <c r="J135" s="212"/>
      <c r="K135" s="212"/>
    </row>
    <row r="136" spans="1:11" ht="17.25" hidden="1" customHeight="1" x14ac:dyDescent="0.25">
      <c r="A136" s="195">
        <v>45750</v>
      </c>
      <c r="B136" s="178" t="s">
        <v>86</v>
      </c>
      <c r="C136" s="193">
        <v>27000</v>
      </c>
      <c r="D136" s="193"/>
      <c r="E136" s="193"/>
      <c r="F136" s="212"/>
      <c r="G136" s="212"/>
      <c r="H136" s="212"/>
      <c r="I136" s="212"/>
      <c r="J136" s="212"/>
      <c r="K136" s="212"/>
    </row>
    <row r="137" spans="1:11" ht="17.25" hidden="1" customHeight="1" x14ac:dyDescent="0.25">
      <c r="A137" s="195"/>
      <c r="B137" s="178" t="s">
        <v>87</v>
      </c>
      <c r="C137" s="212"/>
      <c r="D137" s="212"/>
      <c r="E137" s="212"/>
      <c r="F137" s="212"/>
      <c r="G137" s="212"/>
      <c r="H137" s="212"/>
      <c r="I137" s="212"/>
      <c r="J137" s="212"/>
      <c r="K137" s="212"/>
    </row>
    <row r="138" spans="1:11" ht="17.25" hidden="1" customHeight="1" x14ac:dyDescent="0.25">
      <c r="A138" s="195"/>
      <c r="B138" s="178" t="s">
        <v>88</v>
      </c>
      <c r="C138" s="193">
        <v>88000</v>
      </c>
      <c r="D138" s="193">
        <v>16903</v>
      </c>
      <c r="E138" s="193">
        <v>96.829099999999997</v>
      </c>
      <c r="F138" s="212"/>
      <c r="G138" s="212"/>
      <c r="H138" s="212"/>
      <c r="I138" s="212"/>
      <c r="J138" s="212"/>
      <c r="K138" s="212"/>
    </row>
    <row r="139" spans="1:11" ht="17.25" hidden="1" customHeight="1" x14ac:dyDescent="0.25">
      <c r="A139" s="195"/>
      <c r="B139" s="178" t="s">
        <v>89</v>
      </c>
      <c r="C139" s="193">
        <v>1017500</v>
      </c>
      <c r="D139" s="193">
        <v>963602</v>
      </c>
      <c r="E139" s="193">
        <v>92.607100000000003</v>
      </c>
      <c r="F139" s="212"/>
      <c r="G139" s="212"/>
      <c r="H139" s="212"/>
      <c r="I139" s="212"/>
      <c r="J139" s="212"/>
      <c r="K139" s="212"/>
    </row>
    <row r="140" spans="1:11" ht="17.25" hidden="1" customHeight="1" x14ac:dyDescent="0.25">
      <c r="A140" s="195"/>
      <c r="B140" s="178"/>
      <c r="C140" s="193"/>
      <c r="D140" s="193"/>
      <c r="E140" s="193"/>
      <c r="F140" s="212"/>
      <c r="G140" s="212"/>
      <c r="H140" s="212"/>
      <c r="I140" s="212"/>
      <c r="J140" s="212"/>
      <c r="K140" s="212"/>
    </row>
    <row r="141" spans="1:11" ht="17.25" hidden="1" customHeight="1" x14ac:dyDescent="0.25">
      <c r="A141" s="195">
        <v>45764</v>
      </c>
      <c r="B141" s="178" t="s">
        <v>86</v>
      </c>
      <c r="C141" s="193">
        <v>32500</v>
      </c>
      <c r="D141" s="193"/>
      <c r="E141" s="193"/>
      <c r="F141" s="212"/>
      <c r="G141" s="212"/>
      <c r="H141" s="212"/>
      <c r="I141" s="212"/>
      <c r="J141" s="212"/>
      <c r="K141" s="212"/>
    </row>
    <row r="142" spans="1:11" ht="17.25" hidden="1" customHeight="1" x14ac:dyDescent="0.25">
      <c r="A142" s="195"/>
      <c r="B142" s="178" t="s">
        <v>87</v>
      </c>
      <c r="C142" s="212"/>
      <c r="D142" s="212"/>
      <c r="E142" s="212"/>
      <c r="F142" s="212"/>
      <c r="G142" s="212"/>
      <c r="H142" s="212"/>
      <c r="I142" s="212"/>
      <c r="J142" s="212"/>
      <c r="K142" s="212"/>
    </row>
    <row r="143" spans="1:11" ht="17.25" hidden="1" customHeight="1" x14ac:dyDescent="0.25">
      <c r="A143" s="195"/>
      <c r="B143" s="178" t="s">
        <v>88</v>
      </c>
      <c r="C143" s="193">
        <v>186500</v>
      </c>
      <c r="D143" s="193">
        <v>67618.5</v>
      </c>
      <c r="E143" s="193">
        <v>96.755099999999999</v>
      </c>
      <c r="F143" s="212"/>
      <c r="G143" s="212"/>
      <c r="H143" s="212"/>
      <c r="I143" s="212"/>
      <c r="J143" s="212"/>
      <c r="K143" s="212"/>
    </row>
    <row r="144" spans="1:11" ht="17.25" hidden="1" customHeight="1" x14ac:dyDescent="0.25">
      <c r="A144" s="195"/>
      <c r="B144" s="178" t="s">
        <v>89</v>
      </c>
      <c r="C144" s="193">
        <v>1372800</v>
      </c>
      <c r="D144" s="193">
        <v>193208.3</v>
      </c>
      <c r="E144" s="193">
        <v>92.745800000000003</v>
      </c>
      <c r="F144" s="212"/>
      <c r="G144" s="212"/>
      <c r="H144" s="212"/>
      <c r="I144" s="212"/>
      <c r="J144" s="212"/>
      <c r="K144" s="212"/>
    </row>
    <row r="145" spans="1:11" ht="17.25" hidden="1" customHeight="1" x14ac:dyDescent="0.25">
      <c r="A145" s="195"/>
      <c r="B145" s="178"/>
      <c r="C145" s="193"/>
      <c r="D145" s="193"/>
      <c r="E145" s="193"/>
      <c r="F145" s="212"/>
      <c r="G145" s="212"/>
      <c r="H145" s="212"/>
      <c r="I145" s="212"/>
      <c r="J145" s="212"/>
      <c r="K145" s="212"/>
    </row>
    <row r="146" spans="1:11" ht="17.25" hidden="1" customHeight="1" x14ac:dyDescent="0.25">
      <c r="A146" s="195">
        <v>45779</v>
      </c>
      <c r="B146" s="178" t="s">
        <v>86</v>
      </c>
      <c r="C146" s="193">
        <v>12500</v>
      </c>
      <c r="D146" s="193"/>
      <c r="E146" s="193"/>
      <c r="F146" s="212"/>
      <c r="G146" s="212"/>
      <c r="H146" s="212"/>
      <c r="I146" s="212"/>
      <c r="J146" s="212"/>
      <c r="K146" s="212"/>
    </row>
    <row r="147" spans="1:11" ht="17.25" hidden="1" customHeight="1" x14ac:dyDescent="0.25">
      <c r="A147" s="195"/>
      <c r="B147" s="178" t="s">
        <v>87</v>
      </c>
      <c r="C147" s="212"/>
      <c r="D147" s="212"/>
      <c r="E147" s="212"/>
      <c r="F147" s="212"/>
      <c r="G147" s="212"/>
      <c r="H147" s="212"/>
      <c r="I147" s="212"/>
      <c r="J147" s="212"/>
      <c r="K147" s="212"/>
    </row>
    <row r="148" spans="1:11" ht="17.25" hidden="1" customHeight="1" x14ac:dyDescent="0.25">
      <c r="A148" s="195"/>
      <c r="B148" s="178" t="s">
        <v>88</v>
      </c>
      <c r="C148" s="193">
        <v>262750</v>
      </c>
      <c r="D148" s="193">
        <v>93051.5</v>
      </c>
      <c r="E148" s="193">
        <v>96.866699999999994</v>
      </c>
      <c r="F148" s="212"/>
      <c r="G148" s="212"/>
      <c r="H148" s="212"/>
      <c r="I148" s="212"/>
      <c r="J148" s="212"/>
      <c r="K148" s="212"/>
    </row>
    <row r="149" spans="1:11" ht="17.25" hidden="1" customHeight="1" x14ac:dyDescent="0.25">
      <c r="A149" s="195"/>
      <c r="B149" s="178" t="s">
        <v>89</v>
      </c>
      <c r="C149" s="193">
        <v>1262000</v>
      </c>
      <c r="D149" s="193">
        <v>227606</v>
      </c>
      <c r="E149" s="193">
        <v>93.212299999999999</v>
      </c>
      <c r="F149" s="212"/>
      <c r="G149" s="212"/>
      <c r="H149" s="212"/>
      <c r="I149" s="212"/>
      <c r="J149" s="212"/>
      <c r="K149" s="212"/>
    </row>
    <row r="150" spans="1:11" ht="17.25" hidden="1" customHeight="1" x14ac:dyDescent="0.25">
      <c r="A150" s="195"/>
      <c r="B150" s="178"/>
      <c r="C150" s="193"/>
      <c r="D150" s="193"/>
      <c r="E150" s="193"/>
      <c r="F150" s="212"/>
      <c r="G150" s="212"/>
      <c r="H150" s="212"/>
      <c r="I150" s="212"/>
      <c r="J150" s="212"/>
      <c r="K150" s="212"/>
    </row>
    <row r="151" spans="1:11" ht="17.25" hidden="1" customHeight="1" x14ac:dyDescent="0.25">
      <c r="A151" s="195">
        <v>45792</v>
      </c>
      <c r="B151" s="178" t="s">
        <v>86</v>
      </c>
      <c r="C151" s="185"/>
      <c r="D151" s="185"/>
      <c r="E151" s="185"/>
      <c r="F151" s="212"/>
      <c r="G151" s="212"/>
      <c r="H151" s="212"/>
      <c r="I151" s="212"/>
      <c r="J151" s="212"/>
      <c r="K151" s="212"/>
    </row>
    <row r="152" spans="1:11" ht="17.25" hidden="1" customHeight="1" x14ac:dyDescent="0.25">
      <c r="A152" s="195"/>
      <c r="B152" s="178" t="s">
        <v>87</v>
      </c>
      <c r="C152" s="185"/>
      <c r="D152" s="185"/>
      <c r="E152" s="185"/>
      <c r="F152" s="212"/>
      <c r="G152" s="212"/>
      <c r="H152" s="212"/>
      <c r="I152" s="212"/>
      <c r="J152" s="212"/>
      <c r="K152" s="212"/>
    </row>
    <row r="153" spans="1:11" ht="17.25" hidden="1" customHeight="1" x14ac:dyDescent="0.25">
      <c r="A153" s="195"/>
      <c r="B153" s="178" t="s">
        <v>88</v>
      </c>
      <c r="C153" s="185"/>
      <c r="D153" s="185"/>
      <c r="E153" s="185"/>
      <c r="F153" s="212"/>
      <c r="G153" s="212"/>
      <c r="H153" s="212"/>
      <c r="I153" s="212"/>
      <c r="J153" s="212"/>
      <c r="K153" s="212"/>
    </row>
    <row r="154" spans="1:11" ht="17.25" hidden="1" customHeight="1" x14ac:dyDescent="0.25">
      <c r="A154" s="195"/>
      <c r="B154" s="178" t="s">
        <v>89</v>
      </c>
      <c r="C154" s="193">
        <v>1730925</v>
      </c>
      <c r="D154" s="193">
        <v>112654</v>
      </c>
      <c r="E154" s="193">
        <v>94.476399999999998</v>
      </c>
      <c r="F154" s="212"/>
      <c r="G154" s="212"/>
      <c r="H154" s="212"/>
      <c r="I154" s="212"/>
      <c r="J154" s="212"/>
      <c r="K154" s="212"/>
    </row>
    <row r="155" spans="1:11" ht="17.25" hidden="1" customHeight="1" x14ac:dyDescent="0.25">
      <c r="A155" s="195"/>
      <c r="B155" s="178"/>
      <c r="C155" s="212"/>
      <c r="D155" s="212"/>
      <c r="E155" s="212"/>
      <c r="F155" s="212"/>
      <c r="G155" s="212"/>
      <c r="H155" s="212"/>
      <c r="I155" s="212"/>
      <c r="J155" s="212"/>
      <c r="K155" s="212"/>
    </row>
    <row r="156" spans="1:11" ht="17.25" hidden="1" customHeight="1" x14ac:dyDescent="0.25">
      <c r="A156" s="195">
        <v>45806</v>
      </c>
      <c r="B156" s="178" t="s">
        <v>86</v>
      </c>
      <c r="C156" s="193"/>
      <c r="D156" s="193"/>
      <c r="E156" s="193"/>
      <c r="F156" s="212"/>
      <c r="G156" s="212"/>
      <c r="H156" s="212"/>
      <c r="I156" s="212"/>
      <c r="J156" s="212"/>
      <c r="K156" s="212"/>
    </row>
    <row r="157" spans="1:11" ht="17.25" hidden="1" customHeight="1" x14ac:dyDescent="0.25">
      <c r="A157" s="195"/>
      <c r="B157" s="178" t="s">
        <v>87</v>
      </c>
      <c r="C157" s="193"/>
      <c r="D157" s="193"/>
      <c r="E157" s="193"/>
      <c r="F157" s="212"/>
      <c r="G157" s="212"/>
      <c r="H157" s="212"/>
      <c r="I157" s="212"/>
      <c r="J157" s="212"/>
      <c r="K157" s="212"/>
    </row>
    <row r="158" spans="1:11" ht="17.25" hidden="1" customHeight="1" x14ac:dyDescent="0.25">
      <c r="A158" s="195"/>
      <c r="B158" s="178" t="s">
        <v>88</v>
      </c>
      <c r="C158" s="193"/>
      <c r="D158" s="193"/>
      <c r="E158" s="193"/>
      <c r="F158" s="212"/>
      <c r="G158" s="212"/>
      <c r="H158" s="212"/>
      <c r="I158" s="212"/>
      <c r="J158" s="212"/>
      <c r="K158" s="212"/>
    </row>
    <row r="159" spans="1:11" ht="17.25" hidden="1" customHeight="1" x14ac:dyDescent="0.25">
      <c r="A159" s="195"/>
      <c r="B159" s="178" t="s">
        <v>89</v>
      </c>
      <c r="C159" s="193">
        <v>699900</v>
      </c>
      <c r="D159" s="193">
        <v>187170.5</v>
      </c>
      <c r="E159" s="193">
        <v>95.039599999999993</v>
      </c>
      <c r="F159" s="212"/>
      <c r="G159" s="212"/>
      <c r="H159" s="212"/>
      <c r="I159" s="212"/>
      <c r="J159" s="212"/>
      <c r="K159" s="212"/>
    </row>
    <row r="160" spans="1:11" ht="17.25" hidden="1" customHeight="1" x14ac:dyDescent="0.25">
      <c r="A160" s="195"/>
      <c r="B160" s="178"/>
      <c r="C160" s="193"/>
      <c r="D160" s="193"/>
      <c r="E160" s="193"/>
      <c r="F160" s="212"/>
      <c r="G160" s="212"/>
      <c r="H160" s="212"/>
      <c r="I160" s="212"/>
      <c r="J160" s="212"/>
      <c r="K160" s="212"/>
    </row>
    <row r="161" spans="1:11" ht="17.25" hidden="1" customHeight="1" x14ac:dyDescent="0.25">
      <c r="A161" s="195">
        <v>45820</v>
      </c>
      <c r="B161" s="178" t="s">
        <v>86</v>
      </c>
      <c r="C161" s="193"/>
      <c r="D161" s="193"/>
      <c r="E161" s="193"/>
      <c r="F161" s="212"/>
      <c r="G161" s="212"/>
      <c r="H161" s="212"/>
      <c r="I161" s="212"/>
      <c r="J161" s="212"/>
      <c r="K161" s="212"/>
    </row>
    <row r="162" spans="1:11" ht="17.25" hidden="1" customHeight="1" x14ac:dyDescent="0.25">
      <c r="A162" s="195"/>
      <c r="B162" s="178" t="s">
        <v>87</v>
      </c>
      <c r="C162" s="193"/>
      <c r="D162" s="193"/>
      <c r="E162" s="193"/>
      <c r="F162" s="212"/>
      <c r="G162" s="212"/>
      <c r="H162" s="212"/>
      <c r="I162" s="212"/>
      <c r="J162" s="212"/>
      <c r="K162" s="212"/>
    </row>
    <row r="163" spans="1:11" ht="17.25" hidden="1" customHeight="1" x14ac:dyDescent="0.25">
      <c r="A163" s="195"/>
      <c r="B163" s="178" t="s">
        <v>88</v>
      </c>
      <c r="C163" s="193"/>
      <c r="D163" s="193"/>
      <c r="E163" s="193"/>
      <c r="F163" s="212"/>
      <c r="G163" s="212"/>
      <c r="H163" s="212"/>
      <c r="I163" s="212"/>
      <c r="J163" s="212"/>
      <c r="K163" s="212"/>
    </row>
    <row r="164" spans="1:11" ht="17.25" hidden="1" customHeight="1" x14ac:dyDescent="0.25">
      <c r="A164" s="195"/>
      <c r="B164" s="178" t="s">
        <v>89</v>
      </c>
      <c r="C164" s="193">
        <v>883000</v>
      </c>
      <c r="D164" s="193">
        <v>206911</v>
      </c>
      <c r="E164" s="193">
        <v>95.037999999999997</v>
      </c>
      <c r="F164" s="185"/>
      <c r="G164" s="212"/>
      <c r="H164" s="212"/>
      <c r="I164" s="212"/>
      <c r="J164" s="212"/>
      <c r="K164" s="212"/>
    </row>
    <row r="165" spans="1:11" ht="17.25" hidden="1" customHeight="1" x14ac:dyDescent="0.25">
      <c r="A165" s="195"/>
      <c r="B165" s="178"/>
      <c r="C165" s="185"/>
      <c r="D165" s="185"/>
      <c r="E165" s="185"/>
      <c r="F165" s="185"/>
      <c r="G165" s="212"/>
      <c r="H165" s="212"/>
      <c r="I165" s="212"/>
      <c r="J165" s="212"/>
      <c r="K165" s="212"/>
    </row>
    <row r="166" spans="1:11" ht="17.25" customHeight="1" x14ac:dyDescent="0.25">
      <c r="A166" s="195">
        <v>45834</v>
      </c>
      <c r="B166" s="178" t="s">
        <v>86</v>
      </c>
      <c r="C166" s="193"/>
      <c r="D166" s="193"/>
      <c r="E166" s="193"/>
      <c r="F166" s="212"/>
      <c r="G166" s="212"/>
      <c r="H166" s="212"/>
      <c r="I166" s="212"/>
      <c r="J166" s="212"/>
      <c r="K166" s="212"/>
    </row>
    <row r="167" spans="1:11" ht="17.25" customHeight="1" x14ac:dyDescent="0.25">
      <c r="A167" s="195"/>
      <c r="B167" s="178" t="s">
        <v>87</v>
      </c>
      <c r="C167" s="193"/>
      <c r="D167" s="193"/>
      <c r="E167" s="193"/>
      <c r="F167" s="212"/>
      <c r="G167" s="212"/>
      <c r="H167" s="212"/>
      <c r="I167" s="212"/>
      <c r="J167" s="212"/>
      <c r="K167" s="212"/>
    </row>
    <row r="168" spans="1:11" ht="17.25" customHeight="1" x14ac:dyDescent="0.25">
      <c r="A168" s="195"/>
      <c r="B168" s="178" t="s">
        <v>88</v>
      </c>
      <c r="C168" s="193"/>
      <c r="D168" s="193"/>
      <c r="E168" s="193"/>
      <c r="F168" s="212"/>
      <c r="G168" s="212"/>
      <c r="H168" s="212"/>
      <c r="I168" s="212"/>
      <c r="J168" s="212"/>
      <c r="K168" s="212"/>
    </row>
    <row r="169" spans="1:11" ht="17.25" customHeight="1" x14ac:dyDescent="0.25">
      <c r="A169" s="195"/>
      <c r="B169" s="178" t="s">
        <v>89</v>
      </c>
      <c r="C169" s="193">
        <v>742500</v>
      </c>
      <c r="D169" s="193">
        <v>155554</v>
      </c>
      <c r="E169" s="193">
        <v>95.1982</v>
      </c>
      <c r="F169" s="212"/>
      <c r="G169" s="212"/>
      <c r="H169" s="212"/>
      <c r="I169" s="212"/>
      <c r="J169" s="212"/>
      <c r="K169" s="212"/>
    </row>
    <row r="170" spans="1:11" ht="17.25" customHeight="1" x14ac:dyDescent="0.25">
      <c r="A170" s="195"/>
      <c r="B170" s="178"/>
      <c r="C170" s="193"/>
      <c r="D170" s="193"/>
      <c r="E170" s="193"/>
      <c r="F170" s="212"/>
      <c r="G170" s="212"/>
      <c r="H170" s="212"/>
      <c r="I170" s="212"/>
      <c r="J170" s="212"/>
      <c r="K170" s="212"/>
    </row>
    <row r="171" spans="1:11" ht="17.25" customHeight="1" x14ac:dyDescent="0.25">
      <c r="A171" s="195">
        <v>45848</v>
      </c>
      <c r="B171" s="178" t="s">
        <v>86</v>
      </c>
      <c r="C171" s="193"/>
      <c r="D171" s="193"/>
      <c r="E171" s="193"/>
      <c r="F171" s="212"/>
      <c r="G171" s="212"/>
      <c r="H171" s="212"/>
      <c r="I171" s="212"/>
      <c r="J171" s="212"/>
      <c r="K171" s="212"/>
    </row>
    <row r="172" spans="1:11" ht="17.25" customHeight="1" x14ac:dyDescent="0.25">
      <c r="A172" s="185"/>
      <c r="B172" s="178" t="s">
        <v>87</v>
      </c>
      <c r="C172" s="193"/>
      <c r="D172" s="193"/>
      <c r="E172" s="193"/>
      <c r="F172" s="212"/>
      <c r="G172" s="212"/>
      <c r="H172" s="212"/>
      <c r="I172" s="212"/>
      <c r="J172" s="212"/>
      <c r="K172" s="212"/>
    </row>
    <row r="173" spans="1:11" ht="17.25" customHeight="1" x14ac:dyDescent="0.25">
      <c r="A173" s="195"/>
      <c r="B173" s="178" t="s">
        <v>88</v>
      </c>
      <c r="C173" s="193"/>
      <c r="D173" s="193"/>
      <c r="E173" s="193"/>
      <c r="F173" s="212"/>
      <c r="G173" s="212"/>
      <c r="H173" s="212"/>
      <c r="I173" s="212"/>
      <c r="J173" s="212"/>
      <c r="K173" s="212"/>
    </row>
    <row r="174" spans="1:11" ht="17.25" customHeight="1" x14ac:dyDescent="0.25">
      <c r="A174" s="195"/>
      <c r="B174" s="178" t="s">
        <v>89</v>
      </c>
      <c r="C174" s="193">
        <v>767000</v>
      </c>
      <c r="D174" s="193">
        <v>208420</v>
      </c>
      <c r="E174" s="193">
        <v>94.573899999999995</v>
      </c>
      <c r="F174" s="212"/>
      <c r="G174" s="212"/>
      <c r="H174" s="212"/>
      <c r="I174" s="212"/>
      <c r="J174" s="212"/>
      <c r="K174" s="212"/>
    </row>
    <row r="175" spans="1:11" ht="17.25" customHeight="1" x14ac:dyDescent="0.25">
      <c r="A175" s="195"/>
      <c r="B175" s="178"/>
      <c r="C175" s="193"/>
      <c r="D175" s="193"/>
      <c r="E175" s="193"/>
      <c r="F175" s="212"/>
      <c r="G175" s="212"/>
      <c r="H175" s="212"/>
      <c r="I175" s="212"/>
      <c r="J175" s="212"/>
      <c r="K175" s="212"/>
    </row>
    <row r="176" spans="1:11" ht="17.25" customHeight="1" x14ac:dyDescent="0.25">
      <c r="A176" s="195">
        <v>45862</v>
      </c>
      <c r="B176" s="178" t="s">
        <v>86</v>
      </c>
      <c r="C176" s="193"/>
      <c r="D176" s="193"/>
      <c r="E176" s="193"/>
      <c r="F176" s="212"/>
      <c r="G176" s="212"/>
      <c r="H176" s="212"/>
      <c r="I176" s="212"/>
      <c r="J176" s="212"/>
      <c r="K176" s="212"/>
    </row>
    <row r="177" spans="1:11" ht="17.25" customHeight="1" x14ac:dyDescent="0.25">
      <c r="A177" s="195"/>
      <c r="B177" s="178" t="s">
        <v>87</v>
      </c>
      <c r="C177" s="193"/>
      <c r="D177" s="193"/>
      <c r="E177" s="193"/>
      <c r="F177" s="212"/>
      <c r="G177" s="212"/>
      <c r="H177" s="212"/>
      <c r="I177" s="212"/>
      <c r="J177" s="212"/>
      <c r="K177" s="212"/>
    </row>
    <row r="178" spans="1:11" ht="17.25" customHeight="1" x14ac:dyDescent="0.25">
      <c r="A178" s="195"/>
      <c r="B178" s="178" t="s">
        <v>88</v>
      </c>
      <c r="C178" s="193"/>
      <c r="D178" s="193"/>
      <c r="E178" s="193"/>
      <c r="F178" s="212"/>
      <c r="G178" s="212"/>
      <c r="H178" s="212"/>
      <c r="I178" s="212"/>
      <c r="J178" s="212"/>
      <c r="K178" s="212"/>
    </row>
    <row r="179" spans="1:11" ht="17.25" customHeight="1" x14ac:dyDescent="0.25">
      <c r="A179" s="195"/>
      <c r="B179" s="178" t="s">
        <v>89</v>
      </c>
      <c r="C179" s="193">
        <v>602000</v>
      </c>
      <c r="D179" s="193" t="s">
        <v>149</v>
      </c>
      <c r="E179" s="193">
        <v>0</v>
      </c>
      <c r="F179" s="212"/>
      <c r="G179" s="212"/>
      <c r="H179" s="212"/>
      <c r="I179" s="212"/>
      <c r="J179" s="212"/>
      <c r="K179" s="212"/>
    </row>
    <row r="180" spans="1:11" ht="17.25" customHeight="1" x14ac:dyDescent="0.25">
      <c r="A180" s="195"/>
      <c r="B180" s="178"/>
      <c r="C180" s="193"/>
      <c r="D180" s="193"/>
      <c r="E180" s="193"/>
      <c r="F180" s="212"/>
      <c r="G180" s="212"/>
      <c r="H180" s="212"/>
      <c r="I180" s="212"/>
      <c r="J180" s="212"/>
      <c r="K180" s="212"/>
    </row>
    <row r="181" spans="1:11" ht="17.25" customHeight="1" x14ac:dyDescent="0.25">
      <c r="A181" s="195">
        <v>45876</v>
      </c>
      <c r="B181" s="178" t="s">
        <v>86</v>
      </c>
      <c r="C181" s="193"/>
      <c r="D181" s="193"/>
      <c r="E181" s="193"/>
      <c r="F181" s="212"/>
      <c r="G181" s="212"/>
      <c r="H181" s="212"/>
      <c r="I181" s="212"/>
      <c r="J181" s="212"/>
      <c r="K181" s="212"/>
    </row>
    <row r="182" spans="1:11" ht="17.25" customHeight="1" x14ac:dyDescent="0.25">
      <c r="A182" s="185"/>
      <c r="B182" s="178" t="s">
        <v>87</v>
      </c>
      <c r="C182" s="193"/>
      <c r="D182" s="193"/>
      <c r="E182" s="193"/>
      <c r="F182" s="212"/>
      <c r="G182" s="212"/>
      <c r="H182" s="212"/>
      <c r="I182" s="212"/>
      <c r="J182" s="212"/>
      <c r="K182" s="212"/>
    </row>
    <row r="183" spans="1:11" ht="17.25" customHeight="1" x14ac:dyDescent="0.25">
      <c r="A183" s="195"/>
      <c r="B183" s="178" t="s">
        <v>88</v>
      </c>
      <c r="C183" s="193"/>
      <c r="D183" s="193"/>
      <c r="E183" s="193"/>
      <c r="F183" s="212"/>
      <c r="G183" s="212"/>
      <c r="H183" s="212"/>
      <c r="I183" s="212"/>
      <c r="J183" s="212"/>
      <c r="K183" s="212"/>
    </row>
    <row r="184" spans="1:11" ht="17.25" customHeight="1" x14ac:dyDescent="0.25">
      <c r="A184" s="195"/>
      <c r="B184" s="178" t="s">
        <v>89</v>
      </c>
      <c r="C184" s="193">
        <v>539200</v>
      </c>
      <c r="D184" s="193">
        <v>203350</v>
      </c>
      <c r="E184" s="193">
        <v>94.852599999999995</v>
      </c>
      <c r="F184" s="212"/>
      <c r="G184" s="212"/>
      <c r="H184" s="212"/>
      <c r="I184" s="212"/>
      <c r="J184" s="212"/>
      <c r="K184" s="212"/>
    </row>
    <row r="185" spans="1:11" ht="17.25" customHeight="1" x14ac:dyDescent="0.25">
      <c r="A185" s="195"/>
      <c r="B185" s="178"/>
      <c r="C185" s="193"/>
      <c r="D185" s="193"/>
      <c r="E185" s="193"/>
      <c r="F185" s="212"/>
      <c r="G185" s="212"/>
      <c r="H185" s="212"/>
      <c r="I185" s="212"/>
      <c r="J185" s="212"/>
      <c r="K185" s="212"/>
    </row>
    <row r="186" spans="1:11" ht="17.25" customHeight="1" x14ac:dyDescent="0.25">
      <c r="A186" s="195">
        <v>45890</v>
      </c>
      <c r="B186" s="178" t="s">
        <v>86</v>
      </c>
      <c r="C186" s="193"/>
      <c r="D186" s="193"/>
      <c r="E186" s="193"/>
      <c r="F186" s="212"/>
      <c r="G186" s="212"/>
      <c r="H186" s="212"/>
      <c r="I186" s="212"/>
      <c r="J186" s="212"/>
      <c r="K186" s="212"/>
    </row>
    <row r="187" spans="1:11" ht="17.25" customHeight="1" x14ac:dyDescent="0.25">
      <c r="A187" s="195"/>
      <c r="B187" s="178" t="s">
        <v>87</v>
      </c>
      <c r="C187" s="193"/>
      <c r="D187" s="193"/>
      <c r="E187" s="193"/>
      <c r="F187" s="212"/>
      <c r="G187" s="212"/>
      <c r="H187" s="212"/>
      <c r="I187" s="212"/>
      <c r="J187" s="212"/>
      <c r="K187" s="212"/>
    </row>
    <row r="188" spans="1:11" ht="17.25" customHeight="1" x14ac:dyDescent="0.25">
      <c r="A188" s="195"/>
      <c r="B188" s="178" t="s">
        <v>88</v>
      </c>
      <c r="C188" s="193"/>
      <c r="D188" s="193"/>
      <c r="E188" s="193"/>
      <c r="F188" s="212"/>
      <c r="G188" s="212"/>
      <c r="H188" s="212"/>
      <c r="I188" s="212"/>
      <c r="J188" s="212"/>
      <c r="K188" s="212"/>
    </row>
    <row r="189" spans="1:11" ht="17.25" customHeight="1" x14ac:dyDescent="0.25">
      <c r="A189" s="195"/>
      <c r="B189" s="178" t="s">
        <v>89</v>
      </c>
      <c r="C189" s="193">
        <v>873800</v>
      </c>
      <c r="D189" s="193">
        <v>109250</v>
      </c>
      <c r="E189" s="193">
        <v>95.5244</v>
      </c>
      <c r="F189" s="212"/>
      <c r="G189" s="212"/>
      <c r="H189" s="212"/>
      <c r="I189" s="212"/>
      <c r="J189" s="212"/>
      <c r="K189" s="212"/>
    </row>
    <row r="190" spans="1:11" ht="17.25" customHeight="1" x14ac:dyDescent="0.25">
      <c r="A190" s="195"/>
      <c r="B190" s="178"/>
      <c r="C190" s="193"/>
      <c r="D190" s="193"/>
      <c r="E190" s="193"/>
      <c r="F190" s="212"/>
      <c r="G190" s="212"/>
      <c r="H190" s="212"/>
      <c r="I190" s="212"/>
      <c r="J190" s="212"/>
      <c r="K190" s="212"/>
    </row>
    <row r="191" spans="1:11" ht="17.25" customHeight="1" x14ac:dyDescent="0.25">
      <c r="A191" s="195">
        <v>45904</v>
      </c>
      <c r="B191" s="178" t="s">
        <v>86</v>
      </c>
      <c r="C191" s="193"/>
      <c r="D191" s="193"/>
      <c r="E191" s="193"/>
      <c r="F191" s="212"/>
      <c r="G191" s="212"/>
      <c r="H191" s="212"/>
      <c r="I191" s="212"/>
      <c r="J191" s="212"/>
      <c r="K191" s="212"/>
    </row>
    <row r="192" spans="1:11" ht="17.25" customHeight="1" x14ac:dyDescent="0.25">
      <c r="A192" s="195"/>
      <c r="B192" s="178" t="s">
        <v>87</v>
      </c>
      <c r="C192" s="193"/>
      <c r="D192" s="193"/>
      <c r="E192" s="193"/>
      <c r="F192" s="212"/>
      <c r="G192" s="212"/>
      <c r="H192" s="212"/>
      <c r="I192" s="212"/>
      <c r="J192" s="212"/>
      <c r="K192" s="212"/>
    </row>
    <row r="193" spans="1:11" ht="17.25" customHeight="1" x14ac:dyDescent="0.25">
      <c r="A193" s="195"/>
      <c r="B193" s="178" t="s">
        <v>88</v>
      </c>
      <c r="C193" s="193"/>
      <c r="D193" s="193"/>
      <c r="E193" s="193"/>
      <c r="F193" s="212"/>
      <c r="G193" s="212"/>
      <c r="H193" s="212"/>
      <c r="I193" s="212"/>
      <c r="J193" s="212"/>
      <c r="K193" s="212"/>
    </row>
    <row r="194" spans="1:11" ht="17.25" customHeight="1" x14ac:dyDescent="0.25">
      <c r="A194" s="195"/>
      <c r="B194" s="178" t="s">
        <v>89</v>
      </c>
      <c r="C194" s="193">
        <v>444000</v>
      </c>
      <c r="D194" s="193">
        <v>36744</v>
      </c>
      <c r="E194" s="193">
        <v>95.534400000000005</v>
      </c>
      <c r="F194" s="212"/>
      <c r="G194" s="212"/>
      <c r="H194" s="212"/>
      <c r="I194" s="212"/>
      <c r="J194" s="212"/>
      <c r="K194" s="212"/>
    </row>
    <row r="195" spans="1:11" ht="17.25" customHeight="1" x14ac:dyDescent="0.25">
      <c r="A195" s="195"/>
      <c r="B195" s="178"/>
      <c r="C195" s="193"/>
      <c r="D195" s="193"/>
      <c r="E195" s="193"/>
      <c r="F195" s="212"/>
      <c r="G195" s="212"/>
      <c r="H195" s="212"/>
      <c r="I195" s="212"/>
      <c r="J195" s="212"/>
      <c r="K195" s="212"/>
    </row>
    <row r="196" spans="1:11" ht="17.25" customHeight="1" x14ac:dyDescent="0.25">
      <c r="A196" s="195">
        <v>45918</v>
      </c>
      <c r="B196" s="178" t="s">
        <v>86</v>
      </c>
      <c r="C196" s="193"/>
      <c r="D196" s="193"/>
      <c r="E196" s="193"/>
      <c r="F196" s="212"/>
      <c r="G196" s="212"/>
      <c r="H196" s="212"/>
      <c r="I196" s="212"/>
      <c r="J196" s="212"/>
      <c r="K196" s="212"/>
    </row>
    <row r="197" spans="1:11" ht="17.25" customHeight="1" x14ac:dyDescent="0.25">
      <c r="A197" s="195"/>
      <c r="B197" s="178" t="s">
        <v>87</v>
      </c>
      <c r="C197" s="193"/>
      <c r="D197" s="193"/>
      <c r="E197" s="193"/>
      <c r="F197" s="212"/>
      <c r="G197" s="212"/>
      <c r="H197" s="212"/>
      <c r="I197" s="212"/>
      <c r="J197" s="212"/>
      <c r="K197" s="212"/>
    </row>
    <row r="198" spans="1:11" ht="17.25" customHeight="1" x14ac:dyDescent="0.25">
      <c r="A198" s="195"/>
      <c r="B198" s="178" t="s">
        <v>88</v>
      </c>
      <c r="C198" s="193"/>
      <c r="D198" s="193"/>
      <c r="E198" s="193"/>
      <c r="F198" s="212"/>
      <c r="G198" s="212"/>
      <c r="H198" s="212"/>
      <c r="I198" s="212"/>
      <c r="J198" s="212"/>
      <c r="K198" s="212"/>
    </row>
    <row r="199" spans="1:11" ht="17.25" customHeight="1" x14ac:dyDescent="0.25">
      <c r="A199" s="195"/>
      <c r="B199" s="178" t="s">
        <v>89</v>
      </c>
      <c r="C199" s="193">
        <v>502006</v>
      </c>
      <c r="D199" s="193" t="s">
        <v>149</v>
      </c>
      <c r="E199" s="193" t="s">
        <v>24</v>
      </c>
      <c r="F199" s="212"/>
      <c r="G199" s="212"/>
      <c r="H199" s="212"/>
      <c r="I199" s="212"/>
      <c r="J199" s="212"/>
      <c r="K199" s="212"/>
    </row>
    <row r="200" spans="1:11" ht="17.25" customHeight="1" x14ac:dyDescent="0.25">
      <c r="A200" s="195"/>
      <c r="B200" s="178"/>
      <c r="C200" s="193"/>
      <c r="D200" s="193"/>
      <c r="E200" s="193"/>
      <c r="F200" s="212"/>
      <c r="G200" s="212"/>
      <c r="H200" s="212"/>
      <c r="I200" s="212"/>
      <c r="J200" s="212"/>
      <c r="K200" s="212"/>
    </row>
    <row r="201" spans="1:11" ht="17.25" customHeight="1" x14ac:dyDescent="0.25">
      <c r="A201" s="195">
        <v>45932</v>
      </c>
      <c r="B201" s="178" t="s">
        <v>86</v>
      </c>
      <c r="C201" s="193"/>
      <c r="D201" s="193"/>
      <c r="E201" s="193"/>
      <c r="F201" s="212"/>
      <c r="G201" s="212"/>
      <c r="H201" s="212"/>
      <c r="I201" s="212"/>
      <c r="J201" s="212"/>
      <c r="K201" s="212"/>
    </row>
    <row r="202" spans="1:11" ht="17.25" customHeight="1" x14ac:dyDescent="0.25">
      <c r="A202" s="195"/>
      <c r="B202" s="178" t="s">
        <v>87</v>
      </c>
      <c r="C202" s="193"/>
      <c r="D202" s="193"/>
      <c r="E202" s="193"/>
      <c r="F202" s="212"/>
      <c r="G202" s="212"/>
      <c r="H202" s="212"/>
      <c r="I202" s="212"/>
      <c r="J202" s="212"/>
      <c r="K202" s="212"/>
    </row>
    <row r="203" spans="1:11" ht="17.25" customHeight="1" x14ac:dyDescent="0.25">
      <c r="A203" s="195"/>
      <c r="B203" s="178" t="s">
        <v>88</v>
      </c>
      <c r="C203" s="193"/>
      <c r="D203" s="193"/>
      <c r="E203" s="193"/>
      <c r="F203" s="212"/>
      <c r="G203" s="212"/>
      <c r="H203" s="212"/>
      <c r="I203" s="212"/>
      <c r="J203" s="212"/>
      <c r="K203" s="212"/>
    </row>
    <row r="204" spans="1:11" ht="17.25" customHeight="1" x14ac:dyDescent="0.25">
      <c r="A204" s="195"/>
      <c r="B204" s="178" t="s">
        <v>89</v>
      </c>
      <c r="C204" s="193">
        <v>394000</v>
      </c>
      <c r="D204" s="193">
        <v>246752.9</v>
      </c>
      <c r="E204" s="193">
        <v>94.546499999999995</v>
      </c>
      <c r="F204" s="212"/>
      <c r="G204" s="212"/>
      <c r="H204" s="212"/>
      <c r="I204" s="212"/>
      <c r="J204" s="212"/>
      <c r="K204" s="212"/>
    </row>
    <row r="205" spans="1:11" ht="17.25" customHeight="1" x14ac:dyDescent="0.25">
      <c r="A205" s="195"/>
      <c r="B205" s="178"/>
      <c r="C205" s="193"/>
      <c r="D205" s="193"/>
      <c r="E205" s="193"/>
      <c r="F205" s="212"/>
      <c r="G205" s="212"/>
      <c r="H205" s="212"/>
      <c r="I205" s="212"/>
      <c r="J205" s="212"/>
      <c r="K205" s="212"/>
    </row>
    <row r="206" spans="1:11" ht="17.25" customHeight="1" x14ac:dyDescent="0.25">
      <c r="A206" s="195">
        <v>45946</v>
      </c>
      <c r="B206" s="178" t="s">
        <v>86</v>
      </c>
      <c r="C206" s="193"/>
      <c r="D206" s="193"/>
      <c r="E206" s="193"/>
      <c r="F206" s="212"/>
      <c r="G206" s="212"/>
      <c r="H206" s="212"/>
      <c r="I206" s="212"/>
      <c r="J206" s="212"/>
      <c r="K206" s="212"/>
    </row>
    <row r="207" spans="1:11" ht="17.25" customHeight="1" x14ac:dyDescent="0.25">
      <c r="A207" s="195"/>
      <c r="B207" s="178" t="s">
        <v>87</v>
      </c>
      <c r="C207" s="193"/>
      <c r="D207" s="193"/>
      <c r="E207" s="193"/>
      <c r="F207" s="212"/>
      <c r="G207" s="212"/>
      <c r="H207" s="212"/>
      <c r="I207" s="212"/>
      <c r="J207" s="212"/>
      <c r="K207" s="212"/>
    </row>
    <row r="208" spans="1:11" ht="17.25" customHeight="1" x14ac:dyDescent="0.25">
      <c r="A208" s="195"/>
      <c r="B208" s="178" t="s">
        <v>88</v>
      </c>
      <c r="C208" s="193"/>
      <c r="D208" s="193"/>
      <c r="E208" s="193"/>
      <c r="F208" s="212"/>
      <c r="G208" s="212"/>
      <c r="H208" s="212"/>
      <c r="I208" s="212"/>
      <c r="J208" s="212"/>
      <c r="K208" s="212"/>
    </row>
    <row r="209" spans="1:11" ht="17.25" customHeight="1" x14ac:dyDescent="0.25">
      <c r="A209" s="195"/>
      <c r="B209" s="178" t="s">
        <v>89</v>
      </c>
      <c r="C209" s="193">
        <v>1058500</v>
      </c>
      <c r="D209" s="193">
        <v>157844.5</v>
      </c>
      <c r="E209" s="193">
        <v>94.837599999999995</v>
      </c>
      <c r="F209" s="212"/>
      <c r="G209" s="212"/>
      <c r="H209" s="212"/>
      <c r="I209" s="212"/>
      <c r="J209" s="212"/>
      <c r="K209" s="212"/>
    </row>
    <row r="210" spans="1:11" ht="17.25" customHeight="1" x14ac:dyDescent="0.25">
      <c r="A210" s="195"/>
      <c r="B210" s="178"/>
      <c r="C210" s="193"/>
      <c r="D210" s="193"/>
      <c r="E210" s="193"/>
      <c r="F210" s="212"/>
      <c r="G210" s="212"/>
      <c r="H210" s="212"/>
      <c r="I210" s="212"/>
      <c r="J210" s="212"/>
      <c r="K210" s="212"/>
    </row>
    <row r="211" spans="1:11" ht="17.25" customHeight="1" x14ac:dyDescent="0.25">
      <c r="A211" s="195">
        <v>45960</v>
      </c>
      <c r="B211" s="178" t="s">
        <v>86</v>
      </c>
      <c r="C211" s="193"/>
      <c r="D211" s="193"/>
      <c r="E211" s="193"/>
      <c r="F211" s="212"/>
      <c r="G211" s="212"/>
      <c r="H211" s="212"/>
      <c r="I211" s="212"/>
      <c r="J211" s="212"/>
      <c r="K211" s="212"/>
    </row>
    <row r="212" spans="1:11" ht="17.25" customHeight="1" x14ac:dyDescent="0.25">
      <c r="A212" s="195"/>
      <c r="B212" s="178" t="s">
        <v>87</v>
      </c>
      <c r="C212" s="193"/>
      <c r="D212" s="193"/>
      <c r="E212" s="193"/>
      <c r="F212" s="212"/>
      <c r="G212" s="212"/>
      <c r="H212" s="212"/>
      <c r="I212" s="212"/>
      <c r="J212" s="212"/>
      <c r="K212" s="212"/>
    </row>
    <row r="213" spans="1:11" ht="17.25" customHeight="1" x14ac:dyDescent="0.25">
      <c r="A213" s="195"/>
      <c r="B213" s="178" t="s">
        <v>88</v>
      </c>
      <c r="C213" s="193"/>
      <c r="D213" s="193"/>
      <c r="E213" s="193"/>
      <c r="F213" s="212"/>
      <c r="G213" s="212"/>
      <c r="H213" s="212"/>
      <c r="I213" s="212"/>
      <c r="J213" s="212"/>
      <c r="K213" s="212"/>
    </row>
    <row r="214" spans="1:11" ht="17.25" customHeight="1" x14ac:dyDescent="0.25">
      <c r="A214" s="195"/>
      <c r="B214" s="178" t="s">
        <v>89</v>
      </c>
      <c r="C214" s="193">
        <v>1011500</v>
      </c>
      <c r="D214" s="193">
        <v>205880.7</v>
      </c>
      <c r="E214" s="193">
        <v>95.001199999999997</v>
      </c>
      <c r="F214" s="212"/>
      <c r="G214" s="212"/>
      <c r="H214" s="212"/>
      <c r="I214" s="212"/>
      <c r="J214" s="212"/>
      <c r="K214" s="212"/>
    </row>
    <row r="215" spans="1:11" ht="17.25" customHeight="1" x14ac:dyDescent="0.25">
      <c r="A215" s="195"/>
      <c r="B215" s="178"/>
      <c r="C215" s="193"/>
      <c r="D215" s="193"/>
      <c r="E215" s="193"/>
      <c r="F215" s="212"/>
      <c r="G215" s="212"/>
      <c r="H215" s="212"/>
      <c r="I215" s="212"/>
      <c r="J215" s="212"/>
      <c r="K215" s="212"/>
    </row>
    <row r="216" spans="1:11" ht="17.25" customHeight="1" x14ac:dyDescent="0.25">
      <c r="A216" s="195">
        <v>45974</v>
      </c>
      <c r="B216" s="178" t="s">
        <v>86</v>
      </c>
      <c r="C216" s="193"/>
      <c r="D216" s="193"/>
      <c r="E216" s="193"/>
      <c r="F216" s="212"/>
      <c r="G216" s="212"/>
      <c r="H216" s="212"/>
      <c r="I216" s="212"/>
      <c r="J216" s="212"/>
      <c r="K216" s="212"/>
    </row>
    <row r="217" spans="1:11" ht="17.25" customHeight="1" x14ac:dyDescent="0.25">
      <c r="A217" s="195"/>
      <c r="B217" s="178" t="s">
        <v>87</v>
      </c>
      <c r="C217" s="193"/>
      <c r="D217" s="193"/>
      <c r="E217" s="193"/>
      <c r="F217" s="212"/>
      <c r="G217" s="212"/>
      <c r="H217" s="212"/>
      <c r="I217" s="212"/>
      <c r="J217" s="212"/>
      <c r="K217" s="212"/>
    </row>
    <row r="218" spans="1:11" ht="17.25" customHeight="1" x14ac:dyDescent="0.25">
      <c r="A218" s="195"/>
      <c r="B218" s="178" t="s">
        <v>88</v>
      </c>
      <c r="C218" s="193"/>
      <c r="D218" s="193"/>
      <c r="E218" s="193"/>
      <c r="F218" s="212"/>
      <c r="G218" s="212"/>
      <c r="H218" s="212"/>
      <c r="I218" s="212"/>
      <c r="J218" s="212"/>
      <c r="K218" s="212"/>
    </row>
    <row r="219" spans="1:11" ht="17.25" customHeight="1" x14ac:dyDescent="0.25">
      <c r="A219" s="195"/>
      <c r="B219" s="178" t="s">
        <v>89</v>
      </c>
      <c r="C219" s="193">
        <v>727600</v>
      </c>
      <c r="D219" s="193">
        <v>55020.1</v>
      </c>
      <c r="E219" s="193">
        <v>95.138800000000003</v>
      </c>
      <c r="F219" s="212"/>
      <c r="G219" s="212"/>
      <c r="H219" s="212"/>
      <c r="I219" s="212"/>
      <c r="J219" s="212"/>
      <c r="K219" s="212"/>
    </row>
    <row r="220" spans="1:11" ht="17.25" customHeight="1" x14ac:dyDescent="0.25">
      <c r="A220" s="195"/>
      <c r="B220" s="178"/>
      <c r="F220" s="212"/>
      <c r="G220" s="212"/>
      <c r="H220" s="212"/>
      <c r="I220" s="212"/>
      <c r="J220" s="212"/>
      <c r="K220" s="212"/>
    </row>
    <row r="221" spans="1:11" ht="17.25" customHeight="1" x14ac:dyDescent="0.25">
      <c r="A221" s="195">
        <v>45988</v>
      </c>
      <c r="B221" s="178" t="s">
        <v>86</v>
      </c>
      <c r="C221" s="193"/>
      <c r="D221" s="193"/>
      <c r="E221" s="193"/>
      <c r="F221" s="212"/>
      <c r="G221" s="212"/>
      <c r="H221" s="212"/>
      <c r="I221" s="212"/>
      <c r="J221" s="212"/>
      <c r="K221" s="212"/>
    </row>
    <row r="222" spans="1:11" ht="17.25" customHeight="1" x14ac:dyDescent="0.25">
      <c r="A222" s="195"/>
      <c r="B222" s="178" t="s">
        <v>87</v>
      </c>
      <c r="C222" s="193"/>
      <c r="D222" s="193"/>
      <c r="E222" s="193"/>
      <c r="F222" s="212"/>
      <c r="G222" s="212"/>
      <c r="H222" s="212"/>
      <c r="I222" s="212"/>
      <c r="J222" s="212"/>
      <c r="K222" s="212"/>
    </row>
    <row r="223" spans="1:11" ht="17.25" customHeight="1" x14ac:dyDescent="0.25">
      <c r="A223" s="195"/>
      <c r="B223" s="178" t="s">
        <v>88</v>
      </c>
      <c r="C223" s="193"/>
      <c r="D223" s="193"/>
      <c r="E223" s="193"/>
      <c r="F223" s="212"/>
      <c r="G223" s="212"/>
      <c r="H223" s="212"/>
      <c r="I223" s="212"/>
      <c r="J223" s="212"/>
      <c r="K223" s="212"/>
    </row>
    <row r="224" spans="1:11" ht="17.25" customHeight="1" x14ac:dyDescent="0.25">
      <c r="A224" s="195"/>
      <c r="B224" s="178" t="s">
        <v>89</v>
      </c>
      <c r="C224" s="193">
        <v>523500</v>
      </c>
      <c r="D224" s="193">
        <v>28207</v>
      </c>
      <c r="E224" s="193">
        <v>95.437600000000003</v>
      </c>
      <c r="F224" s="212"/>
      <c r="G224" s="212"/>
      <c r="H224" s="212"/>
      <c r="I224" s="212"/>
      <c r="J224" s="212"/>
      <c r="K224" s="212"/>
    </row>
    <row r="225" spans="1:11" ht="9" customHeight="1" thickBot="1" x14ac:dyDescent="0.25">
      <c r="A225" s="21"/>
      <c r="B225" s="32"/>
      <c r="C225" s="21"/>
      <c r="D225" s="21"/>
      <c r="E225" s="21"/>
      <c r="F225" s="21"/>
      <c r="G225" s="21"/>
      <c r="H225" s="21"/>
      <c r="I225" s="21"/>
      <c r="J225" s="21"/>
      <c r="K225" s="21"/>
    </row>
    <row r="226" spans="1:11" ht="21" customHeight="1" thickTop="1" x14ac:dyDescent="0.2">
      <c r="A226" s="325" t="s">
        <v>155</v>
      </c>
      <c r="B226" s="325"/>
      <c r="C226" s="325"/>
      <c r="D226" s="325"/>
      <c r="E226" s="325"/>
      <c r="F226" s="325"/>
      <c r="G226" s="325"/>
      <c r="H226" s="325"/>
      <c r="I226" s="325"/>
      <c r="J226" s="325"/>
      <c r="K226" s="325"/>
    </row>
    <row r="227" spans="1:11" s="218" customFormat="1" ht="15.75" x14ac:dyDescent="0.25">
      <c r="A227" s="217" t="s">
        <v>90</v>
      </c>
    </row>
    <row r="228" spans="1:11" s="218" customFormat="1" ht="15.75" x14ac:dyDescent="0.25">
      <c r="A228" s="217" t="s">
        <v>91</v>
      </c>
    </row>
    <row r="229" spans="1:11" s="218" customFormat="1" ht="15.75" x14ac:dyDescent="0.25">
      <c r="A229" s="217" t="s">
        <v>92</v>
      </c>
    </row>
    <row r="230" spans="1:11" s="218" customFormat="1" ht="15.75" x14ac:dyDescent="0.25">
      <c r="A230" s="218" t="s">
        <v>174</v>
      </c>
    </row>
    <row r="231" spans="1:11" s="218" customFormat="1" ht="15.75" x14ac:dyDescent="0.25">
      <c r="A231" s="324" t="s">
        <v>153</v>
      </c>
      <c r="B231" s="324"/>
      <c r="C231" s="324"/>
      <c r="D231" s="324"/>
      <c r="E231" s="324"/>
      <c r="F231" s="324"/>
      <c r="G231" s="324"/>
      <c r="H231" s="324"/>
    </row>
    <row r="232" spans="1:11" s="218" customFormat="1" ht="15.75" x14ac:dyDescent="0.25"/>
    <row r="233" spans="1:11" s="218" customFormat="1" ht="15.75" x14ac:dyDescent="0.25"/>
    <row r="234" spans="1:11" s="218" customFormat="1" ht="15.75" x14ac:dyDescent="0.25"/>
    <row r="235" spans="1:11" s="218" customFormat="1" ht="15.75" x14ac:dyDescent="0.25"/>
  </sheetData>
  <mergeCells count="11">
    <mergeCell ref="A231:H231"/>
    <mergeCell ref="A226:K226"/>
    <mergeCell ref="A1:K1"/>
    <mergeCell ref="A3:K3"/>
    <mergeCell ref="A4:A9"/>
    <mergeCell ref="B4:B9"/>
    <mergeCell ref="L5:N5"/>
    <mergeCell ref="C4:E6"/>
    <mergeCell ref="A2:K2"/>
    <mergeCell ref="F4:H6"/>
    <mergeCell ref="I4:K6"/>
  </mergeCells>
  <hyperlinks>
    <hyperlink ref="M1" r:id="rId1"/>
    <hyperlink ref="M2" r:id="rId2"/>
  </hyperlinks>
  <pageMargins left="0.7" right="0.7" top="0.75" bottom="0.75" header="0.3" footer="0.3"/>
  <pageSetup paperSize="9" scale="52" orientation="portrait" r:id="rId3"/>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tabSelected="1" view="pageBreakPreview" topLeftCell="A44" zoomScaleNormal="100" zoomScaleSheetLayoutView="100" zoomScalePageLayoutView="55" workbookViewId="0">
      <selection activeCell="D55" sqref="D55"/>
    </sheetView>
  </sheetViews>
  <sheetFormatPr defaultRowHeight="14.25" x14ac:dyDescent="0.2"/>
  <cols>
    <col min="1" max="1" width="4.375" bestFit="1" customWidth="1"/>
    <col min="2" max="2" width="4" bestFit="1" customWidth="1"/>
    <col min="3" max="3" width="11.625" bestFit="1" customWidth="1"/>
    <col min="4" max="17" width="6" customWidth="1"/>
  </cols>
  <sheetData>
    <row r="1" spans="1:17" ht="22.5" x14ac:dyDescent="0.2">
      <c r="A1" s="259" t="s">
        <v>93</v>
      </c>
      <c r="B1" s="259"/>
      <c r="C1" s="259"/>
      <c r="D1" s="259"/>
      <c r="E1" s="259"/>
      <c r="F1" s="259"/>
      <c r="G1" s="259"/>
      <c r="H1" s="259"/>
      <c r="I1" s="259"/>
      <c r="J1" s="259"/>
      <c r="K1" s="259"/>
      <c r="L1" s="259"/>
      <c r="M1" s="259"/>
      <c r="N1" s="259"/>
      <c r="O1" s="259"/>
      <c r="P1" s="259"/>
      <c r="Q1" s="259"/>
    </row>
    <row r="2" spans="1:17" ht="15" thickBot="1" x14ac:dyDescent="0.25">
      <c r="A2" s="334" t="s">
        <v>49</v>
      </c>
      <c r="B2" s="334"/>
      <c r="C2" s="334"/>
      <c r="D2" s="334"/>
      <c r="E2" s="334"/>
      <c r="F2" s="334"/>
      <c r="G2" s="334"/>
      <c r="H2" s="334"/>
      <c r="I2" s="334"/>
      <c r="J2" s="334"/>
      <c r="K2" s="334"/>
      <c r="L2" s="334"/>
      <c r="M2" s="334"/>
      <c r="N2" s="334"/>
      <c r="O2" s="334"/>
      <c r="P2" s="334"/>
      <c r="Q2" s="334"/>
    </row>
    <row r="3" spans="1:17" ht="15.75" thickTop="1" thickBot="1" x14ac:dyDescent="0.25">
      <c r="A3" s="270" t="s">
        <v>188</v>
      </c>
      <c r="B3" s="270"/>
      <c r="C3" s="267"/>
      <c r="D3" s="337" t="s">
        <v>94</v>
      </c>
      <c r="E3" s="338"/>
      <c r="F3" s="337" t="s">
        <v>95</v>
      </c>
      <c r="G3" s="338"/>
      <c r="H3" s="337" t="s">
        <v>96</v>
      </c>
      <c r="I3" s="338"/>
      <c r="J3" s="337" t="s">
        <v>97</v>
      </c>
      <c r="K3" s="338"/>
      <c r="L3" s="337" t="s">
        <v>98</v>
      </c>
      <c r="M3" s="338"/>
      <c r="N3" s="331" t="s">
        <v>99</v>
      </c>
      <c r="O3" s="339"/>
      <c r="P3" s="331" t="s">
        <v>100</v>
      </c>
      <c r="Q3" s="332"/>
    </row>
    <row r="4" spans="1:17" ht="15" thickBot="1" x14ac:dyDescent="0.25">
      <c r="A4" s="335"/>
      <c r="B4" s="335"/>
      <c r="C4" s="336"/>
      <c r="D4" s="122" t="s">
        <v>101</v>
      </c>
      <c r="E4" s="123" t="s">
        <v>102</v>
      </c>
      <c r="F4" s="122" t="s">
        <v>101</v>
      </c>
      <c r="G4" s="123" t="s">
        <v>102</v>
      </c>
      <c r="H4" s="122" t="s">
        <v>101</v>
      </c>
      <c r="I4" s="123" t="s">
        <v>102</v>
      </c>
      <c r="J4" s="122" t="s">
        <v>101</v>
      </c>
      <c r="K4" s="123" t="s">
        <v>102</v>
      </c>
      <c r="L4" s="122" t="s">
        <v>101</v>
      </c>
      <c r="M4" s="123" t="s">
        <v>102</v>
      </c>
      <c r="N4" s="124" t="s">
        <v>101</v>
      </c>
      <c r="O4" s="125" t="s">
        <v>102</v>
      </c>
      <c r="P4" s="124" t="s">
        <v>101</v>
      </c>
      <c r="Q4" s="124" t="s">
        <v>102</v>
      </c>
    </row>
    <row r="5" spans="1:17" s="9" customFormat="1" ht="15" thickTop="1" x14ac:dyDescent="0.2">
      <c r="A5" s="126"/>
      <c r="B5" s="126"/>
      <c r="C5" s="126"/>
      <c r="D5" s="126"/>
      <c r="E5" s="126"/>
      <c r="F5" s="126"/>
      <c r="G5" s="126"/>
      <c r="H5" s="126"/>
      <c r="I5" s="126"/>
      <c r="J5" s="126"/>
      <c r="K5" s="126"/>
      <c r="L5" s="126"/>
      <c r="M5" s="126"/>
      <c r="N5" s="127"/>
      <c r="O5" s="127"/>
      <c r="P5" s="127"/>
      <c r="Q5" s="127"/>
    </row>
    <row r="6" spans="1:17" ht="18" hidden="1" customHeight="1" x14ac:dyDescent="0.2">
      <c r="A6" s="128">
        <v>2023</v>
      </c>
      <c r="B6" s="129" t="s">
        <v>2</v>
      </c>
      <c r="C6" s="37" t="s">
        <v>103</v>
      </c>
      <c r="D6" s="130">
        <v>21.77</v>
      </c>
      <c r="E6" s="130">
        <v>22.27</v>
      </c>
      <c r="F6" s="130">
        <v>21.76</v>
      </c>
      <c r="G6" s="130">
        <v>22.26</v>
      </c>
      <c r="H6" s="130">
        <v>21.68</v>
      </c>
      <c r="I6" s="130">
        <v>22.18</v>
      </c>
      <c r="J6" s="130">
        <v>21.3</v>
      </c>
      <c r="K6" s="130">
        <v>21.55</v>
      </c>
      <c r="L6" s="130">
        <v>21.29</v>
      </c>
      <c r="M6" s="130">
        <v>21.54</v>
      </c>
      <c r="N6" s="82">
        <v>21.23</v>
      </c>
      <c r="O6" s="82">
        <v>21.73</v>
      </c>
      <c r="P6" s="82">
        <v>21.21</v>
      </c>
      <c r="Q6" s="82">
        <v>21.71</v>
      </c>
    </row>
    <row r="7" spans="1:17" ht="18" hidden="1" customHeight="1" x14ac:dyDescent="0.2">
      <c r="A7" s="93"/>
      <c r="B7" s="129"/>
      <c r="C7" s="37" t="s">
        <v>104</v>
      </c>
      <c r="D7" s="130">
        <v>21.78</v>
      </c>
      <c r="E7" s="130">
        <v>22.28</v>
      </c>
      <c r="F7" s="130">
        <v>21.76</v>
      </c>
      <c r="G7" s="130">
        <v>22.26</v>
      </c>
      <c r="H7" s="130">
        <v>21.6</v>
      </c>
      <c r="I7" s="130">
        <v>22.1</v>
      </c>
      <c r="J7" s="130">
        <v>21.21</v>
      </c>
      <c r="K7" s="130">
        <v>21.46</v>
      </c>
      <c r="L7" s="130">
        <v>21.24</v>
      </c>
      <c r="M7" s="130">
        <v>21.49</v>
      </c>
      <c r="N7" s="82">
        <v>21.2</v>
      </c>
      <c r="O7" s="82">
        <v>21.7</v>
      </c>
      <c r="P7" s="82">
        <v>21.21</v>
      </c>
      <c r="Q7" s="82">
        <v>21.71</v>
      </c>
    </row>
    <row r="8" spans="1:17" ht="18" hidden="1" customHeight="1" x14ac:dyDescent="0.2">
      <c r="A8" s="128"/>
      <c r="B8" s="72"/>
      <c r="C8" s="72"/>
      <c r="D8" s="72"/>
      <c r="E8" s="72"/>
      <c r="F8" s="72"/>
      <c r="G8" s="72"/>
      <c r="H8" s="72"/>
      <c r="I8" s="72"/>
      <c r="J8" s="72"/>
      <c r="K8" s="72"/>
      <c r="L8" s="72"/>
      <c r="M8" s="72"/>
      <c r="N8" s="72"/>
      <c r="O8" s="72"/>
      <c r="P8" s="72"/>
      <c r="Q8" s="72"/>
    </row>
    <row r="9" spans="1:17" ht="18" hidden="1" customHeight="1" x14ac:dyDescent="0.2">
      <c r="A9" s="128">
        <v>2024</v>
      </c>
      <c r="B9" s="129" t="s">
        <v>107</v>
      </c>
      <c r="C9" s="37" t="s">
        <v>103</v>
      </c>
      <c r="D9" s="130">
        <v>21.771000000000001</v>
      </c>
      <c r="E9" s="130">
        <v>22.271000000000001</v>
      </c>
      <c r="F9" s="130">
        <v>21.729499999999994</v>
      </c>
      <c r="G9" s="130">
        <v>22.229499999999994</v>
      </c>
      <c r="H9" s="130">
        <v>21.6675</v>
      </c>
      <c r="I9" s="130">
        <v>22.1675</v>
      </c>
      <c r="J9" s="130">
        <v>21.358499999999999</v>
      </c>
      <c r="K9" s="130">
        <v>21.608499999999999</v>
      </c>
      <c r="L9" s="130">
        <v>21.249500000000005</v>
      </c>
      <c r="M9" s="130">
        <v>21.499500000000005</v>
      </c>
      <c r="N9" s="82">
        <v>20.858499999999999</v>
      </c>
      <c r="O9" s="82">
        <v>21.358499999999999</v>
      </c>
      <c r="P9" s="82">
        <v>20.682500000000001</v>
      </c>
      <c r="Q9" s="82">
        <v>21.182500000000001</v>
      </c>
    </row>
    <row r="10" spans="1:17" ht="18" hidden="1" customHeight="1" x14ac:dyDescent="0.2">
      <c r="A10" s="93"/>
      <c r="B10" s="129"/>
      <c r="C10" s="37" t="s">
        <v>104</v>
      </c>
      <c r="D10" s="130">
        <v>21.83</v>
      </c>
      <c r="E10" s="130">
        <v>22.33</v>
      </c>
      <c r="F10" s="130">
        <v>21.82</v>
      </c>
      <c r="G10" s="130">
        <v>22.32</v>
      </c>
      <c r="H10" s="130">
        <v>21.84</v>
      </c>
      <c r="I10" s="130">
        <v>22.34</v>
      </c>
      <c r="J10" s="130">
        <v>21.74</v>
      </c>
      <c r="K10" s="130">
        <v>21.99</v>
      </c>
      <c r="L10" s="130">
        <v>21.46</v>
      </c>
      <c r="M10" s="130">
        <v>21.71</v>
      </c>
      <c r="N10" s="82">
        <v>21.13</v>
      </c>
      <c r="O10" s="82">
        <v>21.63</v>
      </c>
      <c r="P10" s="82">
        <v>20.87</v>
      </c>
      <c r="Q10" s="82">
        <v>21.37</v>
      </c>
    </row>
    <row r="11" spans="1:17" ht="18" hidden="1" customHeight="1" x14ac:dyDescent="0.2">
      <c r="A11" s="72"/>
      <c r="B11" s="129" t="s">
        <v>108</v>
      </c>
      <c r="C11" s="37" t="s">
        <v>103</v>
      </c>
      <c r="D11" s="130">
        <v>21.814210526315787</v>
      </c>
      <c r="E11" s="130">
        <v>22.314210526315787</v>
      </c>
      <c r="F11" s="130">
        <v>21.789473684210531</v>
      </c>
      <c r="G11" s="130">
        <v>22.289473684210531</v>
      </c>
      <c r="H11" s="130">
        <v>21.768421052631577</v>
      </c>
      <c r="I11" s="130">
        <v>22.268421052631577</v>
      </c>
      <c r="J11" s="130">
        <v>21.610526315789482</v>
      </c>
      <c r="K11" s="130">
        <v>21.860526315789482</v>
      </c>
      <c r="L11" s="130">
        <v>21.374736842105268</v>
      </c>
      <c r="M11" s="130">
        <v>21.624736842105268</v>
      </c>
      <c r="N11" s="82">
        <v>21.067894736842106</v>
      </c>
      <c r="O11" s="82">
        <v>21.567894736842106</v>
      </c>
      <c r="P11" s="82">
        <v>20.752105263157897</v>
      </c>
      <c r="Q11" s="82">
        <v>21.252105263157897</v>
      </c>
    </row>
    <row r="12" spans="1:17" ht="18" hidden="1" customHeight="1" x14ac:dyDescent="0.2">
      <c r="A12" s="93"/>
      <c r="B12" s="129"/>
      <c r="C12" s="37" t="s">
        <v>104</v>
      </c>
      <c r="D12" s="130">
        <v>21.84</v>
      </c>
      <c r="E12" s="130">
        <v>22.34</v>
      </c>
      <c r="F12" s="130">
        <v>21.79</v>
      </c>
      <c r="G12" s="130">
        <v>22.29</v>
      </c>
      <c r="H12" s="130">
        <v>21.74</v>
      </c>
      <c r="I12" s="130">
        <v>22.24</v>
      </c>
      <c r="J12" s="130">
        <v>21.53</v>
      </c>
      <c r="K12" s="130">
        <v>21.78</v>
      </c>
      <c r="L12" s="130">
        <v>21.29</v>
      </c>
      <c r="M12" s="130">
        <v>21.54</v>
      </c>
      <c r="N12" s="82">
        <v>20.98</v>
      </c>
      <c r="O12" s="82">
        <v>21.48</v>
      </c>
      <c r="P12" s="82">
        <v>20.66</v>
      </c>
      <c r="Q12" s="82">
        <v>21.16</v>
      </c>
    </row>
    <row r="13" spans="1:17" ht="18" hidden="1" customHeight="1" x14ac:dyDescent="0.2">
      <c r="A13" s="128"/>
      <c r="B13" s="129"/>
      <c r="C13" s="37"/>
      <c r="D13" s="130"/>
      <c r="E13" s="130"/>
      <c r="F13" s="130"/>
      <c r="G13" s="130"/>
      <c r="H13" s="130"/>
      <c r="I13" s="130"/>
      <c r="J13" s="130"/>
      <c r="K13" s="130"/>
      <c r="L13" s="130"/>
      <c r="M13" s="130"/>
      <c r="N13" s="82"/>
      <c r="O13" s="82"/>
      <c r="P13" s="82"/>
      <c r="Q13" s="82"/>
    </row>
    <row r="14" spans="1:17" ht="18" hidden="1" customHeight="1" x14ac:dyDescent="0.2">
      <c r="A14" s="72"/>
      <c r="B14" s="129" t="s">
        <v>34</v>
      </c>
      <c r="C14" s="37" t="s">
        <v>103</v>
      </c>
      <c r="D14" s="130">
        <v>21.807619047619049</v>
      </c>
      <c r="E14" s="130">
        <v>22.307619047619049</v>
      </c>
      <c r="F14" s="130">
        <v>21.783809523809516</v>
      </c>
      <c r="G14" s="130">
        <v>22.283809523809516</v>
      </c>
      <c r="H14" s="130">
        <v>21.727142857142859</v>
      </c>
      <c r="I14" s="130">
        <v>22.227142857142859</v>
      </c>
      <c r="J14" s="130">
        <v>21.313333333333333</v>
      </c>
      <c r="K14" s="130">
        <v>21.563333333333333</v>
      </c>
      <c r="L14" s="130">
        <v>21.149523809523803</v>
      </c>
      <c r="M14" s="130">
        <v>21.399523809523803</v>
      </c>
      <c r="N14" s="82">
        <v>20.777142857142859</v>
      </c>
      <c r="O14" s="82">
        <v>21.277142857142859</v>
      </c>
      <c r="P14" s="82">
        <v>20.331428571428575</v>
      </c>
      <c r="Q14" s="82">
        <v>20.831428571428575</v>
      </c>
    </row>
    <row r="15" spans="1:17" ht="18" hidden="1" customHeight="1" x14ac:dyDescent="0.2">
      <c r="A15" s="93"/>
      <c r="B15" s="129"/>
      <c r="C15" s="37" t="s">
        <v>104</v>
      </c>
      <c r="D15" s="130">
        <v>21.82</v>
      </c>
      <c r="E15" s="130">
        <v>22.32</v>
      </c>
      <c r="F15" s="130">
        <v>21.74</v>
      </c>
      <c r="G15" s="130">
        <v>22.24</v>
      </c>
      <c r="H15" s="130">
        <v>21.61</v>
      </c>
      <c r="I15" s="130">
        <v>22.11</v>
      </c>
      <c r="J15" s="130">
        <v>20.79</v>
      </c>
      <c r="K15" s="130">
        <v>21.04</v>
      </c>
      <c r="L15" s="130">
        <v>20.77</v>
      </c>
      <c r="M15" s="130">
        <v>21.02</v>
      </c>
      <c r="N15" s="82">
        <v>20.350000000000001</v>
      </c>
      <c r="O15" s="82">
        <v>20.85</v>
      </c>
      <c r="P15" s="82">
        <v>19.899999999999999</v>
      </c>
      <c r="Q15" s="82">
        <v>20.399999999999999</v>
      </c>
    </row>
    <row r="16" spans="1:17" ht="18" hidden="1" customHeight="1" x14ac:dyDescent="0.2">
      <c r="A16" s="128"/>
      <c r="B16" s="72"/>
      <c r="C16" s="72"/>
      <c r="D16" s="72"/>
      <c r="E16" s="72"/>
      <c r="F16" s="72"/>
      <c r="G16" s="72"/>
      <c r="H16" s="72"/>
      <c r="I16" s="72"/>
      <c r="J16" s="72"/>
      <c r="K16" s="72"/>
      <c r="L16" s="72"/>
      <c r="M16" s="72"/>
      <c r="N16" s="72"/>
      <c r="O16" s="72"/>
      <c r="P16" s="72"/>
      <c r="Q16" s="72"/>
    </row>
    <row r="17" spans="1:17" ht="18" hidden="1" customHeight="1" x14ac:dyDescent="0.2">
      <c r="A17" s="128">
        <v>2024</v>
      </c>
      <c r="B17" s="129" t="s">
        <v>109</v>
      </c>
      <c r="C17" s="37" t="s">
        <v>103</v>
      </c>
      <c r="D17" s="130">
        <v>20.850588235294115</v>
      </c>
      <c r="E17" s="130">
        <v>21.350588235294115</v>
      </c>
      <c r="F17" s="130">
        <v>20.822941176470586</v>
      </c>
      <c r="G17" s="130">
        <v>21.322941176470586</v>
      </c>
      <c r="H17" s="130">
        <v>20.701764705882354</v>
      </c>
      <c r="I17" s="130">
        <v>21.201764705882358</v>
      </c>
      <c r="J17" s="130">
        <v>20.178235294117645</v>
      </c>
      <c r="K17" s="130">
        <v>20.428235294117645</v>
      </c>
      <c r="L17" s="130">
        <v>20.097058823529409</v>
      </c>
      <c r="M17" s="130">
        <v>20.347058823529409</v>
      </c>
      <c r="N17" s="82">
        <v>19.698823529411769</v>
      </c>
      <c r="O17" s="82">
        <v>20.198823529411769</v>
      </c>
      <c r="P17" s="82">
        <v>19.283529411764704</v>
      </c>
      <c r="Q17" s="82">
        <v>19.783529411764704</v>
      </c>
    </row>
    <row r="18" spans="1:17" ht="18" hidden="1" customHeight="1" x14ac:dyDescent="0.2">
      <c r="A18" s="93"/>
      <c r="B18" s="129"/>
      <c r="C18" s="37" t="s">
        <v>104</v>
      </c>
      <c r="D18" s="130">
        <v>20.38</v>
      </c>
      <c r="E18" s="130">
        <v>20.88</v>
      </c>
      <c r="F18" s="130">
        <v>20.39</v>
      </c>
      <c r="G18" s="130">
        <v>20.89</v>
      </c>
      <c r="H18" s="130">
        <v>20.350000000000001</v>
      </c>
      <c r="I18" s="130">
        <v>20.85</v>
      </c>
      <c r="J18" s="130">
        <v>19.989999999999998</v>
      </c>
      <c r="K18" s="130">
        <v>20.239999999999998</v>
      </c>
      <c r="L18" s="130">
        <v>19.89</v>
      </c>
      <c r="M18" s="130">
        <v>20.14</v>
      </c>
      <c r="N18" s="82">
        <v>19.23</v>
      </c>
      <c r="O18" s="82">
        <v>19.73</v>
      </c>
      <c r="P18" s="82">
        <v>18.72</v>
      </c>
      <c r="Q18" s="82">
        <v>19.22</v>
      </c>
    </row>
    <row r="19" spans="1:17" ht="18" hidden="1" customHeight="1" x14ac:dyDescent="0.2">
      <c r="A19" s="93"/>
      <c r="B19" s="72"/>
      <c r="C19" s="72"/>
      <c r="D19" s="72"/>
      <c r="E19" s="72"/>
      <c r="F19" s="72"/>
      <c r="G19" s="72"/>
      <c r="H19" s="72"/>
      <c r="I19" s="72"/>
      <c r="J19" s="72"/>
      <c r="K19" s="72"/>
      <c r="L19" s="72"/>
      <c r="M19" s="72"/>
      <c r="N19" s="72"/>
      <c r="O19" s="72"/>
      <c r="P19" s="72"/>
      <c r="Q19" s="72"/>
    </row>
    <row r="20" spans="1:17" ht="18" hidden="1" customHeight="1" x14ac:dyDescent="0.2">
      <c r="A20" s="128"/>
      <c r="B20" s="129" t="s">
        <v>5</v>
      </c>
      <c r="C20" s="37" t="s">
        <v>103</v>
      </c>
      <c r="D20" s="130">
        <v>18.189500000000002</v>
      </c>
      <c r="E20" s="130">
        <v>18.689500000000002</v>
      </c>
      <c r="F20" s="130">
        <v>18.051999999999996</v>
      </c>
      <c r="G20" s="130">
        <v>18.551999999999996</v>
      </c>
      <c r="H20" s="130">
        <v>17.910000000000004</v>
      </c>
      <c r="I20" s="130">
        <v>18.410000000000004</v>
      </c>
      <c r="J20" s="130">
        <v>17.111499999999999</v>
      </c>
      <c r="K20" s="130">
        <v>17.361499999999999</v>
      </c>
      <c r="L20" s="130">
        <v>16.701499999999999</v>
      </c>
      <c r="M20" s="130">
        <v>16.951499999999999</v>
      </c>
      <c r="N20" s="82">
        <v>16.299500000000002</v>
      </c>
      <c r="O20" s="82">
        <v>16.799500000000002</v>
      </c>
      <c r="P20" s="82">
        <v>15.9125</v>
      </c>
      <c r="Q20" s="82">
        <v>16.412500000000001</v>
      </c>
    </row>
    <row r="21" spans="1:17" ht="18" hidden="1" customHeight="1" x14ac:dyDescent="0.2">
      <c r="A21" s="93"/>
      <c r="B21" s="129"/>
      <c r="C21" s="37" t="s">
        <v>104</v>
      </c>
      <c r="D21" s="130">
        <v>17.23</v>
      </c>
      <c r="E21" s="130">
        <v>17.73</v>
      </c>
      <c r="F21" s="131">
        <v>17.2</v>
      </c>
      <c r="G21" s="131">
        <v>17.7</v>
      </c>
      <c r="H21" s="130">
        <v>17.14</v>
      </c>
      <c r="I21" s="130">
        <v>17.64</v>
      </c>
      <c r="J21" s="130">
        <v>15.88</v>
      </c>
      <c r="K21" s="130">
        <v>16.130000000000003</v>
      </c>
      <c r="L21" s="130">
        <v>14.95</v>
      </c>
      <c r="M21" s="130">
        <v>15.2</v>
      </c>
      <c r="N21" s="82">
        <v>14.37</v>
      </c>
      <c r="O21" s="82">
        <v>14.87</v>
      </c>
      <c r="P21" s="82">
        <v>13.9</v>
      </c>
      <c r="Q21" s="82">
        <v>14.4</v>
      </c>
    </row>
    <row r="22" spans="1:17" ht="18" hidden="1" customHeight="1" x14ac:dyDescent="0.2">
      <c r="A22" s="128"/>
      <c r="B22" s="72"/>
      <c r="C22" s="72"/>
      <c r="D22" s="72"/>
      <c r="E22" s="72"/>
      <c r="F22" s="72"/>
      <c r="G22" s="72"/>
      <c r="H22" s="72"/>
      <c r="I22" s="72"/>
      <c r="J22" s="72"/>
      <c r="K22" s="72"/>
      <c r="L22" s="72"/>
      <c r="M22" s="72"/>
      <c r="N22" s="72"/>
      <c r="O22" s="72"/>
      <c r="P22" s="72"/>
      <c r="Q22" s="72"/>
    </row>
    <row r="23" spans="1:17" ht="18" customHeight="1" x14ac:dyDescent="0.2">
      <c r="A23" s="128">
        <v>2024</v>
      </c>
      <c r="B23" s="129" t="s">
        <v>7</v>
      </c>
      <c r="C23" s="37" t="s">
        <v>103</v>
      </c>
      <c r="D23" s="130">
        <v>15.128571428571428</v>
      </c>
      <c r="E23" s="130">
        <v>15.628571428571425</v>
      </c>
      <c r="F23" s="130">
        <v>15.032857142857145</v>
      </c>
      <c r="G23" s="130">
        <v>15.532857142857145</v>
      </c>
      <c r="H23" s="130">
        <v>14.886190476190476</v>
      </c>
      <c r="I23" s="130">
        <v>15.386190476190476</v>
      </c>
      <c r="J23" s="130">
        <v>13.422857142857143</v>
      </c>
      <c r="K23" s="130">
        <v>13.672857142857143</v>
      </c>
      <c r="L23" s="130">
        <v>13.143333333333336</v>
      </c>
      <c r="M23" s="130">
        <v>13.393333333333336</v>
      </c>
      <c r="N23" s="82">
        <v>12.921428571428573</v>
      </c>
      <c r="O23" s="82">
        <v>13.421428571428569</v>
      </c>
      <c r="P23" s="82">
        <v>12.779523809523809</v>
      </c>
      <c r="Q23" s="82">
        <v>13.279523809523809</v>
      </c>
    </row>
    <row r="24" spans="1:17" ht="18" customHeight="1" x14ac:dyDescent="0.2">
      <c r="A24" s="93"/>
      <c r="B24" s="129"/>
      <c r="C24" s="37" t="s">
        <v>104</v>
      </c>
      <c r="D24" s="130">
        <v>14.92</v>
      </c>
      <c r="E24" s="130">
        <v>15.42</v>
      </c>
      <c r="F24" s="131">
        <v>14.86</v>
      </c>
      <c r="G24" s="131">
        <v>15.36</v>
      </c>
      <c r="H24" s="130">
        <v>14.43</v>
      </c>
      <c r="I24" s="130">
        <v>14.93</v>
      </c>
      <c r="J24" s="130">
        <v>12.56</v>
      </c>
      <c r="K24" s="130">
        <v>12.81</v>
      </c>
      <c r="L24" s="130">
        <v>12.42</v>
      </c>
      <c r="M24" s="130">
        <v>12.67</v>
      </c>
      <c r="N24" s="82">
        <v>12.17</v>
      </c>
      <c r="O24" s="82">
        <v>12.67</v>
      </c>
      <c r="P24" s="82">
        <v>11.92</v>
      </c>
      <c r="Q24" s="82">
        <v>12.42</v>
      </c>
    </row>
    <row r="25" spans="1:17" ht="18" customHeight="1" x14ac:dyDescent="0.2">
      <c r="A25" s="128"/>
      <c r="B25" s="72"/>
      <c r="C25" s="72"/>
      <c r="D25" s="72"/>
      <c r="E25" s="72"/>
      <c r="F25" s="72"/>
      <c r="G25" s="72"/>
      <c r="H25" s="72"/>
      <c r="I25" s="72"/>
      <c r="J25" s="72"/>
      <c r="K25" s="72"/>
      <c r="L25" s="72"/>
      <c r="M25" s="72"/>
      <c r="N25" s="72"/>
      <c r="O25" s="72"/>
      <c r="P25" s="72"/>
      <c r="Q25" s="72"/>
    </row>
    <row r="26" spans="1:17" ht="18" customHeight="1" x14ac:dyDescent="0.2">
      <c r="A26" s="72"/>
      <c r="B26" s="129" t="s">
        <v>2</v>
      </c>
      <c r="C26" s="37" t="s">
        <v>103</v>
      </c>
      <c r="D26" s="130">
        <v>13.855238095238096</v>
      </c>
      <c r="E26" s="130">
        <v>14.355238095238096</v>
      </c>
      <c r="F26" s="130">
        <v>13.63952380952381</v>
      </c>
      <c r="G26" s="130">
        <v>14.139523809523807</v>
      </c>
      <c r="H26" s="130">
        <v>13.362857142857143</v>
      </c>
      <c r="I26" s="130">
        <v>13.862857142857143</v>
      </c>
      <c r="J26" s="130">
        <v>12.105714285714287</v>
      </c>
      <c r="K26" s="130">
        <v>12.355714285714287</v>
      </c>
      <c r="L26" s="130">
        <v>12.083333333333334</v>
      </c>
      <c r="M26" s="130">
        <v>12.333333333333334</v>
      </c>
      <c r="N26" s="82">
        <v>12.005238095238097</v>
      </c>
      <c r="O26" s="82">
        <v>12.505238095238095</v>
      </c>
      <c r="P26" s="82">
        <v>11.98238095238095</v>
      </c>
      <c r="Q26" s="82">
        <v>12.48238095238095</v>
      </c>
    </row>
    <row r="27" spans="1:17" ht="18" customHeight="1" x14ac:dyDescent="0.2">
      <c r="A27" s="93"/>
      <c r="B27" s="129"/>
      <c r="C27" s="37" t="s">
        <v>104</v>
      </c>
      <c r="D27" s="130">
        <v>12.95</v>
      </c>
      <c r="E27" s="130">
        <v>13.45</v>
      </c>
      <c r="F27" s="131">
        <v>12.92</v>
      </c>
      <c r="G27" s="131">
        <v>13.42</v>
      </c>
      <c r="H27" s="130">
        <v>12.85</v>
      </c>
      <c r="I27" s="130">
        <v>13.35</v>
      </c>
      <c r="J27" s="130">
        <v>11.89</v>
      </c>
      <c r="K27" s="130">
        <v>12.14</v>
      </c>
      <c r="L27" s="130">
        <v>11.91</v>
      </c>
      <c r="M27" s="130">
        <v>12.16</v>
      </c>
      <c r="N27" s="82">
        <v>11.99</v>
      </c>
      <c r="O27" s="82">
        <v>12.49</v>
      </c>
      <c r="P27" s="82">
        <v>12.02</v>
      </c>
      <c r="Q27" s="82">
        <v>12.52</v>
      </c>
    </row>
    <row r="28" spans="1:17" ht="18" customHeight="1" x14ac:dyDescent="0.2">
      <c r="A28" s="128"/>
      <c r="B28" s="129"/>
      <c r="C28" s="37"/>
      <c r="D28" s="130"/>
      <c r="E28" s="130"/>
      <c r="F28" s="130"/>
      <c r="G28" s="130"/>
      <c r="H28" s="130"/>
      <c r="I28" s="130"/>
      <c r="J28" s="130"/>
      <c r="K28" s="130"/>
      <c r="L28" s="130"/>
      <c r="M28" s="130"/>
      <c r="N28" s="82"/>
      <c r="O28" s="82"/>
      <c r="P28" s="82"/>
      <c r="Q28" s="82"/>
    </row>
    <row r="29" spans="1:17" ht="18" customHeight="1" x14ac:dyDescent="0.2">
      <c r="A29" s="128">
        <v>2025</v>
      </c>
      <c r="B29" s="129" t="s">
        <v>105</v>
      </c>
      <c r="C29" s="37" t="s">
        <v>103</v>
      </c>
      <c r="D29" s="130">
        <v>12.674090909090911</v>
      </c>
      <c r="E29" s="130">
        <v>13.174090909090911</v>
      </c>
      <c r="F29" s="130">
        <v>12.569545454545455</v>
      </c>
      <c r="G29" s="130">
        <v>13.069545454545459</v>
      </c>
      <c r="H29" s="130">
        <v>12.37590909090909</v>
      </c>
      <c r="I29" s="130">
        <v>12.875909090909092</v>
      </c>
      <c r="J29" s="130">
        <v>11.634090909090908</v>
      </c>
      <c r="K29" s="130">
        <v>11.884090909090906</v>
      </c>
      <c r="L29" s="130">
        <v>11.607272727272726</v>
      </c>
      <c r="M29" s="130">
        <v>11.857272727272726</v>
      </c>
      <c r="N29" s="82">
        <v>11.585454545454546</v>
      </c>
      <c r="O29" s="82">
        <v>12.085454545454546</v>
      </c>
      <c r="P29" s="82">
        <v>11.566363636363635</v>
      </c>
      <c r="Q29" s="82">
        <v>12.066363636363635</v>
      </c>
    </row>
    <row r="30" spans="1:17" ht="18" customHeight="1" x14ac:dyDescent="0.2">
      <c r="A30" s="72"/>
      <c r="B30" s="129"/>
      <c r="C30" s="37" t="s">
        <v>104</v>
      </c>
      <c r="D30" s="130">
        <v>11.99</v>
      </c>
      <c r="E30" s="130">
        <v>12.49</v>
      </c>
      <c r="F30" s="131">
        <v>11.97</v>
      </c>
      <c r="G30" s="131">
        <v>12.47</v>
      </c>
      <c r="H30" s="130">
        <v>11.91</v>
      </c>
      <c r="I30" s="130">
        <v>12.41</v>
      </c>
      <c r="J30" s="130">
        <v>11.58</v>
      </c>
      <c r="K30" s="130">
        <v>11.83</v>
      </c>
      <c r="L30" s="130">
        <v>11.47</v>
      </c>
      <c r="M30" s="130">
        <v>11.72</v>
      </c>
      <c r="N30" s="82">
        <v>11.43</v>
      </c>
      <c r="O30" s="82">
        <v>11.93</v>
      </c>
      <c r="P30" s="82">
        <v>11.38</v>
      </c>
      <c r="Q30" s="82">
        <v>11.88</v>
      </c>
    </row>
    <row r="31" spans="1:17" s="9" customFormat="1" ht="18" customHeight="1" x14ac:dyDescent="0.2">
      <c r="A31" s="128"/>
      <c r="B31" s="72"/>
      <c r="C31" s="72"/>
      <c r="D31" s="72"/>
      <c r="E31" s="72"/>
      <c r="F31" s="72"/>
      <c r="G31" s="72"/>
      <c r="H31" s="72"/>
      <c r="I31" s="72"/>
      <c r="J31" s="72"/>
      <c r="K31" s="72"/>
      <c r="L31" s="72"/>
      <c r="M31" s="72"/>
      <c r="N31" s="72"/>
      <c r="O31" s="72"/>
      <c r="P31" s="72"/>
      <c r="Q31" s="72"/>
    </row>
    <row r="32" spans="1:17" ht="18" customHeight="1" x14ac:dyDescent="0.2">
      <c r="B32" s="129" t="s">
        <v>106</v>
      </c>
      <c r="C32" s="37" t="s">
        <v>103</v>
      </c>
      <c r="D32" s="130">
        <v>11.923157894736841</v>
      </c>
      <c r="E32" s="130">
        <v>12.423157894736841</v>
      </c>
      <c r="F32" s="130">
        <v>11.893157894736843</v>
      </c>
      <c r="G32" s="130">
        <v>12.393157894736843</v>
      </c>
      <c r="H32" s="130">
        <v>11.83</v>
      </c>
      <c r="I32" s="130">
        <v>12.33</v>
      </c>
      <c r="J32" s="130">
        <v>11.658421052631578</v>
      </c>
      <c r="K32" s="130">
        <v>11.908421052631578</v>
      </c>
      <c r="L32" s="130">
        <v>11.56315789473684</v>
      </c>
      <c r="M32" s="130">
        <v>11.813157894736843</v>
      </c>
      <c r="N32" s="82">
        <v>11.499473684210525</v>
      </c>
      <c r="O32" s="82">
        <v>11.999473684210525</v>
      </c>
      <c r="P32" s="82">
        <v>11.483157894736845</v>
      </c>
      <c r="Q32" s="82">
        <v>11.983157894736843</v>
      </c>
    </row>
    <row r="33" spans="1:17" ht="18" customHeight="1" x14ac:dyDescent="0.2">
      <c r="A33" s="72"/>
      <c r="B33" s="129"/>
      <c r="C33" s="37" t="s">
        <v>104</v>
      </c>
      <c r="D33" s="130">
        <v>11.9</v>
      </c>
      <c r="E33" s="130">
        <v>12.4</v>
      </c>
      <c r="F33" s="130">
        <v>11.83</v>
      </c>
      <c r="G33" s="130">
        <v>12.33</v>
      </c>
      <c r="H33" s="130">
        <v>11.72</v>
      </c>
      <c r="I33" s="130">
        <v>12.22</v>
      </c>
      <c r="J33" s="130">
        <v>11.66</v>
      </c>
      <c r="K33" s="130">
        <v>11.91</v>
      </c>
      <c r="L33" s="130">
        <v>11.57</v>
      </c>
      <c r="M33" s="130">
        <v>11.82</v>
      </c>
      <c r="N33" s="82">
        <v>11.5</v>
      </c>
      <c r="O33" s="82">
        <v>12</v>
      </c>
      <c r="P33" s="82">
        <v>11.5</v>
      </c>
      <c r="Q33" s="82">
        <v>12</v>
      </c>
    </row>
    <row r="34" spans="1:17" ht="18" customHeight="1" x14ac:dyDescent="0.2">
      <c r="A34" s="72"/>
      <c r="B34" s="72"/>
      <c r="C34" s="72"/>
      <c r="D34" s="72"/>
      <c r="E34" s="72"/>
      <c r="F34" s="72"/>
      <c r="G34" s="72"/>
      <c r="H34" s="72"/>
      <c r="I34" s="72"/>
      <c r="J34" s="72"/>
      <c r="K34" s="72"/>
      <c r="L34" s="72"/>
      <c r="M34" s="72"/>
      <c r="N34" s="72"/>
      <c r="O34" s="72"/>
      <c r="P34" s="72"/>
      <c r="Q34" s="72"/>
    </row>
    <row r="35" spans="1:17" s="9" customFormat="1" ht="18" customHeight="1" x14ac:dyDescent="0.2">
      <c r="A35" s="72"/>
      <c r="B35" s="129" t="s">
        <v>107</v>
      </c>
      <c r="C35" s="37" t="s">
        <v>103</v>
      </c>
      <c r="D35" s="130">
        <v>11.884210526315787</v>
      </c>
      <c r="E35" s="130">
        <v>12.384210526315787</v>
      </c>
      <c r="F35" s="130">
        <v>11.825263157894732</v>
      </c>
      <c r="G35" s="130">
        <v>12.325263157894732</v>
      </c>
      <c r="H35" s="130">
        <v>11.756315789473684</v>
      </c>
      <c r="I35" s="130">
        <v>12.256315789473684</v>
      </c>
      <c r="J35" s="130">
        <v>11.775789473684211</v>
      </c>
      <c r="K35" s="130">
        <v>12.025789473684211</v>
      </c>
      <c r="L35" s="130">
        <v>11.721578947368421</v>
      </c>
      <c r="M35" s="130">
        <v>11.971578947368421</v>
      </c>
      <c r="N35" s="82">
        <v>11.652105263157896</v>
      </c>
      <c r="O35" s="82">
        <v>12.152105263157898</v>
      </c>
      <c r="P35" s="82">
        <v>11.648421052631578</v>
      </c>
      <c r="Q35" s="82">
        <v>12.148421052631578</v>
      </c>
    </row>
    <row r="36" spans="1:17" s="9" customFormat="1" ht="18" customHeight="1" x14ac:dyDescent="0.2">
      <c r="A36" s="72"/>
      <c r="B36" s="129"/>
      <c r="C36" s="37" t="s">
        <v>104</v>
      </c>
      <c r="D36" s="130">
        <v>11.94</v>
      </c>
      <c r="E36" s="130">
        <v>12.44</v>
      </c>
      <c r="F36" s="130">
        <v>11.92</v>
      </c>
      <c r="G36" s="130">
        <v>12.42</v>
      </c>
      <c r="H36" s="130">
        <v>11.91</v>
      </c>
      <c r="I36" s="130">
        <v>12.41</v>
      </c>
      <c r="J36" s="130">
        <v>11.93</v>
      </c>
      <c r="K36" s="130">
        <v>12.18</v>
      </c>
      <c r="L36" s="130">
        <v>11.88</v>
      </c>
      <c r="M36" s="130">
        <v>12.13</v>
      </c>
      <c r="N36" s="82">
        <v>11.85</v>
      </c>
      <c r="O36" s="82">
        <v>12.35</v>
      </c>
      <c r="P36" s="82">
        <v>11.84</v>
      </c>
      <c r="Q36" s="82">
        <v>12.34</v>
      </c>
    </row>
    <row r="37" spans="1:17" s="9" customFormat="1" ht="18" customHeight="1" x14ac:dyDescent="0.2">
      <c r="A37" s="72"/>
      <c r="B37" s="72"/>
      <c r="C37" s="72"/>
      <c r="D37" s="72"/>
      <c r="E37" s="72"/>
      <c r="F37" s="72"/>
      <c r="G37" s="72"/>
      <c r="H37" s="72"/>
      <c r="I37" s="72"/>
      <c r="J37" s="72"/>
      <c r="K37" s="72"/>
      <c r="L37" s="72"/>
      <c r="M37" s="72"/>
      <c r="N37" s="72"/>
      <c r="O37" s="72"/>
      <c r="P37" s="72"/>
      <c r="Q37" s="72"/>
    </row>
    <row r="38" spans="1:17" s="9" customFormat="1" ht="18" customHeight="1" x14ac:dyDescent="0.2">
      <c r="A38" s="72"/>
      <c r="B38" s="129" t="s">
        <v>108</v>
      </c>
      <c r="C38" s="37" t="s">
        <v>103</v>
      </c>
      <c r="D38" s="130">
        <v>11.935500000000001</v>
      </c>
      <c r="E38" s="130">
        <v>12.4115</v>
      </c>
      <c r="F38" s="131">
        <v>11.922000000000001</v>
      </c>
      <c r="G38" s="131">
        <v>12.391999999999999</v>
      </c>
      <c r="H38" s="130">
        <v>11.8795</v>
      </c>
      <c r="I38" s="130">
        <v>12.359500000000001</v>
      </c>
      <c r="J38" s="130">
        <v>11.890999999999996</v>
      </c>
      <c r="K38" s="130">
        <v>12.095999999999998</v>
      </c>
      <c r="L38" s="130">
        <v>11.845499999999999</v>
      </c>
      <c r="M38" s="130">
        <v>12.0855</v>
      </c>
      <c r="N38" s="82">
        <v>11.800500000000001</v>
      </c>
      <c r="O38" s="82">
        <v>12.2765</v>
      </c>
      <c r="P38" s="82">
        <v>11.795500000000001</v>
      </c>
      <c r="Q38" s="82">
        <v>12.272499999999999</v>
      </c>
    </row>
    <row r="39" spans="1:17" s="9" customFormat="1" ht="18" customHeight="1" x14ac:dyDescent="0.2">
      <c r="A39" s="72"/>
      <c r="B39" s="129"/>
      <c r="C39" s="37" t="s">
        <v>104</v>
      </c>
      <c r="D39" s="130">
        <v>11.91</v>
      </c>
      <c r="E39" s="130">
        <v>12.41</v>
      </c>
      <c r="F39" s="131">
        <v>11.88</v>
      </c>
      <c r="G39" s="131">
        <v>12.38</v>
      </c>
      <c r="H39" s="130">
        <v>11.81</v>
      </c>
      <c r="I39" s="130">
        <v>12.31</v>
      </c>
      <c r="J39" s="130">
        <v>11.85</v>
      </c>
      <c r="K39" s="130">
        <v>12.1</v>
      </c>
      <c r="L39" s="130">
        <v>11.85</v>
      </c>
      <c r="M39" s="130">
        <v>12.1</v>
      </c>
      <c r="N39" s="82">
        <v>11.8</v>
      </c>
      <c r="O39" s="82">
        <v>12.3</v>
      </c>
      <c r="P39" s="82">
        <v>11.79</v>
      </c>
      <c r="Q39" s="82">
        <v>12.29</v>
      </c>
    </row>
    <row r="40" spans="1:17" s="9" customFormat="1" ht="18" customHeight="1" x14ac:dyDescent="0.2">
      <c r="A40" s="128"/>
      <c r="B40" s="129"/>
      <c r="C40" s="37"/>
      <c r="D40" s="130"/>
      <c r="E40" s="130"/>
      <c r="F40" s="130"/>
      <c r="G40" s="130"/>
      <c r="H40" s="130"/>
      <c r="I40" s="130"/>
      <c r="J40" s="130"/>
      <c r="K40" s="130"/>
      <c r="L40" s="130"/>
      <c r="M40" s="130"/>
      <c r="N40" s="82"/>
      <c r="O40" s="82"/>
      <c r="P40" s="82"/>
      <c r="Q40" s="82"/>
    </row>
    <row r="41" spans="1:17" s="9" customFormat="1" ht="18" customHeight="1" x14ac:dyDescent="0.2">
      <c r="A41" s="72"/>
      <c r="B41" s="129" t="s">
        <v>34</v>
      </c>
      <c r="C41" s="37" t="s">
        <v>103</v>
      </c>
      <c r="D41" s="130">
        <v>11.036</v>
      </c>
      <c r="E41" s="130">
        <v>11.536</v>
      </c>
      <c r="F41" s="130">
        <v>11.034999999999998</v>
      </c>
      <c r="G41" s="130">
        <v>11.534999999999998</v>
      </c>
      <c r="H41" s="130">
        <v>11.041</v>
      </c>
      <c r="I41" s="130">
        <v>11.541</v>
      </c>
      <c r="J41" s="130">
        <v>11.187500000000004</v>
      </c>
      <c r="K41" s="130">
        <v>11.437500000000004</v>
      </c>
      <c r="L41" s="130">
        <v>11.207999999999997</v>
      </c>
      <c r="M41" s="130">
        <v>11.457999999999997</v>
      </c>
      <c r="N41" s="82">
        <v>11.198499999999999</v>
      </c>
      <c r="O41" s="82">
        <v>11.698499999999999</v>
      </c>
      <c r="P41" s="82">
        <v>11.190499999999998</v>
      </c>
      <c r="Q41" s="82">
        <v>11.690499999999998</v>
      </c>
    </row>
    <row r="42" spans="1:17" s="9" customFormat="1" ht="18" customHeight="1" x14ac:dyDescent="0.2">
      <c r="A42" s="72"/>
      <c r="B42" s="129"/>
      <c r="C42" s="37" t="s">
        <v>104</v>
      </c>
      <c r="D42" s="130">
        <v>10.92</v>
      </c>
      <c r="E42" s="130">
        <v>11.42</v>
      </c>
      <c r="F42" s="130">
        <v>10.91</v>
      </c>
      <c r="G42" s="130">
        <v>11.41</v>
      </c>
      <c r="H42" s="130">
        <v>10.88</v>
      </c>
      <c r="I42" s="130">
        <v>11.38</v>
      </c>
      <c r="J42" s="130">
        <v>10.94</v>
      </c>
      <c r="K42" s="130">
        <v>11.19</v>
      </c>
      <c r="L42" s="130">
        <v>10.95</v>
      </c>
      <c r="M42" s="130">
        <v>11.2</v>
      </c>
      <c r="N42" s="82">
        <v>10.97</v>
      </c>
      <c r="O42" s="82">
        <v>11.47</v>
      </c>
      <c r="P42" s="82">
        <v>10.98</v>
      </c>
      <c r="Q42" s="82">
        <v>11.48</v>
      </c>
    </row>
    <row r="43" spans="1:17" s="9" customFormat="1" ht="18" customHeight="1" x14ac:dyDescent="0.2">
      <c r="A43" s="72"/>
      <c r="B43" s="129"/>
      <c r="C43" s="37"/>
      <c r="D43" s="130"/>
      <c r="E43" s="130"/>
      <c r="F43" s="130"/>
      <c r="G43" s="130"/>
      <c r="H43" s="130"/>
      <c r="I43" s="130"/>
      <c r="J43" s="130"/>
      <c r="K43" s="130"/>
      <c r="L43" s="130"/>
      <c r="M43" s="130"/>
      <c r="N43" s="82"/>
      <c r="O43" s="82"/>
      <c r="P43" s="82"/>
      <c r="Q43" s="82"/>
    </row>
    <row r="44" spans="1:17" s="9" customFormat="1" ht="18" customHeight="1" x14ac:dyDescent="0.2">
      <c r="A44" s="72"/>
      <c r="B44" s="129" t="s">
        <v>109</v>
      </c>
      <c r="C44" s="37" t="s">
        <v>103</v>
      </c>
      <c r="D44" s="130">
        <v>10.881578947368423</v>
      </c>
      <c r="E44" s="130">
        <v>11.381578947368423</v>
      </c>
      <c r="F44" s="130">
        <v>10.87105263157895</v>
      </c>
      <c r="G44" s="130">
        <v>11.37105263157895</v>
      </c>
      <c r="H44" s="130">
        <v>10.852631578947367</v>
      </c>
      <c r="I44" s="130">
        <v>11.352631578947367</v>
      </c>
      <c r="J44" s="130">
        <v>10.905263157894737</v>
      </c>
      <c r="K44" s="130">
        <v>11.155263157894737</v>
      </c>
      <c r="L44" s="130">
        <v>10.907894736842106</v>
      </c>
      <c r="M44" s="130">
        <v>11.157894736842106</v>
      </c>
      <c r="N44" s="82">
        <v>10.883157894736843</v>
      </c>
      <c r="O44" s="82">
        <v>11.383157894736843</v>
      </c>
      <c r="P44" s="82">
        <v>10.887368421052631</v>
      </c>
      <c r="Q44" s="82">
        <v>11.387368421052631</v>
      </c>
    </row>
    <row r="45" spans="1:17" s="9" customFormat="1" ht="18" customHeight="1" x14ac:dyDescent="0.2">
      <c r="A45" s="72"/>
      <c r="B45" s="129"/>
      <c r="C45" s="37" t="s">
        <v>104</v>
      </c>
      <c r="D45" s="130">
        <v>10.94</v>
      </c>
      <c r="E45" s="130">
        <v>11.44</v>
      </c>
      <c r="F45" s="130">
        <v>10.92</v>
      </c>
      <c r="G45" s="130">
        <v>11.42</v>
      </c>
      <c r="H45" s="130">
        <v>10.89</v>
      </c>
      <c r="I45" s="130">
        <v>11.39</v>
      </c>
      <c r="J45" s="130">
        <v>10.9</v>
      </c>
      <c r="K45" s="130">
        <v>11.15</v>
      </c>
      <c r="L45" s="130">
        <v>10.88</v>
      </c>
      <c r="M45" s="130">
        <v>11.13</v>
      </c>
      <c r="N45" s="82">
        <v>10.82</v>
      </c>
      <c r="O45" s="82">
        <v>11.32</v>
      </c>
      <c r="P45" s="82">
        <v>10.81</v>
      </c>
      <c r="Q45" s="82">
        <v>11.31</v>
      </c>
    </row>
    <row r="46" spans="1:17" s="9" customFormat="1" ht="18" customHeight="1" x14ac:dyDescent="0.2">
      <c r="A46" s="72"/>
      <c r="B46" s="129"/>
      <c r="C46" s="37"/>
      <c r="D46" s="130"/>
      <c r="E46" s="130"/>
      <c r="F46" s="130"/>
      <c r="G46" s="130"/>
      <c r="H46" s="130"/>
      <c r="I46" s="130"/>
      <c r="J46" s="130"/>
      <c r="K46" s="130"/>
      <c r="L46" s="130"/>
      <c r="M46" s="130"/>
      <c r="N46" s="82"/>
      <c r="O46" s="82"/>
      <c r="P46" s="82"/>
      <c r="Q46" s="82"/>
    </row>
    <row r="47" spans="1:17" s="9" customFormat="1" ht="18" customHeight="1" x14ac:dyDescent="0.2">
      <c r="A47" s="72"/>
      <c r="B47" s="129" t="s">
        <v>3</v>
      </c>
      <c r="C47" s="37" t="s">
        <v>103</v>
      </c>
      <c r="D47" s="130">
        <v>10.878181818181815</v>
      </c>
      <c r="E47" s="130">
        <v>11.378181818181815</v>
      </c>
      <c r="F47" s="130">
        <v>10.841363636363637</v>
      </c>
      <c r="G47" s="130">
        <v>11.341363636363637</v>
      </c>
      <c r="H47" s="130">
        <v>10.797272727272729</v>
      </c>
      <c r="I47" s="130">
        <v>11.297272727272729</v>
      </c>
      <c r="J47" s="130">
        <v>10.765000000000002</v>
      </c>
      <c r="K47" s="130">
        <v>11.015000000000002</v>
      </c>
      <c r="L47" s="130">
        <v>10.734090909090911</v>
      </c>
      <c r="M47" s="130">
        <v>10.984090909090911</v>
      </c>
      <c r="N47" s="82">
        <v>10.687272727272727</v>
      </c>
      <c r="O47" s="82">
        <v>11.187272727272727</v>
      </c>
      <c r="P47" s="82">
        <v>10.66181818181818</v>
      </c>
      <c r="Q47" s="82">
        <v>11.16181818181818</v>
      </c>
    </row>
    <row r="48" spans="1:17" s="9" customFormat="1" ht="18" customHeight="1" x14ac:dyDescent="0.2">
      <c r="A48" s="72"/>
      <c r="B48" s="129"/>
      <c r="C48" s="37" t="s">
        <v>104</v>
      </c>
      <c r="D48" s="130">
        <v>10.8</v>
      </c>
      <c r="E48" s="130">
        <v>11.3</v>
      </c>
      <c r="F48" s="130">
        <v>10.84</v>
      </c>
      <c r="G48" s="130">
        <v>11.34</v>
      </c>
      <c r="H48" s="130">
        <v>10.85</v>
      </c>
      <c r="I48" s="130">
        <v>11.35</v>
      </c>
      <c r="J48" s="130">
        <v>10.78</v>
      </c>
      <c r="K48" s="130">
        <v>11.03</v>
      </c>
      <c r="L48" s="130">
        <v>10.77</v>
      </c>
      <c r="M48" s="130">
        <v>11.02</v>
      </c>
      <c r="N48" s="82">
        <v>10.73</v>
      </c>
      <c r="O48" s="82">
        <v>11.23</v>
      </c>
      <c r="P48" s="82">
        <v>10.73</v>
      </c>
      <c r="Q48" s="82">
        <v>11.23</v>
      </c>
    </row>
    <row r="49" spans="1:17" s="9" customFormat="1" ht="18" customHeight="1" x14ac:dyDescent="0.2">
      <c r="A49" s="72"/>
      <c r="B49" s="72"/>
      <c r="C49" s="72"/>
      <c r="D49" s="72"/>
      <c r="E49" s="72"/>
      <c r="F49" s="72"/>
      <c r="G49" s="72"/>
      <c r="H49" s="72"/>
      <c r="I49" s="72"/>
      <c r="J49" s="72"/>
      <c r="K49" s="72"/>
      <c r="L49" s="72"/>
      <c r="M49" s="72"/>
      <c r="N49" s="72"/>
      <c r="O49" s="72"/>
      <c r="P49" s="72"/>
      <c r="Q49" s="72"/>
    </row>
    <row r="50" spans="1:17" s="9" customFormat="1" ht="18" customHeight="1" x14ac:dyDescent="0.2">
      <c r="A50" s="72"/>
      <c r="B50" s="129" t="s">
        <v>4</v>
      </c>
      <c r="C50" s="37" t="s">
        <v>103</v>
      </c>
      <c r="D50" s="130">
        <v>10.8575</v>
      </c>
      <c r="E50" s="130">
        <v>11.3575</v>
      </c>
      <c r="F50" s="130">
        <v>10.839</v>
      </c>
      <c r="G50" s="130">
        <v>11.339</v>
      </c>
      <c r="H50" s="130">
        <v>10.812999999999999</v>
      </c>
      <c r="I50" s="130">
        <v>11.312999999999999</v>
      </c>
      <c r="J50" s="130">
        <v>10.8035</v>
      </c>
      <c r="K50" s="130">
        <v>11.0535</v>
      </c>
      <c r="L50" s="130">
        <v>10.8</v>
      </c>
      <c r="M50" s="130">
        <v>11.05</v>
      </c>
      <c r="N50" s="82">
        <v>10.7525</v>
      </c>
      <c r="O50" s="82">
        <v>11.2525</v>
      </c>
      <c r="P50" s="82">
        <v>10.758500000000002</v>
      </c>
      <c r="Q50" s="82">
        <v>11.258500000000002</v>
      </c>
    </row>
    <row r="51" spans="1:17" s="9" customFormat="1" ht="18" customHeight="1" x14ac:dyDescent="0.2">
      <c r="A51" s="72"/>
      <c r="B51" s="129"/>
      <c r="C51" s="37" t="s">
        <v>104</v>
      </c>
      <c r="D51" s="130">
        <v>10.84</v>
      </c>
      <c r="E51" s="130">
        <v>11.34</v>
      </c>
      <c r="F51" s="130">
        <v>10.79</v>
      </c>
      <c r="G51" s="130">
        <v>11.29</v>
      </c>
      <c r="H51" s="130">
        <v>10.76</v>
      </c>
      <c r="I51" s="130">
        <v>11.26</v>
      </c>
      <c r="J51" s="130">
        <v>10.78</v>
      </c>
      <c r="K51" s="130">
        <v>11.03</v>
      </c>
      <c r="L51" s="130">
        <v>10.78</v>
      </c>
      <c r="M51" s="130">
        <v>11.03</v>
      </c>
      <c r="N51" s="82">
        <v>10.76</v>
      </c>
      <c r="O51" s="82">
        <v>11.26</v>
      </c>
      <c r="P51" s="82">
        <v>10.77</v>
      </c>
      <c r="Q51" s="82">
        <v>11.27</v>
      </c>
    </row>
    <row r="52" spans="1:17" s="9" customFormat="1" ht="18" customHeight="1" x14ac:dyDescent="0.2">
      <c r="A52" s="72"/>
      <c r="B52" s="72"/>
      <c r="C52" s="72"/>
      <c r="D52" s="72"/>
      <c r="E52" s="72"/>
      <c r="F52" s="72"/>
      <c r="G52" s="72"/>
      <c r="H52" s="72"/>
      <c r="I52" s="72"/>
      <c r="J52" s="72"/>
      <c r="K52" s="72"/>
      <c r="L52" s="72"/>
      <c r="M52" s="72"/>
      <c r="N52" s="72"/>
      <c r="O52" s="72"/>
      <c r="P52" s="72"/>
      <c r="Q52" s="72"/>
    </row>
    <row r="53" spans="1:17" s="9" customFormat="1" ht="18" customHeight="1" x14ac:dyDescent="0.2">
      <c r="A53" s="72"/>
      <c r="B53" s="129" t="s">
        <v>5</v>
      </c>
      <c r="C53" s="37" t="s">
        <v>103</v>
      </c>
      <c r="D53" s="130">
        <v>10.812272727272727</v>
      </c>
      <c r="E53" s="130">
        <v>11.312272727272727</v>
      </c>
      <c r="F53" s="130">
        <v>10.79227272727273</v>
      </c>
      <c r="G53" s="130">
        <v>11.29227272727273</v>
      </c>
      <c r="H53" s="130">
        <v>10.777272727272729</v>
      </c>
      <c r="I53" s="130">
        <v>11.277272727272729</v>
      </c>
      <c r="J53" s="130">
        <v>10.795000000000002</v>
      </c>
      <c r="K53" s="130">
        <v>11.045000000000002</v>
      </c>
      <c r="L53" s="130">
        <v>10.80318181818182</v>
      </c>
      <c r="M53" s="130">
        <v>11.05318181818182</v>
      </c>
      <c r="N53" s="82">
        <v>10.771818181818182</v>
      </c>
      <c r="O53" s="82">
        <v>11.271818181818182</v>
      </c>
      <c r="P53" s="82">
        <v>10.783636363636361</v>
      </c>
      <c r="Q53" s="82">
        <v>11.283636363636361</v>
      </c>
    </row>
    <row r="54" spans="1:17" s="9" customFormat="1" ht="18" customHeight="1" x14ac:dyDescent="0.2">
      <c r="A54" s="72"/>
      <c r="B54" s="129"/>
      <c r="C54" s="37" t="s">
        <v>104</v>
      </c>
      <c r="D54" s="130">
        <v>10.88</v>
      </c>
      <c r="E54" s="130">
        <v>11.38</v>
      </c>
      <c r="F54" s="130">
        <v>10.84</v>
      </c>
      <c r="G54" s="130">
        <v>11.34</v>
      </c>
      <c r="H54" s="130">
        <v>10.83</v>
      </c>
      <c r="I54" s="130">
        <v>11.33</v>
      </c>
      <c r="J54" s="130">
        <v>10.82</v>
      </c>
      <c r="K54" s="130">
        <v>11.07</v>
      </c>
      <c r="L54" s="130">
        <v>10.84</v>
      </c>
      <c r="M54" s="130">
        <v>11.09</v>
      </c>
      <c r="N54" s="82">
        <v>10.8</v>
      </c>
      <c r="O54" s="82">
        <v>11.3</v>
      </c>
      <c r="P54" s="82">
        <v>10.82</v>
      </c>
      <c r="Q54" s="82">
        <v>11.32</v>
      </c>
    </row>
    <row r="55" spans="1:17" s="9" customFormat="1" ht="18" customHeight="1" x14ac:dyDescent="0.2">
      <c r="A55" s="72"/>
      <c r="B55" s="129"/>
      <c r="C55" s="213"/>
      <c r="D55" s="130"/>
      <c r="E55" s="130"/>
      <c r="F55" s="130"/>
      <c r="G55" s="130"/>
      <c r="H55" s="130"/>
      <c r="I55" s="130"/>
      <c r="J55" s="130"/>
      <c r="K55" s="130"/>
      <c r="L55" s="130"/>
      <c r="M55" s="130"/>
      <c r="N55" s="82"/>
      <c r="O55" s="82"/>
      <c r="P55" s="82"/>
      <c r="Q55" s="82"/>
    </row>
    <row r="56" spans="1:17" s="9" customFormat="1" ht="18" customHeight="1" x14ac:dyDescent="0.2">
      <c r="A56" s="72"/>
      <c r="B56" s="129" t="s">
        <v>6</v>
      </c>
      <c r="C56" s="213" t="s">
        <v>103</v>
      </c>
      <c r="D56" s="130">
        <v>10.863478260869568</v>
      </c>
      <c r="E56" s="130">
        <v>11.363478260869568</v>
      </c>
      <c r="F56" s="130">
        <v>10.867391304347825</v>
      </c>
      <c r="G56" s="130">
        <v>11.367391304347825</v>
      </c>
      <c r="H56" s="130">
        <v>10.889999999999997</v>
      </c>
      <c r="I56" s="130">
        <v>11.389999999999997</v>
      </c>
      <c r="J56" s="130">
        <v>10.909130434782607</v>
      </c>
      <c r="K56" s="130">
        <v>11.159130434782607</v>
      </c>
      <c r="L56" s="130">
        <v>10.926086956521742</v>
      </c>
      <c r="M56" s="130">
        <v>11.176086956521742</v>
      </c>
      <c r="N56" s="82">
        <v>10.887826086956522</v>
      </c>
      <c r="O56" s="82">
        <v>11.387826086956522</v>
      </c>
      <c r="P56" s="82">
        <v>10.9</v>
      </c>
      <c r="Q56" s="82">
        <v>11.4</v>
      </c>
    </row>
    <row r="57" spans="1:17" s="9" customFormat="1" ht="18" customHeight="1" x14ac:dyDescent="0.2">
      <c r="A57" s="72"/>
      <c r="B57" s="129"/>
      <c r="C57" s="213" t="s">
        <v>104</v>
      </c>
      <c r="D57" s="130">
        <v>10.86</v>
      </c>
      <c r="E57" s="130">
        <v>11.36</v>
      </c>
      <c r="F57" s="130">
        <v>10.86</v>
      </c>
      <c r="G57" s="130">
        <v>11.36</v>
      </c>
      <c r="H57" s="130">
        <v>10.89</v>
      </c>
      <c r="I57" s="130">
        <v>11.39</v>
      </c>
      <c r="J57" s="130">
        <v>10.92</v>
      </c>
      <c r="K57" s="130">
        <v>11.17</v>
      </c>
      <c r="L57" s="130">
        <v>10.94</v>
      </c>
      <c r="M57" s="130">
        <v>11.19</v>
      </c>
      <c r="N57" s="82">
        <v>10.92</v>
      </c>
      <c r="O57" s="82">
        <v>11.42</v>
      </c>
      <c r="P57" s="82">
        <v>10.94</v>
      </c>
      <c r="Q57" s="82">
        <v>11.44</v>
      </c>
    </row>
    <row r="58" spans="1:17" s="9" customFormat="1" ht="18" customHeight="1" x14ac:dyDescent="0.2">
      <c r="A58" s="72"/>
    </row>
    <row r="59" spans="1:17" s="9" customFormat="1" ht="18" customHeight="1" x14ac:dyDescent="0.2">
      <c r="A59" s="72"/>
      <c r="B59" s="129" t="s">
        <v>7</v>
      </c>
      <c r="C59" s="228" t="s">
        <v>103</v>
      </c>
      <c r="D59" s="130">
        <v>10.877000000000001</v>
      </c>
      <c r="E59" s="130">
        <v>11.377000000000001</v>
      </c>
      <c r="F59" s="130">
        <v>10.874000000000001</v>
      </c>
      <c r="G59" s="130">
        <v>11.374000000000001</v>
      </c>
      <c r="H59" s="130">
        <v>10.886499999999995</v>
      </c>
      <c r="I59" s="130">
        <v>11.386499999999995</v>
      </c>
      <c r="J59" s="130">
        <v>10.906500000000003</v>
      </c>
      <c r="K59" s="130">
        <v>11.156500000000003</v>
      </c>
      <c r="L59" s="130">
        <v>10.935499999999999</v>
      </c>
      <c r="M59" s="130">
        <v>11.185499999999999</v>
      </c>
      <c r="N59" s="82">
        <v>10.943999999999999</v>
      </c>
      <c r="O59" s="82">
        <v>11.443999999999999</v>
      </c>
      <c r="P59" s="82">
        <v>10.966000000000001</v>
      </c>
      <c r="Q59" s="82">
        <v>11.466000000000001</v>
      </c>
    </row>
    <row r="60" spans="1:17" s="9" customFormat="1" ht="18" customHeight="1" x14ac:dyDescent="0.2">
      <c r="A60" s="72"/>
      <c r="B60" s="129"/>
      <c r="C60" s="228" t="s">
        <v>104</v>
      </c>
      <c r="D60" s="130">
        <v>10.84</v>
      </c>
      <c r="E60" s="130">
        <v>11.34</v>
      </c>
      <c r="F60" s="130">
        <v>10.83</v>
      </c>
      <c r="G60" s="130">
        <v>11.33</v>
      </c>
      <c r="H60" s="130">
        <v>10.84</v>
      </c>
      <c r="I60" s="130">
        <v>11.34</v>
      </c>
      <c r="J60" s="130">
        <v>10.88</v>
      </c>
      <c r="K60" s="130">
        <v>11.13</v>
      </c>
      <c r="L60" s="130">
        <v>10.91</v>
      </c>
      <c r="M60" s="130">
        <v>11.16</v>
      </c>
      <c r="N60" s="82">
        <v>10.92</v>
      </c>
      <c r="O60" s="82">
        <v>11.42</v>
      </c>
      <c r="P60" s="82">
        <v>10.93</v>
      </c>
      <c r="Q60" s="82">
        <v>11.43</v>
      </c>
    </row>
    <row r="61" spans="1:17" s="9" customFormat="1" ht="8.25" customHeight="1" thickBot="1" x14ac:dyDescent="0.25">
      <c r="A61" s="33"/>
      <c r="B61" s="219"/>
      <c r="C61" s="33"/>
      <c r="D61" s="33"/>
      <c r="E61" s="33"/>
      <c r="F61" s="33"/>
      <c r="G61" s="33"/>
      <c r="H61" s="33"/>
      <c r="I61" s="33"/>
      <c r="J61" s="33"/>
      <c r="K61" s="33"/>
      <c r="L61" s="33"/>
      <c r="M61" s="33"/>
      <c r="N61" s="33"/>
      <c r="O61" s="33"/>
      <c r="P61" s="33"/>
      <c r="Q61" s="33"/>
    </row>
    <row r="62" spans="1:17" ht="15" thickTop="1" x14ac:dyDescent="0.2">
      <c r="A62" s="340" t="s">
        <v>175</v>
      </c>
      <c r="B62" s="340"/>
      <c r="C62" s="340"/>
      <c r="D62" s="340"/>
      <c r="E62" s="340"/>
      <c r="F62" s="340"/>
      <c r="G62" s="340"/>
      <c r="H62" s="340"/>
      <c r="I62" s="340"/>
      <c r="J62" s="340"/>
      <c r="K62" s="340"/>
      <c r="L62" s="340"/>
      <c r="M62" s="340"/>
      <c r="N62" s="340"/>
      <c r="O62" s="340"/>
      <c r="P62" s="340"/>
      <c r="Q62" s="340"/>
    </row>
    <row r="63" spans="1:17" x14ac:dyDescent="0.2">
      <c r="A63" s="333" t="s">
        <v>110</v>
      </c>
      <c r="B63" s="333"/>
      <c r="C63" s="333"/>
      <c r="D63" s="333"/>
      <c r="E63" s="333"/>
      <c r="F63" s="333"/>
      <c r="G63" s="333"/>
      <c r="H63" s="333"/>
      <c r="I63" s="333"/>
      <c r="J63" s="333"/>
      <c r="K63" s="333"/>
      <c r="L63" s="333"/>
      <c r="M63" s="333"/>
      <c r="N63" s="333"/>
      <c r="O63" s="333"/>
      <c r="P63" s="333"/>
      <c r="Q63" s="333"/>
    </row>
    <row r="64" spans="1:17" x14ac:dyDescent="0.2">
      <c r="A64" s="121"/>
      <c r="B64" s="121"/>
      <c r="C64" s="121"/>
      <c r="D64" s="121"/>
      <c r="E64" s="121"/>
      <c r="F64" s="121"/>
      <c r="G64" s="121"/>
      <c r="H64" s="121"/>
      <c r="I64" s="121"/>
      <c r="J64" s="121"/>
      <c r="K64" s="121"/>
      <c r="L64" s="121"/>
      <c r="M64" s="121"/>
      <c r="N64" s="121"/>
      <c r="O64" s="121"/>
      <c r="P64" s="121"/>
      <c r="Q64" s="121"/>
    </row>
    <row r="65" spans="1:17" x14ac:dyDescent="0.2">
      <c r="A65" s="121"/>
      <c r="B65" s="121"/>
      <c r="C65" s="121"/>
      <c r="D65" s="121"/>
      <c r="E65" s="121"/>
      <c r="F65" s="121"/>
      <c r="G65" s="121"/>
      <c r="H65" s="121"/>
      <c r="I65" s="121"/>
      <c r="J65" s="121"/>
      <c r="K65" s="121"/>
      <c r="L65" s="121"/>
      <c r="M65" s="121"/>
      <c r="N65" s="121"/>
      <c r="O65" s="121"/>
      <c r="P65" s="121"/>
      <c r="Q65" s="121"/>
    </row>
    <row r="66" spans="1:17" x14ac:dyDescent="0.2">
      <c r="A66" s="121"/>
      <c r="B66" s="121"/>
      <c r="C66" s="121"/>
      <c r="D66" s="121"/>
      <c r="E66" s="121"/>
      <c r="F66" s="121"/>
      <c r="G66" s="121"/>
      <c r="H66" s="121"/>
      <c r="I66" s="121"/>
      <c r="J66" s="121"/>
      <c r="K66" s="121"/>
      <c r="L66" s="121"/>
      <c r="M66" s="121"/>
      <c r="N66" s="121"/>
      <c r="O66" s="121"/>
      <c r="P66" s="121"/>
      <c r="Q66" s="121"/>
    </row>
    <row r="67" spans="1:17" x14ac:dyDescent="0.2">
      <c r="A67" s="121"/>
      <c r="B67" s="121"/>
      <c r="C67" s="121"/>
      <c r="D67" s="121"/>
      <c r="E67" s="121"/>
      <c r="F67" s="121"/>
      <c r="G67" s="121"/>
      <c r="H67" s="121"/>
      <c r="I67" s="121"/>
      <c r="J67" s="121"/>
      <c r="K67" s="121"/>
      <c r="L67" s="121"/>
      <c r="M67" s="121"/>
      <c r="N67" s="121"/>
      <c r="O67" s="121"/>
      <c r="P67" s="121"/>
      <c r="Q67" s="121"/>
    </row>
    <row r="68" spans="1:17" x14ac:dyDescent="0.2">
      <c r="A68" s="90"/>
      <c r="B68" s="90"/>
      <c r="C68" s="90"/>
      <c r="D68" s="90"/>
      <c r="E68" s="90"/>
      <c r="F68" s="90"/>
      <c r="G68" s="90"/>
      <c r="H68" s="90"/>
      <c r="I68" s="90"/>
      <c r="J68" s="90"/>
      <c r="K68" s="90"/>
      <c r="L68" s="90"/>
      <c r="M68" s="90"/>
      <c r="N68" s="90"/>
      <c r="O68" s="90"/>
      <c r="P68" s="90"/>
      <c r="Q68" s="90"/>
    </row>
  </sheetData>
  <mergeCells count="12">
    <mergeCell ref="P3:Q3"/>
    <mergeCell ref="A63:Q63"/>
    <mergeCell ref="A1:Q1"/>
    <mergeCell ref="A2:Q2"/>
    <mergeCell ref="A3:C4"/>
    <mergeCell ref="D3:E3"/>
    <mergeCell ref="F3:G3"/>
    <mergeCell ref="H3:I3"/>
    <mergeCell ref="J3:K3"/>
    <mergeCell ref="L3:M3"/>
    <mergeCell ref="N3:O3"/>
    <mergeCell ref="A62:Q62"/>
  </mergeCells>
  <hyperlinks>
    <hyperlink ref="A63" r:id="rId1" display="http://www.sbp.org.pk/ecodata/kibor_index.asp"/>
  </hyperlinks>
  <pageMargins left="0.7" right="0.7" top="0.75" bottom="0.75" header="0.3" footer="0.3"/>
  <pageSetup paperSize="9" scale="77"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Normal="100" zoomScaleSheetLayoutView="115" zoomScalePageLayoutView="40" workbookViewId="0">
      <selection activeCell="H7" sqref="H7"/>
    </sheetView>
  </sheetViews>
  <sheetFormatPr defaultColWidth="9.125" defaultRowHeight="14.25" x14ac:dyDescent="0.2"/>
  <cols>
    <col min="1" max="1" width="36" style="3" customWidth="1"/>
    <col min="2" max="2" width="4" style="3" bestFit="1" customWidth="1"/>
    <col min="3" max="8" width="7.75" style="3" customWidth="1"/>
    <col min="9" max="16384" width="9.125" style="3"/>
  </cols>
  <sheetData>
    <row r="1" spans="1:8" ht="22.5" x14ac:dyDescent="0.2">
      <c r="A1" s="305" t="s">
        <v>171</v>
      </c>
      <c r="B1" s="305"/>
      <c r="C1" s="305"/>
      <c r="D1" s="305"/>
      <c r="E1" s="305"/>
      <c r="F1" s="305"/>
      <c r="G1" s="305"/>
      <c r="H1" s="305"/>
    </row>
    <row r="2" spans="1:8" ht="15" thickBot="1" x14ac:dyDescent="0.25">
      <c r="A2" s="290" t="s">
        <v>111</v>
      </c>
      <c r="B2" s="290"/>
      <c r="C2" s="290"/>
      <c r="D2" s="290"/>
      <c r="E2" s="290"/>
      <c r="F2" s="290"/>
      <c r="G2" s="290"/>
      <c r="H2" s="290"/>
    </row>
    <row r="3" spans="1:8" ht="25.5" customHeight="1" thickTop="1" thickBot="1" x14ac:dyDescent="0.25">
      <c r="A3" s="341" t="s">
        <v>188</v>
      </c>
      <c r="B3" s="342"/>
      <c r="C3" s="132" t="s">
        <v>112</v>
      </c>
      <c r="D3" s="132" t="s">
        <v>94</v>
      </c>
      <c r="E3" s="132" t="s">
        <v>95</v>
      </c>
      <c r="F3" s="132" t="s">
        <v>113</v>
      </c>
      <c r="G3" s="132" t="s">
        <v>97</v>
      </c>
      <c r="H3" s="133" t="s">
        <v>98</v>
      </c>
    </row>
    <row r="4" spans="1:8" ht="15" thickTop="1" x14ac:dyDescent="0.2">
      <c r="A4" s="134"/>
      <c r="B4" s="134"/>
      <c r="C4" s="84"/>
      <c r="D4" s="84"/>
      <c r="E4" s="84"/>
      <c r="F4" s="84"/>
      <c r="G4" s="84"/>
      <c r="H4" s="84"/>
    </row>
    <row r="5" spans="1:8" ht="22.5" hidden="1" customHeight="1" x14ac:dyDescent="0.2">
      <c r="A5" s="135">
        <v>2023</v>
      </c>
      <c r="B5" s="134" t="s">
        <v>7</v>
      </c>
      <c r="C5" s="136">
        <v>22.1</v>
      </c>
      <c r="D5" s="136">
        <v>21.4</v>
      </c>
      <c r="E5" s="136" t="s">
        <v>24</v>
      </c>
      <c r="F5" s="136" t="s">
        <v>24</v>
      </c>
      <c r="G5" s="136" t="s">
        <v>24</v>
      </c>
      <c r="H5" s="136" t="s">
        <v>24</v>
      </c>
    </row>
    <row r="6" spans="1:8" ht="22.5" customHeight="1" x14ac:dyDescent="0.2">
      <c r="A6" s="135">
        <v>2024</v>
      </c>
      <c r="B6" s="134" t="s">
        <v>7</v>
      </c>
      <c r="C6" s="136">
        <v>15.82</v>
      </c>
      <c r="D6" s="136">
        <v>14.63</v>
      </c>
      <c r="E6" s="136">
        <v>14.83</v>
      </c>
      <c r="F6" s="136"/>
      <c r="G6" s="136">
        <v>13.12</v>
      </c>
      <c r="H6" s="136"/>
    </row>
    <row r="7" spans="1:8" ht="22.5" customHeight="1" x14ac:dyDescent="0.2">
      <c r="A7" s="135"/>
      <c r="B7" s="134" t="s">
        <v>2</v>
      </c>
      <c r="C7" s="136">
        <v>14.21</v>
      </c>
      <c r="D7" s="136">
        <v>13.2</v>
      </c>
      <c r="E7" s="136">
        <v>13.07</v>
      </c>
      <c r="F7" s="136">
        <v>13.99</v>
      </c>
      <c r="G7" s="136">
        <v>12.29</v>
      </c>
      <c r="H7" s="136">
        <v>12.48</v>
      </c>
    </row>
    <row r="8" spans="1:8" ht="22.5" customHeight="1" x14ac:dyDescent="0.2">
      <c r="A8" s="135"/>
      <c r="B8" s="134"/>
      <c r="C8" s="136"/>
      <c r="D8" s="136"/>
      <c r="E8" s="136"/>
      <c r="F8" s="136"/>
      <c r="G8" s="136"/>
      <c r="H8" s="136"/>
    </row>
    <row r="9" spans="1:8" ht="22.5" customHeight="1" x14ac:dyDescent="0.2">
      <c r="A9" s="135">
        <v>2025</v>
      </c>
      <c r="B9" s="134" t="s">
        <v>105</v>
      </c>
      <c r="C9" s="136">
        <v>13.14</v>
      </c>
      <c r="D9" s="136">
        <v>12.53</v>
      </c>
      <c r="E9" s="136" t="s">
        <v>24</v>
      </c>
      <c r="F9" s="136">
        <v>12.33</v>
      </c>
      <c r="G9" s="136">
        <v>11.75</v>
      </c>
      <c r="H9" s="136" t="s">
        <v>24</v>
      </c>
    </row>
    <row r="10" spans="1:8" ht="22.5" customHeight="1" x14ac:dyDescent="0.2">
      <c r="B10" s="134" t="s">
        <v>106</v>
      </c>
      <c r="C10" s="136">
        <v>12.47</v>
      </c>
      <c r="D10" s="136">
        <v>11.78</v>
      </c>
      <c r="E10" s="136" t="s">
        <v>24</v>
      </c>
      <c r="F10" s="136" t="s">
        <v>24</v>
      </c>
      <c r="G10" s="136" t="s">
        <v>24</v>
      </c>
      <c r="H10" s="136" t="s">
        <v>24</v>
      </c>
    </row>
    <row r="11" spans="1:8" ht="22.5" customHeight="1" x14ac:dyDescent="0.2">
      <c r="A11" s="53"/>
      <c r="B11" s="134" t="s">
        <v>107</v>
      </c>
      <c r="C11" s="136">
        <v>12.34</v>
      </c>
      <c r="D11" s="136">
        <v>11.98</v>
      </c>
      <c r="E11" s="136" t="s">
        <v>24</v>
      </c>
      <c r="F11" s="136">
        <v>11.8</v>
      </c>
      <c r="G11" s="136" t="s">
        <v>24</v>
      </c>
      <c r="H11" s="136" t="s">
        <v>24</v>
      </c>
    </row>
    <row r="12" spans="1:8" ht="22.5" customHeight="1" x14ac:dyDescent="0.2">
      <c r="B12" s="53"/>
      <c r="C12" s="53"/>
      <c r="D12" s="53"/>
      <c r="E12" s="53"/>
      <c r="F12" s="53"/>
      <c r="G12" s="53"/>
      <c r="H12" s="53"/>
    </row>
    <row r="13" spans="1:8" ht="22.5" customHeight="1" x14ac:dyDescent="0.2">
      <c r="A13" s="53"/>
      <c r="B13" s="134" t="s">
        <v>108</v>
      </c>
      <c r="C13" s="136">
        <v>11.88</v>
      </c>
      <c r="D13" s="136">
        <v>11.9</v>
      </c>
      <c r="E13" s="136">
        <v>11.87</v>
      </c>
      <c r="F13" s="136" t="s">
        <v>24</v>
      </c>
      <c r="G13" s="136" t="s">
        <v>24</v>
      </c>
      <c r="H13" s="136" t="s">
        <v>24</v>
      </c>
    </row>
    <row r="14" spans="1:8" ht="22.5" customHeight="1" x14ac:dyDescent="0.2">
      <c r="A14" s="53"/>
      <c r="B14" s="134" t="s">
        <v>34</v>
      </c>
      <c r="C14" s="136">
        <v>11.51</v>
      </c>
      <c r="D14" s="136">
        <v>10.8</v>
      </c>
      <c r="E14" s="136" t="s">
        <v>24</v>
      </c>
      <c r="F14" s="136" t="s">
        <v>24</v>
      </c>
      <c r="G14" s="136" t="s">
        <v>24</v>
      </c>
      <c r="H14" s="136" t="s">
        <v>24</v>
      </c>
    </row>
    <row r="15" spans="1:8" ht="22.5" customHeight="1" x14ac:dyDescent="0.2">
      <c r="A15" s="53"/>
      <c r="B15" s="134" t="s">
        <v>109</v>
      </c>
      <c r="C15" s="136">
        <v>11.04</v>
      </c>
      <c r="D15" s="136">
        <v>11.36</v>
      </c>
      <c r="E15" s="136">
        <v>11.15</v>
      </c>
      <c r="F15" s="136" t="s">
        <v>24</v>
      </c>
      <c r="G15" s="136" t="s">
        <v>24</v>
      </c>
      <c r="H15" s="136" t="s">
        <v>24</v>
      </c>
    </row>
    <row r="16" spans="1:8" ht="22.5" customHeight="1" x14ac:dyDescent="0.2">
      <c r="A16" s="53"/>
      <c r="B16" s="53"/>
      <c r="C16" s="53"/>
      <c r="D16" s="53"/>
      <c r="E16" s="53"/>
      <c r="F16" s="53"/>
      <c r="G16" s="53"/>
      <c r="H16" s="53"/>
    </row>
    <row r="17" spans="1:8" ht="22.5" customHeight="1" x14ac:dyDescent="0.2">
      <c r="A17" s="135"/>
      <c r="B17" s="134" t="s">
        <v>3</v>
      </c>
      <c r="C17" s="136">
        <v>11.13</v>
      </c>
      <c r="D17" s="136">
        <v>10.93</v>
      </c>
      <c r="E17" s="136">
        <v>10.86</v>
      </c>
      <c r="F17" s="136" t="s">
        <v>24</v>
      </c>
      <c r="G17" s="136" t="s">
        <v>24</v>
      </c>
      <c r="H17" s="136" t="s">
        <v>24</v>
      </c>
    </row>
    <row r="18" spans="1:8" ht="22.5" customHeight="1" x14ac:dyDescent="0.2">
      <c r="A18" s="53"/>
      <c r="B18" s="134" t="s">
        <v>4</v>
      </c>
      <c r="C18" s="136">
        <v>10.95</v>
      </c>
      <c r="D18" s="136">
        <v>11.03</v>
      </c>
      <c r="E18" s="136" t="s">
        <v>24</v>
      </c>
      <c r="F18" s="136">
        <v>11.05</v>
      </c>
      <c r="G18" s="136" t="s">
        <v>24</v>
      </c>
      <c r="H18" s="136" t="s">
        <v>24</v>
      </c>
    </row>
    <row r="19" spans="1:8" ht="22.5" customHeight="1" x14ac:dyDescent="0.2">
      <c r="A19" s="135"/>
      <c r="B19" s="134" t="s">
        <v>5</v>
      </c>
      <c r="C19" s="136">
        <v>11.43</v>
      </c>
      <c r="D19" s="136">
        <v>10.9</v>
      </c>
      <c r="E19" s="136">
        <v>10.76</v>
      </c>
      <c r="F19" s="136" t="s">
        <v>24</v>
      </c>
      <c r="G19" s="136" t="s">
        <v>24</v>
      </c>
      <c r="H19" s="136" t="s">
        <v>24</v>
      </c>
    </row>
    <row r="20" spans="1:8" ht="22.5" customHeight="1" x14ac:dyDescent="0.2">
      <c r="A20" s="53"/>
    </row>
    <row r="21" spans="1:8" ht="22.5" customHeight="1" x14ac:dyDescent="0.2">
      <c r="A21" s="135"/>
      <c r="B21" s="134" t="s">
        <v>6</v>
      </c>
      <c r="C21" s="136">
        <v>10.88</v>
      </c>
      <c r="D21" s="136">
        <v>10.81</v>
      </c>
      <c r="E21" s="136">
        <v>10.88</v>
      </c>
      <c r="F21" s="136" t="s">
        <v>24</v>
      </c>
      <c r="G21" s="136" t="s">
        <v>24</v>
      </c>
      <c r="H21" s="136" t="s">
        <v>24</v>
      </c>
    </row>
    <row r="22" spans="1:8" ht="22.5" customHeight="1" x14ac:dyDescent="0.2">
      <c r="A22" s="53"/>
      <c r="B22" s="134" t="s">
        <v>7</v>
      </c>
      <c r="C22" s="136">
        <v>10.98</v>
      </c>
      <c r="D22" s="136">
        <v>10.98</v>
      </c>
      <c r="E22" s="136" t="s">
        <v>24</v>
      </c>
      <c r="F22" s="136" t="s">
        <v>24</v>
      </c>
      <c r="G22" s="136" t="s">
        <v>24</v>
      </c>
      <c r="H22" s="136" t="s">
        <v>24</v>
      </c>
    </row>
    <row r="23" spans="1:8" ht="11.25" customHeight="1" thickBot="1" x14ac:dyDescent="0.25">
      <c r="A23" s="4"/>
    </row>
    <row r="24" spans="1:8" ht="15" thickTop="1" x14ac:dyDescent="0.2">
      <c r="A24" s="287" t="s">
        <v>63</v>
      </c>
      <c r="B24" s="287"/>
      <c r="C24" s="287"/>
      <c r="D24" s="287"/>
      <c r="E24" s="287"/>
      <c r="F24" s="287"/>
      <c r="G24" s="287"/>
      <c r="H24" s="287"/>
    </row>
    <row r="25" spans="1:8" x14ac:dyDescent="0.2">
      <c r="A25" s="343"/>
      <c r="B25" s="343"/>
      <c r="C25" s="343"/>
      <c r="D25" s="343"/>
      <c r="E25" s="343"/>
      <c r="F25" s="343"/>
      <c r="G25" s="343"/>
      <c r="H25" s="343"/>
    </row>
  </sheetData>
  <mergeCells count="5">
    <mergeCell ref="A1:H1"/>
    <mergeCell ref="A2:H2"/>
    <mergeCell ref="A3:B3"/>
    <mergeCell ref="A24:H24"/>
    <mergeCell ref="A25:H25"/>
  </mergeCells>
  <pageMargins left="0.7" right="0.7" top="0.75" bottom="0.75" header="0.3" footer="0.3"/>
  <pageSetup paperSize="9" scale="98"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Normal="100" zoomScaleSheetLayoutView="85" zoomScalePageLayoutView="55" workbookViewId="0">
      <selection activeCell="H20" sqref="H20"/>
    </sheetView>
  </sheetViews>
  <sheetFormatPr defaultRowHeight="14.25" x14ac:dyDescent="0.2"/>
  <cols>
    <col min="1" max="1" width="20.625" style="36" customWidth="1"/>
    <col min="2" max="13" width="7.625" customWidth="1"/>
  </cols>
  <sheetData>
    <row r="1" spans="1:13" ht="22.5" x14ac:dyDescent="0.2">
      <c r="A1" s="259" t="s">
        <v>114</v>
      </c>
      <c r="B1" s="259"/>
      <c r="C1" s="259"/>
      <c r="D1" s="259"/>
      <c r="E1" s="259"/>
      <c r="F1" s="259"/>
      <c r="G1" s="259"/>
      <c r="H1" s="259"/>
      <c r="I1" s="259"/>
      <c r="J1" s="259"/>
      <c r="K1" s="259"/>
      <c r="L1" s="259"/>
      <c r="M1" s="259"/>
    </row>
    <row r="2" spans="1:13" ht="23.25" thickBot="1" x14ac:dyDescent="0.25">
      <c r="A2" s="259" t="s">
        <v>115</v>
      </c>
      <c r="B2" s="259"/>
      <c r="C2" s="259"/>
      <c r="D2" s="259"/>
      <c r="E2" s="259"/>
      <c r="F2" s="259"/>
      <c r="G2" s="259"/>
      <c r="H2" s="259"/>
      <c r="I2" s="259"/>
      <c r="J2" s="259"/>
      <c r="K2" s="259"/>
      <c r="L2" s="259"/>
      <c r="M2" s="259"/>
    </row>
    <row r="3" spans="1:13" ht="15.75" thickTop="1" thickBot="1" x14ac:dyDescent="0.25">
      <c r="A3" s="344" t="s">
        <v>74</v>
      </c>
      <c r="B3" s="346" t="s">
        <v>116</v>
      </c>
      <c r="C3" s="347"/>
      <c r="D3" s="348"/>
      <c r="E3" s="346" t="s">
        <v>117</v>
      </c>
      <c r="F3" s="347"/>
      <c r="G3" s="348"/>
      <c r="H3" s="349" t="s">
        <v>118</v>
      </c>
      <c r="I3" s="350"/>
      <c r="J3" s="351"/>
      <c r="K3" s="346" t="s">
        <v>119</v>
      </c>
      <c r="L3" s="347"/>
      <c r="M3" s="347"/>
    </row>
    <row r="4" spans="1:13" ht="15" thickBot="1" x14ac:dyDescent="0.25">
      <c r="A4" s="345"/>
      <c r="B4" s="41" t="s">
        <v>120</v>
      </c>
      <c r="C4" s="42" t="s">
        <v>121</v>
      </c>
      <c r="D4" s="43" t="s">
        <v>113</v>
      </c>
      <c r="E4" s="42" t="s">
        <v>120</v>
      </c>
      <c r="F4" s="42" t="s">
        <v>121</v>
      </c>
      <c r="G4" s="43" t="s">
        <v>113</v>
      </c>
      <c r="H4" s="42" t="s">
        <v>120</v>
      </c>
      <c r="I4" s="42" t="s">
        <v>121</v>
      </c>
      <c r="J4" s="43" t="s">
        <v>113</v>
      </c>
      <c r="K4" s="42" t="s">
        <v>120</v>
      </c>
      <c r="L4" s="42" t="s">
        <v>121</v>
      </c>
      <c r="M4" s="42" t="s">
        <v>113</v>
      </c>
    </row>
    <row r="5" spans="1:13" ht="39" customHeight="1" thickTop="1" x14ac:dyDescent="0.2">
      <c r="A5" s="39">
        <v>45964</v>
      </c>
      <c r="B5" s="216">
        <v>280.9024</v>
      </c>
      <c r="C5" s="214">
        <v>281.072</v>
      </c>
      <c r="D5" s="214">
        <v>281.70089999999999</v>
      </c>
      <c r="E5" s="214">
        <v>323.89449999999999</v>
      </c>
      <c r="F5" s="214">
        <v>324.21780000000001</v>
      </c>
      <c r="G5" s="214">
        <v>325.36579999999998</v>
      </c>
      <c r="H5" s="214">
        <v>1.8221000000000001</v>
      </c>
      <c r="I5" s="214">
        <v>1.8245</v>
      </c>
      <c r="J5" s="214">
        <v>1.8329</v>
      </c>
      <c r="K5" s="214">
        <v>368.82490000000001</v>
      </c>
      <c r="L5" s="214">
        <v>369.05360000000002</v>
      </c>
      <c r="M5" s="214">
        <v>369.90230000000003</v>
      </c>
    </row>
    <row r="6" spans="1:13" ht="39" customHeight="1" x14ac:dyDescent="0.2">
      <c r="A6" s="39">
        <v>45965</v>
      </c>
      <c r="B6" s="214">
        <v>280.87349999999998</v>
      </c>
      <c r="C6" s="214">
        <v>281.1103</v>
      </c>
      <c r="D6" s="214">
        <v>281.68459999999999</v>
      </c>
      <c r="E6" s="214">
        <v>323.73480000000001</v>
      </c>
      <c r="F6" s="214">
        <v>324.13490000000002</v>
      </c>
      <c r="G6" s="214">
        <v>325.25439999999998</v>
      </c>
      <c r="H6" s="214">
        <v>1.8294999999999999</v>
      </c>
      <c r="I6" s="214">
        <v>1.8323</v>
      </c>
      <c r="J6" s="214">
        <v>1.8407</v>
      </c>
      <c r="K6" s="214">
        <v>368.29539999999997</v>
      </c>
      <c r="L6" s="214">
        <v>368.61169999999998</v>
      </c>
      <c r="M6" s="214">
        <v>369.38810000000001</v>
      </c>
    </row>
    <row r="7" spans="1:13" ht="39" customHeight="1" x14ac:dyDescent="0.2">
      <c r="A7" s="39">
        <v>45966</v>
      </c>
      <c r="B7" s="214">
        <v>280.86439999999999</v>
      </c>
      <c r="C7" s="214">
        <v>281.09870000000001</v>
      </c>
      <c r="D7" s="214">
        <v>281.7253</v>
      </c>
      <c r="E7" s="214">
        <v>322.82560000000001</v>
      </c>
      <c r="F7" s="214">
        <v>323.22039999999998</v>
      </c>
      <c r="G7" s="214">
        <v>324.37650000000002</v>
      </c>
      <c r="H7" s="214">
        <v>1.8284</v>
      </c>
      <c r="I7" s="214">
        <v>1.8311999999999999</v>
      </c>
      <c r="J7" s="214">
        <v>1.8396999999999999</v>
      </c>
      <c r="K7" s="214">
        <v>366.20510000000002</v>
      </c>
      <c r="L7" s="214">
        <v>366.51639999999998</v>
      </c>
      <c r="M7" s="214">
        <v>367.35230000000001</v>
      </c>
    </row>
    <row r="8" spans="1:13" ht="39" customHeight="1" x14ac:dyDescent="0.2">
      <c r="A8" s="39">
        <v>45967</v>
      </c>
      <c r="B8" s="214">
        <v>280.85390000000001</v>
      </c>
      <c r="C8" s="214">
        <v>281.08359999999999</v>
      </c>
      <c r="D8" s="214">
        <v>281.7638</v>
      </c>
      <c r="E8" s="214">
        <v>323.36110000000002</v>
      </c>
      <c r="F8" s="214">
        <v>323.75060000000002</v>
      </c>
      <c r="G8" s="214">
        <v>324.94959999999998</v>
      </c>
      <c r="H8" s="214">
        <v>1.8269</v>
      </c>
      <c r="I8" s="214">
        <v>1.8297000000000001</v>
      </c>
      <c r="J8" s="214">
        <v>1.8384</v>
      </c>
      <c r="K8" s="214">
        <v>366.93560000000002</v>
      </c>
      <c r="L8" s="214">
        <v>367.23970000000003</v>
      </c>
      <c r="M8" s="214">
        <v>368.1413</v>
      </c>
    </row>
    <row r="9" spans="1:13" ht="39" customHeight="1" x14ac:dyDescent="0.2">
      <c r="A9" s="39">
        <v>45968</v>
      </c>
      <c r="B9" s="214">
        <v>280.82279999999997</v>
      </c>
      <c r="C9" s="214">
        <v>280.98340000000002</v>
      </c>
      <c r="D9" s="214">
        <v>281.5598</v>
      </c>
      <c r="E9" s="214">
        <v>324.0274</v>
      </c>
      <c r="F9" s="214">
        <v>324.33749999999998</v>
      </c>
      <c r="G9" s="214">
        <v>325.41699999999997</v>
      </c>
      <c r="H9" s="214">
        <v>1.8303</v>
      </c>
      <c r="I9" s="214">
        <v>1.8326</v>
      </c>
      <c r="J9" s="214">
        <v>1.8406</v>
      </c>
      <c r="K9" s="214">
        <v>368.5659</v>
      </c>
      <c r="L9" s="214">
        <v>368.77429999999998</v>
      </c>
      <c r="M9" s="214">
        <v>369.52499999999998</v>
      </c>
    </row>
    <row r="10" spans="1:13" ht="39" customHeight="1" x14ac:dyDescent="0.2">
      <c r="A10" s="39">
        <v>45971</v>
      </c>
      <c r="B10" s="214">
        <v>280.80669999999998</v>
      </c>
      <c r="C10" s="214">
        <v>280.99290000000002</v>
      </c>
      <c r="D10" s="214">
        <v>281.5462</v>
      </c>
      <c r="E10" s="214">
        <v>324.93549999999999</v>
      </c>
      <c r="F10" s="214">
        <v>325.27600000000001</v>
      </c>
      <c r="G10" s="214">
        <v>326.33179999999999</v>
      </c>
      <c r="H10" s="214">
        <v>1.8228</v>
      </c>
      <c r="I10" s="214">
        <v>1.8252999999999999</v>
      </c>
      <c r="J10" s="214">
        <v>1.8331</v>
      </c>
      <c r="K10" s="214">
        <v>369.52760000000001</v>
      </c>
      <c r="L10" s="214">
        <v>369.76749999999998</v>
      </c>
      <c r="M10" s="214">
        <v>370.48809999999997</v>
      </c>
    </row>
    <row r="11" spans="1:13" ht="39" customHeight="1" x14ac:dyDescent="0.2">
      <c r="A11" s="39">
        <v>45972</v>
      </c>
      <c r="B11" s="214">
        <v>280.7756</v>
      </c>
      <c r="C11" s="214">
        <v>280.96019999999999</v>
      </c>
      <c r="D11" s="214">
        <v>281.51170000000002</v>
      </c>
      <c r="E11" s="214">
        <v>324.6327</v>
      </c>
      <c r="F11" s="214">
        <v>324.97149999999999</v>
      </c>
      <c r="G11" s="214">
        <v>326.05709999999999</v>
      </c>
      <c r="H11" s="214">
        <v>1.8205</v>
      </c>
      <c r="I11" s="214">
        <v>1.823</v>
      </c>
      <c r="J11" s="214">
        <v>1.8310999999999999</v>
      </c>
      <c r="K11" s="214">
        <v>368.67239999999998</v>
      </c>
      <c r="L11" s="214">
        <v>368.91059999999999</v>
      </c>
      <c r="M11" s="214">
        <v>369.62439999999998</v>
      </c>
    </row>
    <row r="12" spans="1:13" ht="39" customHeight="1" x14ac:dyDescent="0.2">
      <c r="A12" s="39">
        <v>45973</v>
      </c>
      <c r="B12" s="214">
        <v>280.77280000000002</v>
      </c>
      <c r="C12" s="214">
        <v>280.84320000000002</v>
      </c>
      <c r="D12" s="214">
        <v>281.35000000000002</v>
      </c>
      <c r="E12" s="214">
        <v>325.14890000000003</v>
      </c>
      <c r="F12" s="214">
        <v>325.3562</v>
      </c>
      <c r="G12" s="214">
        <v>326.37529999999998</v>
      </c>
      <c r="H12" s="214">
        <v>1.8154999999999999</v>
      </c>
      <c r="I12" s="214">
        <v>1.8172999999999999</v>
      </c>
      <c r="J12" s="214">
        <v>1.8249</v>
      </c>
      <c r="K12" s="214">
        <v>369.11799999999999</v>
      </c>
      <c r="L12" s="214">
        <v>369.20679999999999</v>
      </c>
      <c r="M12" s="214">
        <v>369.86500000000001</v>
      </c>
    </row>
    <row r="13" spans="1:13" ht="39" customHeight="1" x14ac:dyDescent="0.2">
      <c r="A13" s="39">
        <v>45974</v>
      </c>
      <c r="B13" s="214">
        <v>280.7638</v>
      </c>
      <c r="C13" s="214">
        <v>280.9178</v>
      </c>
      <c r="D13" s="214">
        <v>281.44589999999999</v>
      </c>
      <c r="E13" s="214">
        <v>326.19139999999999</v>
      </c>
      <c r="F13" s="214">
        <v>326.49759999999998</v>
      </c>
      <c r="G13" s="214">
        <v>327.52760000000001</v>
      </c>
      <c r="H13" s="214">
        <v>1.8142</v>
      </c>
      <c r="I13" s="214">
        <v>1.8167</v>
      </c>
      <c r="J13" s="214">
        <v>1.8241000000000001</v>
      </c>
      <c r="K13" s="214">
        <v>369.036</v>
      </c>
      <c r="L13" s="214">
        <v>369.23680000000002</v>
      </c>
      <c r="M13" s="214">
        <v>369.92270000000002</v>
      </c>
    </row>
    <row r="14" spans="1:13" ht="39" customHeight="1" x14ac:dyDescent="0.2">
      <c r="A14" s="39">
        <v>45975</v>
      </c>
      <c r="B14" s="214">
        <v>280.7235</v>
      </c>
      <c r="C14" s="214">
        <v>280.95740000000001</v>
      </c>
      <c r="D14" s="214">
        <v>281.47559999999999</v>
      </c>
      <c r="E14" s="214">
        <v>326.55160000000001</v>
      </c>
      <c r="F14" s="214">
        <v>326.95150000000001</v>
      </c>
      <c r="G14" s="214">
        <v>327.97109999999998</v>
      </c>
      <c r="H14" s="214">
        <v>1.8149999999999999</v>
      </c>
      <c r="I14" s="214">
        <v>1.8178000000000001</v>
      </c>
      <c r="J14" s="214">
        <v>1.8253999999999999</v>
      </c>
      <c r="K14" s="214">
        <v>368.74439999999998</v>
      </c>
      <c r="L14" s="214">
        <v>369.0496</v>
      </c>
      <c r="M14" s="214">
        <v>369.72</v>
      </c>
    </row>
    <row r="15" spans="1:13" ht="39" customHeight="1" x14ac:dyDescent="0.2">
      <c r="A15" s="39">
        <v>45978</v>
      </c>
      <c r="B15" s="214">
        <v>280.7115</v>
      </c>
      <c r="C15" s="214">
        <v>280.8784</v>
      </c>
      <c r="D15" s="214">
        <v>281.36759999999998</v>
      </c>
      <c r="E15" s="214">
        <v>325.9622</v>
      </c>
      <c r="F15" s="214">
        <v>326.28339999999997</v>
      </c>
      <c r="G15" s="214">
        <v>327.26710000000003</v>
      </c>
      <c r="H15" s="214">
        <v>1.8144</v>
      </c>
      <c r="I15" s="214">
        <v>1.8168</v>
      </c>
      <c r="J15" s="214">
        <v>1.8242</v>
      </c>
      <c r="K15" s="214">
        <v>369.8374</v>
      </c>
      <c r="L15" s="214">
        <v>370.05450000000002</v>
      </c>
      <c r="M15" s="214">
        <v>370.68860000000001</v>
      </c>
    </row>
    <row r="16" spans="1:13" ht="39" customHeight="1" x14ac:dyDescent="0.2">
      <c r="A16" s="39">
        <v>45979</v>
      </c>
      <c r="B16" s="214">
        <v>280.67349999999999</v>
      </c>
      <c r="C16" s="214">
        <v>280.92529999999999</v>
      </c>
      <c r="D16" s="214">
        <v>281.44799999999998</v>
      </c>
      <c r="E16" s="214">
        <v>325.49709999999999</v>
      </c>
      <c r="F16" s="214">
        <v>325.93430000000001</v>
      </c>
      <c r="G16" s="214">
        <v>326.96980000000002</v>
      </c>
      <c r="H16" s="214">
        <v>1.8106</v>
      </c>
      <c r="I16" s="214">
        <v>1.8137000000000001</v>
      </c>
      <c r="J16" s="214">
        <v>1.8213999999999999</v>
      </c>
      <c r="K16" s="214">
        <v>369.3383</v>
      </c>
      <c r="L16" s="214">
        <v>369.66680000000002</v>
      </c>
      <c r="M16" s="214">
        <v>370.34660000000002</v>
      </c>
    </row>
    <row r="17" spans="1:13" ht="39" customHeight="1" x14ac:dyDescent="0.2">
      <c r="A17" s="39">
        <v>45980</v>
      </c>
      <c r="B17" s="214">
        <v>280.66160000000002</v>
      </c>
      <c r="C17" s="214">
        <v>280.95080000000002</v>
      </c>
      <c r="D17" s="214">
        <v>281.53039999999999</v>
      </c>
      <c r="E17" s="214">
        <v>325.13249999999999</v>
      </c>
      <c r="F17" s="214">
        <v>325.59280000000001</v>
      </c>
      <c r="G17" s="214">
        <v>326.69240000000002</v>
      </c>
      <c r="H17" s="214">
        <v>1.8048</v>
      </c>
      <c r="I17" s="214">
        <v>1.8079000000000001</v>
      </c>
      <c r="J17" s="214">
        <v>1.8160000000000001</v>
      </c>
      <c r="K17" s="214">
        <v>368.90170000000001</v>
      </c>
      <c r="L17" s="214">
        <v>369.27870000000001</v>
      </c>
      <c r="M17" s="214">
        <v>370.03120000000001</v>
      </c>
    </row>
    <row r="18" spans="1:13" ht="39" customHeight="1" x14ac:dyDescent="0.2">
      <c r="A18" s="39">
        <v>45981</v>
      </c>
      <c r="B18" s="214">
        <v>280.65179999999998</v>
      </c>
      <c r="C18" s="214">
        <v>280.84870000000001</v>
      </c>
      <c r="D18" s="214">
        <v>281.40129999999999</v>
      </c>
      <c r="E18" s="214">
        <v>323.29689999999999</v>
      </c>
      <c r="F18" s="214">
        <v>323.65289999999999</v>
      </c>
      <c r="G18" s="214">
        <v>324.69459999999998</v>
      </c>
      <c r="H18" s="214">
        <v>1.7829999999999999</v>
      </c>
      <c r="I18" s="214">
        <v>1.7855000000000001</v>
      </c>
      <c r="J18" s="214">
        <v>1.7932999999999999</v>
      </c>
      <c r="K18" s="214">
        <v>366.84</v>
      </c>
      <c r="L18" s="214">
        <v>367.09429999999998</v>
      </c>
      <c r="M18" s="214">
        <v>367.81479999999999</v>
      </c>
    </row>
    <row r="19" spans="1:13" ht="39" customHeight="1" x14ac:dyDescent="0.2">
      <c r="A19" s="39">
        <v>45982</v>
      </c>
      <c r="B19" s="214">
        <v>280.62290000000002</v>
      </c>
      <c r="C19" s="214">
        <v>280.77670000000001</v>
      </c>
      <c r="D19" s="214">
        <v>281.34399999999999</v>
      </c>
      <c r="E19" s="214">
        <v>323.86689999999999</v>
      </c>
      <c r="F19" s="214">
        <v>324.1737</v>
      </c>
      <c r="G19" s="214">
        <v>325.30549999999999</v>
      </c>
      <c r="H19" s="214">
        <v>1.7894000000000001</v>
      </c>
      <c r="I19" s="214">
        <v>1.7917000000000001</v>
      </c>
      <c r="J19" s="214">
        <v>1.7994000000000001</v>
      </c>
      <c r="K19" s="214">
        <v>367.06880000000001</v>
      </c>
      <c r="L19" s="214">
        <v>367.26780000000002</v>
      </c>
      <c r="M19" s="214">
        <v>368.01659999999998</v>
      </c>
    </row>
    <row r="20" spans="1:13" ht="39" customHeight="1" x14ac:dyDescent="0.2">
      <c r="A20" s="39">
        <v>45985</v>
      </c>
      <c r="B20" s="214">
        <v>280.60939999999999</v>
      </c>
      <c r="C20" s="214">
        <v>280.71559999999999</v>
      </c>
      <c r="D20" s="214">
        <v>281.22289999999998</v>
      </c>
      <c r="E20" s="214">
        <v>323.45850000000002</v>
      </c>
      <c r="F20" s="214">
        <v>323.71159999999998</v>
      </c>
      <c r="G20" s="214">
        <v>324.74599999999998</v>
      </c>
      <c r="H20" s="214">
        <v>1.7903</v>
      </c>
      <c r="I20" s="214">
        <v>1.7923</v>
      </c>
      <c r="J20" s="214">
        <v>1.7995000000000001</v>
      </c>
      <c r="K20" s="214">
        <v>367.7106</v>
      </c>
      <c r="L20" s="214">
        <v>367.84960000000001</v>
      </c>
      <c r="M20" s="214">
        <v>368.51310000000001</v>
      </c>
    </row>
    <row r="21" spans="1:13" ht="39" customHeight="1" x14ac:dyDescent="0.2">
      <c r="A21" s="39">
        <v>45986</v>
      </c>
      <c r="B21" s="214">
        <v>280.56889999999999</v>
      </c>
      <c r="C21" s="214">
        <v>280.66699999999997</v>
      </c>
      <c r="D21" s="214">
        <v>281.16590000000002</v>
      </c>
      <c r="E21" s="214">
        <v>323.2715</v>
      </c>
      <c r="F21" s="214">
        <v>323.5138</v>
      </c>
      <c r="G21" s="214">
        <v>324.53100000000001</v>
      </c>
      <c r="H21" s="214">
        <v>1.7910999999999999</v>
      </c>
      <c r="I21" s="214">
        <v>1.7930999999999999</v>
      </c>
      <c r="J21" s="214">
        <v>1.8006</v>
      </c>
      <c r="K21" s="214">
        <v>368.07830000000001</v>
      </c>
      <c r="L21" s="214">
        <v>368.20650000000001</v>
      </c>
      <c r="M21" s="214">
        <v>368.858</v>
      </c>
    </row>
    <row r="22" spans="1:13" ht="39" customHeight="1" x14ac:dyDescent="0.2">
      <c r="A22" s="39">
        <v>45987</v>
      </c>
      <c r="B22" s="214">
        <v>280.5609</v>
      </c>
      <c r="C22" s="214">
        <v>280.6189</v>
      </c>
      <c r="D22" s="214">
        <v>281.00009999999997</v>
      </c>
      <c r="E22" s="214">
        <v>324.80540000000002</v>
      </c>
      <c r="F22" s="214">
        <v>325.00240000000002</v>
      </c>
      <c r="G22" s="214">
        <v>325.88200000000001</v>
      </c>
      <c r="H22" s="214">
        <v>1.7935000000000001</v>
      </c>
      <c r="I22" s="214">
        <v>1.7950999999999999</v>
      </c>
      <c r="J22" s="214">
        <v>1.8019000000000001</v>
      </c>
      <c r="K22" s="214">
        <v>369.89150000000001</v>
      </c>
      <c r="L22" s="214">
        <v>369.96730000000002</v>
      </c>
      <c r="M22" s="214">
        <v>370.4667</v>
      </c>
    </row>
    <row r="23" spans="1:13" s="9" customFormat="1" ht="39" customHeight="1" x14ac:dyDescent="0.2">
      <c r="A23" s="39">
        <v>45988</v>
      </c>
      <c r="B23" s="214">
        <v>280.55369999999999</v>
      </c>
      <c r="C23" s="214">
        <v>280.60669999999999</v>
      </c>
      <c r="D23" s="214">
        <v>281.01519999999999</v>
      </c>
      <c r="E23" s="214">
        <v>325.11970000000002</v>
      </c>
      <c r="F23" s="214">
        <v>325.30790000000002</v>
      </c>
      <c r="G23" s="214">
        <v>326.24590000000001</v>
      </c>
      <c r="H23" s="214">
        <v>1.7962</v>
      </c>
      <c r="I23" s="214">
        <v>1.7978000000000001</v>
      </c>
      <c r="J23" s="214">
        <v>1.8058000000000001</v>
      </c>
      <c r="K23" s="214">
        <v>371.14449999999999</v>
      </c>
      <c r="L23" s="214">
        <v>371.21379999999999</v>
      </c>
      <c r="M23" s="214">
        <v>371.75479999999999</v>
      </c>
    </row>
    <row r="24" spans="1:13" s="9" customFormat="1" ht="39" customHeight="1" x14ac:dyDescent="0.2">
      <c r="A24" s="39">
        <v>45989</v>
      </c>
      <c r="B24" s="214">
        <v>280.5231</v>
      </c>
      <c r="C24" s="214">
        <v>280.54469999999998</v>
      </c>
      <c r="D24" s="214">
        <v>280.9237</v>
      </c>
      <c r="E24" s="214">
        <v>324.69150000000002</v>
      </c>
      <c r="F24" s="214">
        <v>324.8424</v>
      </c>
      <c r="G24" s="214">
        <v>325.72399999999999</v>
      </c>
      <c r="H24" s="214">
        <v>1.7944</v>
      </c>
      <c r="I24" s="214">
        <v>1.7958000000000001</v>
      </c>
      <c r="J24" s="214">
        <v>1.8033999999999999</v>
      </c>
      <c r="K24" s="214">
        <v>370.61309999999997</v>
      </c>
      <c r="L24" s="214">
        <v>370.64120000000003</v>
      </c>
      <c r="M24" s="214">
        <v>371.14620000000002</v>
      </c>
    </row>
    <row r="25" spans="1:13" s="9" customFormat="1" ht="8.25" customHeight="1" thickBot="1" x14ac:dyDescent="0.25">
      <c r="A25" s="40"/>
      <c r="B25" s="215"/>
      <c r="C25" s="215"/>
      <c r="D25" s="215"/>
      <c r="E25" s="215"/>
      <c r="F25" s="215"/>
      <c r="G25" s="215"/>
      <c r="H25" s="215"/>
      <c r="I25" s="215"/>
      <c r="J25" s="215"/>
      <c r="K25" s="215"/>
      <c r="L25" s="215"/>
      <c r="M25" s="215"/>
    </row>
    <row r="26" spans="1:13" ht="15" thickTop="1" x14ac:dyDescent="0.2">
      <c r="A26" s="38"/>
    </row>
  </sheetData>
  <mergeCells count="7">
    <mergeCell ref="A1:M1"/>
    <mergeCell ref="A2:M2"/>
    <mergeCell ref="A3:A4"/>
    <mergeCell ref="B3:D3"/>
    <mergeCell ref="E3:G3"/>
    <mergeCell ref="H3:J3"/>
    <mergeCell ref="K3:M3"/>
  </mergeCells>
  <pageMargins left="0.7" right="0.7" top="0.75" bottom="0.75" header="0.3" footer="0.3"/>
  <pageSetup paperSize="9" scale="71"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2025-12-17T04:57:10Z</cp:lastPrinted>
  <dcterms:created xsi:type="dcterms:W3CDTF">2024-02-01T11:08:02Z</dcterms:created>
  <dcterms:modified xsi:type="dcterms:W3CDTF">2025-12-22T12:54:19Z</dcterms:modified>
</cp:coreProperties>
</file>