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425\MSB files\"/>
    </mc:Choice>
  </mc:AlternateContent>
  <bookViews>
    <workbookView xWindow="0" yWindow="0" windowWidth="19200" windowHeight="6060" activeTab="6"/>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definedNames>
    <definedName name="_xlnm.Print_Area" localSheetId="0">'136'!$A$1:$J$26</definedName>
    <definedName name="_xlnm.Print_Area" localSheetId="1">'137'!$A$1:$K$44</definedName>
    <definedName name="_xlnm.Print_Area" localSheetId="2">'138'!$A$1:$K$46</definedName>
    <definedName name="_xlnm.Print_Area" localSheetId="3">'139'!$A$1:$M$62</definedName>
    <definedName name="_xlnm.Print_Area" localSheetId="4">'140'!$A$1:$H$102</definedName>
    <definedName name="_xlnm.Print_Area" localSheetId="5">'141'!$A$1:$K$139</definedName>
    <definedName name="_xlnm.Print_Area" localSheetId="8">'144'!$A$1:$M$25</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2" l="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K21" i="4" l="1"/>
  <c r="K22" i="4" s="1"/>
  <c r="J21" i="4"/>
  <c r="J22" i="4" s="1"/>
  <c r="G8" i="6" l="1"/>
  <c r="G7" i="6"/>
  <c r="I21" i="4" l="1"/>
  <c r="I22" i="4" s="1"/>
  <c r="H21" i="4"/>
  <c r="H22" i="4" s="1"/>
  <c r="G21" i="4"/>
  <c r="G22" i="4" s="1"/>
  <c r="F21" i="4"/>
  <c r="F22" i="4" s="1"/>
  <c r="E21" i="4"/>
  <c r="E22" i="4" s="1"/>
  <c r="D21" i="4"/>
  <c r="D22" i="4" s="1"/>
  <c r="C21" i="4"/>
  <c r="C22" i="4" s="1"/>
  <c r="B22" i="4"/>
  <c r="B21" i="4"/>
  <c r="K43" i="2"/>
  <c r="K21" i="2"/>
  <c r="K22" i="2" s="1"/>
  <c r="H23" i="6" l="1"/>
  <c r="H22" i="6"/>
  <c r="H21" i="6"/>
  <c r="G23" i="6"/>
  <c r="G22" i="6"/>
  <c r="G21" i="6"/>
</calcChain>
</file>

<file path=xl/sharedStrings.xml><?xml version="1.0" encoding="utf-8"?>
<sst xmlns="http://schemas.openxmlformats.org/spreadsheetml/2006/main" count="831" uniqueCount="188">
  <si>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</si>
  <si>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</si>
  <si>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</si>
  <si>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</si>
  <si>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</si>
  <si>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</si>
  <si>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</si>
  <si>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</si>
  <si>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</si>
  <si>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</si>
  <si>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</si>
  <si>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</si>
  <si>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</si>
  <si>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</si>
  <si>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</si>
  <si>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</si>
  <si>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</si>
  <si>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</si>
  <si>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</si>
  <si>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</si>
  <si>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</si>
  <si>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</si>
  <si>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</si>
  <si>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</si>
  <si>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</si>
  <si>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</si>
  <si>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</si>
  <si>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</si>
  <si>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</si>
  <si>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</si>
  <si>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</si>
  <si>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</si>
  <si>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</si>
  <si>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</si>
  <si>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</si>
  <si>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</si>
  <si>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</si>
  <si>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</si>
  <si>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</si>
  <si>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</si>
  <si>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</si>
  <si>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</si>
  <si>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</si>
  <si>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</si>
  <si>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</si>
  <si>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</si>
  <si>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</si>
  <si>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</si>
  <si>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</si>
  <si>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</si>
  <si>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</si>
  <si>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</si>
  <si>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</si>
  <si>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</si>
  <si>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</si>
  <si>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</si>
  <si>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</si>
  <si>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</si>
  <si>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</si>
  <si>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</si>
  <si>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</si>
  <si>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</si>
  <si>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</si>
  <si>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</si>
  <si>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</si>
  <si>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</si>
  <si>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</si>
  <si>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</si>
  <si>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</si>
  <si>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</si>
  <si>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</si>
  <si>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</si>
  <si>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</si>
  <si>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</si>
  <si>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</si>
  <si>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</si>
  <si>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</si>
  <si>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</si>
  <si>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</si>
  <si>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</si>
  <si>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</si>
  <si>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</si>
  <si>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</si>
  <si>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</si>
  <si>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</si>
  <si>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</si>
  <si>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</si>
  <si>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</si>
  <si>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</si>
  <si>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</si>
  <si>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</si>
  <si>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</si>
  <si>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</si>
  <si>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</si>
  <si>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</si>
  <si>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</si>
  <si>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</si>
  <si>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</si>
  <si>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</si>
  <si>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</si>
  <si>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</si>
  <si>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</si>
  <si>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</si>
  <si>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</si>
  <si>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</si>
  <si>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</si>
  <si>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</si>
  <si>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</si>
  <si>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</si>
  <si>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</si>
  <si>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</si>
  <si>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</si>
  <si>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</si>
  <si>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</si>
  <si>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</si>
  <si>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</si>
  <si>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</si>
  <si>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</si>
  <si>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</si>
  <si>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</si>
  <si>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</si>
  <si>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</si>
  <si>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</si>
  <si>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</si>
  <si>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</si>
  <si>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</si>
  <si>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</si>
  <si>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</si>
  <si>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</si>
  <si>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</si>
  <si>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</si>
  <si>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</si>
  <si>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</si>
  <si>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</si>
  <si>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</si>
  <si>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</si>
  <si>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</si>
  <si>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</si>
  <si>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</si>
  <si>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</si>
  <si>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</si>
  <si>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</si>
  <si>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</si>
  <si>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</si>
  <si>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</si>
  <si>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</si>
  <si>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</si>
  <si>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</si>
  <si>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</si>
  <si>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</si>
  <si>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</si>
  <si>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</si>
  <si>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</si>
  <si>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</si>
  <si>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</si>
  <si>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</si>
  <si>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</si>
  <si>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</si>
  <si>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</si>
  <si>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</si>
  <si>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</si>
  <si>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</si>
  <si>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Jun-24</t>
  </si>
  <si>
    <t>Jun-23</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</si>
  <si>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</si>
  <si>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</si>
  <si>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</si>
  <si>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</si>
  <si>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</si>
  <si>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</si>
  <si>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</si>
  <si>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</si>
  <si>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</si>
  <si>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</si>
  <si>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</si>
  <si>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</si>
  <si>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</si>
  <si>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Oct-24</t>
  </si>
  <si>
    <t>Nov-24</t>
  </si>
  <si>
    <t xml:space="preserve">                                                                                                                                                                 Source:  Domestic Markets &amp; Monetary Management Department, SBP</t>
  </si>
  <si>
    <t xml:space="preserve">R= Bid Rejected        NBR= No Bids Received    </t>
  </si>
  <si>
    <t>Dec-24</t>
  </si>
  <si>
    <t>Jan-25</t>
  </si>
  <si>
    <t>Feb-25</t>
  </si>
  <si>
    <t>Sale</t>
  </si>
  <si>
    <t>Purchase</t>
  </si>
  <si>
    <t>Mar-25</t>
  </si>
  <si>
    <t>3 4,500.000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</si>
</sst>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6"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11"/>
      <color rgb="FFFF0000"/>
      <name val="Arial"/>
      <family val="2"/>
      <scheme val="minor"/>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
      <sz val="9"/>
      <color indexed="8"/>
      <name val="Times New Roman"/>
      <family val="1"/>
    </font>
    <font>
      <strike/>
      <sz val="7"/>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41">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2" fillId="0" borderId="0" xfId="0" applyFont="1"/>
    <xf numFmtId="0" fontId="33" fillId="0" borderId="0" xfId="0" applyFont="1"/>
    <xf numFmtId="0" fontId="34" fillId="0" borderId="0" xfId="0" applyFont="1"/>
    <xf numFmtId="0" fontId="35"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0" fillId="0" borderId="0" xfId="0" applyFill="1" applyAlignment="1"/>
    <xf numFmtId="167" fontId="35" fillId="0" borderId="0" xfId="12" applyNumberFormat="1" applyFont="1" applyFill="1" applyAlignment="1">
      <alignment horizontal="right" vertical="center"/>
    </xf>
    <xf numFmtId="166" fontId="35"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5"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39" fillId="0" borderId="0" xfId="0" applyFont="1" applyFill="1" applyAlignment="1">
      <alignment horizontal="center" vertical="center"/>
    </xf>
    <xf numFmtId="0" fontId="37"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0" fontId="32" fillId="0" borderId="0" xfId="0" applyFont="1" applyAlignment="1"/>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5" fillId="0" borderId="0" xfId="0" applyNumberFormat="1" applyFont="1" applyFill="1" applyAlignment="1">
      <alignment horizontal="right" vertical="center"/>
    </xf>
    <xf numFmtId="166" fontId="35" fillId="0" borderId="0" xfId="12" applyNumberFormat="1" applyFont="1" applyFill="1" applyAlignment="1">
      <alignment horizontal="right" vertical="center"/>
    </xf>
    <xf numFmtId="0" fontId="40" fillId="0" borderId="0" xfId="0" applyFont="1" applyFill="1" applyAlignment="1">
      <alignment horizontal="right" vertical="center"/>
    </xf>
    <xf numFmtId="167" fontId="40" fillId="0" borderId="0" xfId="12" applyNumberFormat="1" applyFont="1" applyFill="1" applyAlignment="1">
      <alignment horizontal="right" vertical="center"/>
    </xf>
    <xf numFmtId="167" fontId="41" fillId="0" borderId="0" xfId="12" applyNumberFormat="1" applyFont="1" applyFill="1" applyAlignment="1">
      <alignment horizontal="right" vertical="center"/>
    </xf>
    <xf numFmtId="168"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168" fontId="40" fillId="0" borderId="0" xfId="12" applyNumberFormat="1" applyFont="1" applyFill="1" applyAlignment="1">
      <alignment horizontal="right" vertical="center"/>
    </xf>
    <xf numFmtId="169" fontId="40" fillId="0" borderId="0" xfId="12" applyNumberFormat="1" applyFont="1" applyFill="1" applyAlignment="1">
      <alignment horizontal="right" vertical="center"/>
    </xf>
    <xf numFmtId="167"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0" fontId="42" fillId="0" borderId="0" xfId="0" applyFont="1" applyFill="1" applyAlignment="1">
      <alignment horizontal="right" vertical="center"/>
    </xf>
    <xf numFmtId="167"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167" fontId="42" fillId="0" borderId="0" xfId="12" applyNumberFormat="1" applyFont="1" applyFill="1" applyAlignment="1">
      <alignment horizontal="right"/>
    </xf>
    <xf numFmtId="169" fontId="42" fillId="0" borderId="0" xfId="12" applyNumberFormat="1" applyFont="1" applyFill="1" applyAlignment="1">
      <alignment horizontal="right"/>
    </xf>
    <xf numFmtId="167" fontId="40" fillId="0" borderId="0" xfId="12" applyNumberFormat="1" applyFont="1" applyFill="1" applyAlignment="1">
      <alignment horizontal="right"/>
    </xf>
    <xf numFmtId="169" fontId="40" fillId="0" borderId="0" xfId="12" applyNumberFormat="1" applyFont="1" applyFill="1" applyAlignment="1">
      <alignment horizontal="right"/>
    </xf>
    <xf numFmtId="168" fontId="40" fillId="0" borderId="0" xfId="12" applyNumberFormat="1" applyFont="1" applyFill="1" applyAlignment="1">
      <alignment horizontal="right"/>
    </xf>
    <xf numFmtId="167" fontId="43" fillId="0" borderId="0" xfId="12" applyNumberFormat="1" applyFont="1" applyFill="1" applyAlignment="1">
      <alignment horizontal="right"/>
    </xf>
    <xf numFmtId="169" fontId="43" fillId="0" borderId="0" xfId="12" applyNumberFormat="1" applyFont="1" applyFill="1" applyAlignment="1">
      <alignment horizontal="right"/>
    </xf>
    <xf numFmtId="168" fontId="42" fillId="0" borderId="0" xfId="12" applyNumberFormat="1" applyFont="1" applyFill="1" applyAlignment="1">
      <alignment horizontal="right"/>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40"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44" fillId="0" borderId="0" xfId="0" applyFont="1" applyFill="1" applyBorder="1" applyAlignment="1">
      <alignment horizontal="right"/>
    </xf>
    <xf numFmtId="10" fontId="44" fillId="0" borderId="0" xfId="9" applyNumberFormat="1" applyFont="1" applyFill="1" applyBorder="1" applyAlignment="1">
      <alignment horizontal="center"/>
    </xf>
    <xf numFmtId="43" fontId="44" fillId="0" borderId="0" xfId="8" applyFont="1" applyBorder="1" applyAlignment="1">
      <alignment horizontal="right"/>
    </xf>
    <xf numFmtId="9" fontId="44" fillId="0" borderId="0" xfId="8" applyNumberFormat="1" applyFont="1" applyBorder="1" applyAlignment="1">
      <alignment horizontal="right"/>
    </xf>
    <xf numFmtId="0" fontId="43" fillId="0" borderId="0" xfId="0" applyFont="1" applyFill="1" applyAlignment="1">
      <alignment horizontal="right" vertical="center"/>
    </xf>
    <xf numFmtId="0" fontId="45" fillId="0" borderId="0" xfId="0" applyFont="1" applyFill="1" applyAlignment="1">
      <alignment horizontal="right" vertical="center"/>
    </xf>
    <xf numFmtId="167" fontId="45" fillId="0" borderId="0" xfId="12" applyNumberFormat="1" applyFont="1" applyFill="1" applyAlignment="1">
      <alignment horizontal="right"/>
    </xf>
    <xf numFmtId="169" fontId="45" fillId="0" borderId="0" xfId="12" applyNumberFormat="1" applyFont="1" applyFill="1" applyAlignment="1">
      <alignment horizontal="right"/>
    </xf>
    <xf numFmtId="167" fontId="45" fillId="0" borderId="0" xfId="12" applyNumberFormat="1" applyFont="1" applyFill="1" applyAlignment="1">
      <alignment horizontal="right" vertical="center"/>
    </xf>
    <xf numFmtId="169" fontId="45" fillId="0" borderId="0" xfId="12" applyNumberFormat="1" applyFont="1" applyFill="1" applyAlignment="1">
      <alignment horizontal="right" vertical="center"/>
    </xf>
    <xf numFmtId="168" fontId="45" fillId="0" borderId="0" xfId="12" applyNumberFormat="1" applyFont="1" applyFill="1" applyAlignment="1">
      <alignment horizontal="right"/>
    </xf>
    <xf numFmtId="0" fontId="38" fillId="0" borderId="15" xfId="0" applyFont="1" applyFill="1" applyBorder="1" applyAlignment="1">
      <alignment horizontal="right" vertical="center"/>
    </xf>
    <xf numFmtId="0" fontId="36" fillId="0" borderId="0" xfId="0" applyFont="1" applyFill="1" applyAlignment="1"/>
    <xf numFmtId="167" fontId="4" fillId="0" borderId="0" xfId="12" applyNumberFormat="1" applyFont="1" applyFill="1" applyAlignment="1">
      <alignment horizontal="right" vertical="center"/>
    </xf>
    <xf numFmtId="168" fontId="37" fillId="0" borderId="4" xfId="12" applyNumberFormat="1" applyFont="1" applyFill="1" applyBorder="1" applyAlignment="1">
      <alignment horizontal="right" vertical="center"/>
    </xf>
    <xf numFmtId="0" fontId="38"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2"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9" xfId="0" applyFont="1" applyBorder="1" applyAlignment="1">
      <alignment horizontal="center" vertical="center" wrapText="1"/>
    </xf>
    <xf numFmtId="15" fontId="44"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Alignment="1"/>
    <xf numFmtId="167" fontId="0" fillId="0" borderId="0" xfId="12" applyNumberFormat="1" applyFont="1" applyFill="1" applyAlignment="1"/>
    <xf numFmtId="43" fontId="31" fillId="0" borderId="0" xfId="12" applyNumberFormat="1" applyFont="1" applyFill="1" applyAlignment="1">
      <alignment horizontal="right" vertical="center" wrapText="1"/>
    </xf>
    <xf numFmtId="169" fontId="31"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15" fontId="7" fillId="0" borderId="1" xfId="0" applyNumberFormat="1" applyFont="1" applyBorder="1" applyAlignment="1">
      <alignment horizontal="lef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xf numFmtId="0" fontId="0" fillId="0" borderId="0" xfId="0" applyBorder="1"/>
    <xf numFmtId="169" fontId="42" fillId="0" borderId="0" xfId="0" applyNumberFormat="1" applyFont="1" applyBorder="1" applyAlignment="1" applyProtection="1">
      <alignment horizontal="center" vertical="center"/>
      <protection locked="0"/>
    </xf>
    <xf numFmtId="169" fontId="42" fillId="0" borderId="1" xfId="0" applyNumberFormat="1" applyFont="1" applyBorder="1" applyAlignment="1" applyProtection="1">
      <alignment horizontal="center" vertical="center"/>
      <protection locked="0"/>
    </xf>
    <xf numFmtId="0" fontId="15" fillId="0" borderId="37" xfId="0" applyFont="1" applyBorder="1" applyAlignment="1">
      <alignment horizontal="center" vertical="center" wrapText="1"/>
    </xf>
    <xf numFmtId="0" fontId="15" fillId="0" borderId="15" xfId="0" applyFont="1" applyBorder="1" applyAlignment="1">
      <alignment horizontal="center" vertical="center"/>
    </xf>
    <xf numFmtId="0" fontId="15" fillId="0" borderId="38" xfId="0" applyFont="1" applyBorder="1" applyAlignment="1">
      <alignment horizontal="center" vertical="center"/>
    </xf>
    <xf numFmtId="0" fontId="38" fillId="0" borderId="38" xfId="0" applyFont="1" applyFill="1" applyBorder="1" applyAlignment="1">
      <alignment horizontal="right" vertical="center"/>
    </xf>
    <xf numFmtId="0" fontId="40" fillId="0" borderId="1" xfId="0" applyFont="1" applyFill="1" applyBorder="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 xfId="0" applyFont="1" applyBorder="1" applyAlignment="1">
      <alignment horizontal="right" wrapText="1"/>
    </xf>
    <xf numFmtId="0" fontId="10"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13" fillId="0" borderId="0" xfId="0" applyFont="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2" fillId="0" borderId="0" xfId="0" applyFont="1" applyAlignment="1">
      <alignment horizontal="left" vertical="center"/>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9" fillId="0" borderId="0" xfId="0" applyFont="1" applyFill="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2" fillId="0" borderId="0" xfId="0" applyFont="1" applyFill="1" applyBorder="1" applyAlignment="1">
      <alignment horizontal="left" vertical="center"/>
    </xf>
    <xf numFmtId="0" fontId="0" fillId="0" borderId="8" xfId="0" applyFill="1" applyBorder="1" applyAlignment="1">
      <alignment horizontal="center"/>
    </xf>
    <xf numFmtId="0" fontId="0" fillId="0" borderId="31"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12" fillId="0" borderId="4" xfId="0" applyFont="1" applyFill="1" applyBorder="1" applyAlignment="1">
      <alignment horizontal="right"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12" fillId="0" borderId="1" xfId="0" applyFont="1" applyBorder="1" applyAlignment="1">
      <alignment horizontal="right"/>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Normal="100" zoomScaleSheetLayoutView="100" workbookViewId="0">
      <selection activeCell="D3" sqref="D3:J4"/>
    </sheetView>
  </sheetViews>
  <sheetFormatPr defaultColWidth="9.125" defaultRowHeight="14.25" x14ac:dyDescent="0.2"/>
  <cols>
    <col min="1" max="1" width="19.875" style="7" bestFit="1" customWidth="1"/>
    <col min="2" max="3" width="9.75" style="7" bestFit="1" customWidth="1"/>
    <col min="4" max="4" width="10.375" style="138" bestFit="1" customWidth="1"/>
    <col min="5" max="9" width="9.75" style="7" bestFit="1" customWidth="1"/>
    <col min="10" max="10" width="9.75" style="127" bestFit="1" customWidth="1"/>
    <col min="11" max="16384" width="9.125" style="7"/>
  </cols>
  <sheetData>
    <row r="1" spans="1:10" ht="18.75" x14ac:dyDescent="0.2">
      <c r="A1" s="243" t="s">
        <v>0</v>
      </c>
      <c r="B1" s="243"/>
      <c r="C1" s="243"/>
      <c r="D1" s="243"/>
      <c r="E1" s="243"/>
      <c r="F1" s="243"/>
      <c r="G1" s="243"/>
      <c r="H1" s="243"/>
      <c r="I1" s="243"/>
      <c r="J1" s="243"/>
    </row>
    <row r="2" spans="1:10" ht="15" thickBot="1" x14ac:dyDescent="0.25">
      <c r="A2" s="244" t="s">
        <v>1</v>
      </c>
      <c r="B2" s="244"/>
      <c r="C2" s="244"/>
      <c r="D2" s="244"/>
      <c r="E2" s="244"/>
      <c r="F2" s="244"/>
      <c r="G2" s="244"/>
      <c r="H2" s="244"/>
      <c r="I2" s="244"/>
      <c r="J2" s="244"/>
    </row>
    <row r="3" spans="1:10" ht="15.75" thickTop="1" thickBot="1" x14ac:dyDescent="0.25">
      <c r="A3" s="125"/>
      <c r="B3" s="247" t="s">
        <v>163</v>
      </c>
      <c r="C3" s="247" t="s">
        <v>162</v>
      </c>
      <c r="D3" s="136">
        <v>2024</v>
      </c>
      <c r="E3" s="249">
        <v>2024</v>
      </c>
      <c r="F3" s="250"/>
      <c r="G3" s="250"/>
      <c r="H3" s="251"/>
      <c r="I3" s="252">
        <v>2025</v>
      </c>
      <c r="J3" s="252"/>
    </row>
    <row r="4" spans="1:10" ht="15" thickBot="1" x14ac:dyDescent="0.25">
      <c r="A4" s="28"/>
      <c r="B4" s="248"/>
      <c r="C4" s="248"/>
      <c r="D4" s="198" t="s">
        <v>121</v>
      </c>
      <c r="E4" s="194" t="s">
        <v>5</v>
      </c>
      <c r="F4" s="194" t="s">
        <v>6</v>
      </c>
      <c r="G4" s="194" t="s">
        <v>7</v>
      </c>
      <c r="H4" s="241" t="s">
        <v>2</v>
      </c>
      <c r="I4" s="194" t="s">
        <v>120</v>
      </c>
      <c r="J4" s="194" t="s">
        <v>121</v>
      </c>
    </row>
    <row r="5" spans="1:10" ht="15" thickTop="1" x14ac:dyDescent="0.2">
      <c r="A5" s="2"/>
      <c r="B5" s="8"/>
      <c r="C5" s="8"/>
      <c r="D5" s="137"/>
      <c r="F5" s="195"/>
      <c r="G5" s="127"/>
      <c r="H5" s="127"/>
    </row>
    <row r="6" spans="1:10" ht="34.5" customHeight="1" x14ac:dyDescent="0.2">
      <c r="A6" s="3" t="s">
        <v>8</v>
      </c>
      <c r="B6" s="9"/>
      <c r="C6" s="9"/>
      <c r="D6" s="124"/>
      <c r="F6" s="195"/>
      <c r="G6" s="127"/>
      <c r="H6" s="127"/>
    </row>
    <row r="7" spans="1:10" ht="34.5" customHeight="1" x14ac:dyDescent="0.2">
      <c r="A7" s="10" t="s">
        <v>9</v>
      </c>
      <c r="B7" s="79">
        <v>6332706</v>
      </c>
      <c r="C7" s="79">
        <v>413946.97070599999</v>
      </c>
      <c r="D7" s="79">
        <v>347693.84899999999</v>
      </c>
      <c r="E7" s="97">
        <v>97323.520999999993</v>
      </c>
      <c r="F7" s="97">
        <v>392933.83825699997</v>
      </c>
      <c r="G7" s="97">
        <v>478819.40288800001</v>
      </c>
      <c r="H7" s="97">
        <v>751522.15267378511</v>
      </c>
      <c r="I7" s="79">
        <v>135506.45602400001</v>
      </c>
      <c r="J7" s="79">
        <v>306021.11300000001</v>
      </c>
    </row>
    <row r="8" spans="1:10" ht="34.5" customHeight="1" x14ac:dyDescent="0.2">
      <c r="A8" s="10" t="s">
        <v>10</v>
      </c>
      <c r="B8" s="79">
        <v>329836</v>
      </c>
      <c r="C8" s="79">
        <v>19045.689293999996</v>
      </c>
      <c r="D8" s="79">
        <v>17004.875999999982</v>
      </c>
      <c r="E8" s="97">
        <v>3899.4890000000014</v>
      </c>
      <c r="F8" s="97">
        <v>13159.11674300005</v>
      </c>
      <c r="G8" s="97">
        <v>14622.35711199994</v>
      </c>
      <c r="H8" s="97">
        <v>20472.862326214963</v>
      </c>
      <c r="I8" s="79">
        <v>3639.628976</v>
      </c>
      <c r="J8" s="79">
        <v>8278.17</v>
      </c>
    </row>
    <row r="9" spans="1:10" ht="34.5" customHeight="1" x14ac:dyDescent="0.2">
      <c r="A9" s="10" t="s">
        <v>11</v>
      </c>
      <c r="B9" s="79">
        <v>4478121</v>
      </c>
      <c r="C9" s="79">
        <v>735246.46600000001</v>
      </c>
      <c r="D9" s="79">
        <v>799881.81</v>
      </c>
      <c r="E9" s="97">
        <v>413946.97070599999</v>
      </c>
      <c r="F9" s="97">
        <v>271754.69586799998</v>
      </c>
      <c r="G9" s="97">
        <v>173336.34158800001</v>
      </c>
      <c r="H9" s="97">
        <v>0</v>
      </c>
      <c r="I9" s="79">
        <v>392933.83825699997</v>
      </c>
      <c r="J9" s="79">
        <v>478819.40299999999</v>
      </c>
    </row>
    <row r="10" spans="1:10" ht="34.5" customHeight="1" x14ac:dyDescent="0.2">
      <c r="A10" s="10" t="s">
        <v>12</v>
      </c>
      <c r="B10" s="79">
        <v>210109</v>
      </c>
      <c r="C10" s="79">
        <v>36326.50900000002</v>
      </c>
      <c r="D10" s="79">
        <v>38965.640000000014</v>
      </c>
      <c r="E10" s="97">
        <v>19045.68929400004</v>
      </c>
      <c r="F10" s="97">
        <v>12203.209131999989</v>
      </c>
      <c r="G10" s="97">
        <v>6954.8634120000061</v>
      </c>
      <c r="H10" s="97">
        <v>0</v>
      </c>
      <c r="I10" s="79">
        <v>13159.116743000021</v>
      </c>
      <c r="J10" s="79">
        <v>14622.36</v>
      </c>
    </row>
    <row r="11" spans="1:10" ht="34.5" customHeight="1" x14ac:dyDescent="0.2">
      <c r="A11" s="10" t="s">
        <v>13</v>
      </c>
      <c r="B11" s="79">
        <v>7847152</v>
      </c>
      <c r="C11" s="79">
        <v>897973.9868766088</v>
      </c>
      <c r="D11" s="79">
        <v>831381.65191617887</v>
      </c>
      <c r="E11" s="97">
        <v>445091.03772160877</v>
      </c>
      <c r="F11" s="97">
        <v>566270.18011060869</v>
      </c>
      <c r="G11" s="97">
        <v>871753.24141060864</v>
      </c>
      <c r="H11" s="97">
        <v>1623275.3940843937</v>
      </c>
      <c r="I11" s="79">
        <v>1365848.0118513936</v>
      </c>
      <c r="J11" s="79">
        <v>1193049.7218513936</v>
      </c>
    </row>
    <row r="12" spans="1:10" ht="34.5" customHeight="1" x14ac:dyDescent="0.2">
      <c r="A12" s="3" t="s">
        <v>14</v>
      </c>
      <c r="B12" s="79"/>
      <c r="C12" s="218"/>
      <c r="D12" s="218"/>
      <c r="E12" s="219"/>
      <c r="F12" s="219"/>
      <c r="G12" s="219"/>
      <c r="H12" s="219"/>
      <c r="I12" s="218"/>
      <c r="J12" s="218"/>
    </row>
    <row r="13" spans="1:10" ht="34.5" customHeight="1" x14ac:dyDescent="0.2">
      <c r="A13" s="10" t="s">
        <v>9</v>
      </c>
      <c r="B13" s="79">
        <v>29491</v>
      </c>
      <c r="C13" s="79">
        <v>892341.07945999992</v>
      </c>
      <c r="D13" s="79">
        <v>15219.602999999999</v>
      </c>
      <c r="E13" s="97">
        <v>244151.26500000001</v>
      </c>
      <c r="F13" s="97">
        <v>418555.85003199999</v>
      </c>
      <c r="G13" s="97">
        <v>248161.39731500001</v>
      </c>
      <c r="H13" s="97">
        <v>356549.604409085</v>
      </c>
      <c r="I13" s="79">
        <v>147713.21911199999</v>
      </c>
      <c r="J13" s="79">
        <v>66812.909</v>
      </c>
    </row>
    <row r="14" spans="1:10" ht="34.5" customHeight="1" x14ac:dyDescent="0.2">
      <c r="A14" s="10" t="s">
        <v>10</v>
      </c>
      <c r="B14" s="79">
        <v>3272</v>
      </c>
      <c r="C14" s="50">
        <v>88700.69054000004</v>
      </c>
      <c r="D14" s="50">
        <v>1552.1769999999997</v>
      </c>
      <c r="E14" s="196">
        <v>21448.700000000012</v>
      </c>
      <c r="F14" s="196">
        <v>29081.789968000012</v>
      </c>
      <c r="G14" s="196">
        <v>16331.397685000033</v>
      </c>
      <c r="H14" s="196">
        <v>21168.270590914937</v>
      </c>
      <c r="I14" s="50">
        <v>8586.0308879999975</v>
      </c>
      <c r="J14" s="50">
        <v>3829.81</v>
      </c>
    </row>
    <row r="15" spans="1:10" ht="34.5" customHeight="1" x14ac:dyDescent="0.2">
      <c r="A15" s="10" t="s">
        <v>11</v>
      </c>
      <c r="B15" s="79">
        <v>53116</v>
      </c>
      <c r="C15" s="79">
        <v>73857.044999999998</v>
      </c>
      <c r="D15" s="79">
        <v>8842.4639999999999</v>
      </c>
      <c r="E15" s="97">
        <v>17248.514999999999</v>
      </c>
      <c r="F15" s="97">
        <v>588340.92628660006</v>
      </c>
      <c r="G15" s="97">
        <v>483565.91499999998</v>
      </c>
      <c r="H15" s="97">
        <v>377550.02990939998</v>
      </c>
      <c r="I15" s="79">
        <v>365091.44107499998</v>
      </c>
      <c r="J15" s="79">
        <v>258492.856</v>
      </c>
    </row>
    <row r="16" spans="1:10" ht="34.5" customHeight="1" x14ac:dyDescent="0.2">
      <c r="A16" s="10" t="s">
        <v>12</v>
      </c>
      <c r="B16" s="79">
        <v>4453</v>
      </c>
      <c r="C16" s="79">
        <v>7866.6450000000004</v>
      </c>
      <c r="D16" s="79">
        <v>1001.9760000000006</v>
      </c>
      <c r="E16" s="196">
        <v>1753.8950000000004</v>
      </c>
      <c r="F16" s="196">
        <v>59668.863713399973</v>
      </c>
      <c r="G16" s="196">
        <v>50493.470000000045</v>
      </c>
      <c r="H16" s="196">
        <v>37491.74009060004</v>
      </c>
      <c r="I16" s="79">
        <v>35328.028924999991</v>
      </c>
      <c r="J16" s="79">
        <v>23334.58</v>
      </c>
    </row>
    <row r="17" spans="1:10" ht="34.5" customHeight="1" x14ac:dyDescent="0.2">
      <c r="A17" s="10" t="s">
        <v>13</v>
      </c>
      <c r="B17" s="79">
        <v>115017</v>
      </c>
      <c r="C17" s="79">
        <v>1501942.6841042142</v>
      </c>
      <c r="D17" s="79">
        <v>447835.58686550404</v>
      </c>
      <c r="E17" s="97">
        <v>2317192.4288922139</v>
      </c>
      <c r="F17" s="97">
        <v>2147407.3526376137</v>
      </c>
      <c r="G17" s="97">
        <v>1912002.8349526138</v>
      </c>
      <c r="H17" s="97">
        <v>1891002.4094522989</v>
      </c>
      <c r="I17" s="79">
        <v>1673624.1874892989</v>
      </c>
      <c r="J17" s="79">
        <v>1481944.2404892989</v>
      </c>
    </row>
    <row r="18" spans="1:10" ht="34.5" customHeight="1" x14ac:dyDescent="0.2">
      <c r="A18" s="3" t="s">
        <v>15</v>
      </c>
      <c r="B18" s="79"/>
      <c r="C18" s="218"/>
      <c r="D18" s="218"/>
      <c r="E18" s="219"/>
      <c r="F18" s="219"/>
      <c r="G18" s="219"/>
      <c r="H18" s="219"/>
      <c r="I18" s="218"/>
      <c r="J18" s="218"/>
    </row>
    <row r="19" spans="1:10" ht="34.5" customHeight="1" x14ac:dyDescent="0.2">
      <c r="A19" s="10" t="s">
        <v>9</v>
      </c>
      <c r="B19" s="79">
        <v>216303</v>
      </c>
      <c r="C19" s="79">
        <v>481277.721272</v>
      </c>
      <c r="D19" s="79">
        <v>36405.131000000001</v>
      </c>
      <c r="E19" s="97">
        <v>401109.00099999999</v>
      </c>
      <c r="F19" s="97">
        <v>818753.70086400001</v>
      </c>
      <c r="G19" s="97">
        <v>563571.95294600003</v>
      </c>
      <c r="H19" s="97">
        <v>910513.35329600004</v>
      </c>
      <c r="I19" s="79">
        <v>416379.52779600001</v>
      </c>
      <c r="J19" s="79">
        <v>292392.53600000002</v>
      </c>
    </row>
    <row r="20" spans="1:10" ht="34.5" customHeight="1" x14ac:dyDescent="0.2">
      <c r="A20" s="10" t="s">
        <v>10</v>
      </c>
      <c r="B20" s="79">
        <v>47624</v>
      </c>
      <c r="C20" s="79">
        <v>89796.238727999938</v>
      </c>
      <c r="D20" s="79">
        <v>7286.6139999999978</v>
      </c>
      <c r="E20" s="97">
        <v>67311.999000000011</v>
      </c>
      <c r="F20" s="97">
        <v>108038.20913599999</v>
      </c>
      <c r="G20" s="97">
        <v>70376.397053999943</v>
      </c>
      <c r="H20" s="97">
        <v>109375.78170399994</v>
      </c>
      <c r="I20" s="79">
        <v>47828.022204000008</v>
      </c>
      <c r="J20" s="79">
        <v>33401.71</v>
      </c>
    </row>
    <row r="21" spans="1:10" ht="34.5" customHeight="1" x14ac:dyDescent="0.2">
      <c r="A21" s="10" t="s">
        <v>11</v>
      </c>
      <c r="B21" s="79">
        <v>155401</v>
      </c>
      <c r="C21" s="79">
        <v>211357.00100000002</v>
      </c>
      <c r="D21" s="79">
        <v>9999.1329999999998</v>
      </c>
      <c r="E21" s="97">
        <v>36317.959000000003</v>
      </c>
      <c r="F21" s="97">
        <v>1777633.05481645</v>
      </c>
      <c r="G21" s="97">
        <v>1163688.69112687</v>
      </c>
      <c r="H21" s="97">
        <v>2624261.3430566802</v>
      </c>
      <c r="I21" s="79">
        <v>300333.73</v>
      </c>
      <c r="J21" s="79">
        <v>36405.131000000001</v>
      </c>
    </row>
    <row r="22" spans="1:10" ht="34.5" customHeight="1" x14ac:dyDescent="0.2">
      <c r="A22" s="10" t="s">
        <v>12</v>
      </c>
      <c r="B22" s="79">
        <v>23376</v>
      </c>
      <c r="C22" s="79">
        <v>46538.579000000005</v>
      </c>
      <c r="D22" s="79">
        <v>1953.3770000000004</v>
      </c>
      <c r="E22" s="97">
        <v>8930.580999999991</v>
      </c>
      <c r="F22" s="97">
        <v>388420.63518354995</v>
      </c>
      <c r="G22" s="97">
        <v>247687.72887312993</v>
      </c>
      <c r="H22" s="97">
        <v>559479.05694331974</v>
      </c>
      <c r="I22" s="79">
        <v>61647.684999999998</v>
      </c>
      <c r="J22" s="79">
        <v>7286.61</v>
      </c>
    </row>
    <row r="23" spans="1:10" ht="34.5" customHeight="1" x14ac:dyDescent="0.2">
      <c r="A23" s="10" t="s">
        <v>13</v>
      </c>
      <c r="B23" s="79">
        <v>1363483</v>
      </c>
      <c r="C23" s="79">
        <v>7989616.6646252489</v>
      </c>
      <c r="D23" s="79">
        <v>6697179.7808013139</v>
      </c>
      <c r="E23" s="97">
        <v>8644743.381299248</v>
      </c>
      <c r="F23" s="97">
        <v>7685864.0273467982</v>
      </c>
      <c r="G23" s="97">
        <v>7085747.289165928</v>
      </c>
      <c r="H23" s="97">
        <v>5371999.299405247</v>
      </c>
      <c r="I23" s="79">
        <v>5488045.0972012468</v>
      </c>
      <c r="J23" s="79">
        <v>5744032.502201247</v>
      </c>
    </row>
    <row r="24" spans="1:10" ht="15" thickBot="1" x14ac:dyDescent="0.25">
      <c r="A24" s="5"/>
      <c r="B24" s="52"/>
      <c r="C24" s="52"/>
      <c r="D24" s="79"/>
      <c r="E24" s="53"/>
      <c r="F24" s="52"/>
      <c r="G24" s="54"/>
      <c r="H24" s="54"/>
      <c r="I24" s="54"/>
      <c r="J24" s="197"/>
    </row>
    <row r="25" spans="1:10" x14ac:dyDescent="0.2">
      <c r="A25" s="245" t="s">
        <v>16</v>
      </c>
      <c r="B25" s="245"/>
      <c r="C25" s="245"/>
      <c r="D25" s="245"/>
      <c r="E25" s="245"/>
      <c r="F25" s="245"/>
      <c r="G25" s="245"/>
      <c r="H25" s="245"/>
      <c r="I25" s="245"/>
      <c r="J25" s="245"/>
    </row>
    <row r="26" spans="1:10" x14ac:dyDescent="0.2">
      <c r="A26" s="246"/>
      <c r="B26" s="246"/>
      <c r="C26" s="246"/>
      <c r="D26" s="246"/>
      <c r="E26" s="246"/>
      <c r="F26" s="246"/>
      <c r="G26" s="246"/>
      <c r="H26" s="246"/>
      <c r="I26" s="246"/>
      <c r="J26" s="246"/>
    </row>
  </sheetData>
  <mergeCells count="8">
    <mergeCell ref="A1:J1"/>
    <mergeCell ref="A2:J2"/>
    <mergeCell ref="A25:J25"/>
    <mergeCell ref="A26:J26"/>
    <mergeCell ref="B3:B4"/>
    <mergeCell ref="C3:C4"/>
    <mergeCell ref="E3:H3"/>
    <mergeCell ref="I3:J3"/>
  </mergeCells>
  <pageMargins left="0.7" right="0.7" top="0.75" bottom="0.75" header="0.3" footer="0.3"/>
  <pageSetup paperSize="9" scale="6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view="pageBreakPreview" zoomScaleNormal="100" zoomScaleSheetLayoutView="100" workbookViewId="0">
      <selection activeCell="G7" sqref="G7"/>
    </sheetView>
  </sheetViews>
  <sheetFormatPr defaultRowHeight="14.25" x14ac:dyDescent="0.2"/>
  <cols>
    <col min="1" max="1" width="19.375" customWidth="1"/>
    <col min="2" max="13" width="7.875" customWidth="1"/>
  </cols>
  <sheetData>
    <row r="1" spans="1:14" ht="18.75" x14ac:dyDescent="0.2">
      <c r="A1" s="243" t="s">
        <v>132</v>
      </c>
      <c r="B1" s="243"/>
      <c r="C1" s="243"/>
      <c r="D1" s="243"/>
      <c r="E1" s="243"/>
      <c r="F1" s="243"/>
      <c r="G1" s="243"/>
      <c r="H1" s="243"/>
      <c r="I1" s="243"/>
      <c r="J1" s="243"/>
      <c r="K1" s="243"/>
      <c r="L1" s="243"/>
      <c r="M1" s="243"/>
    </row>
    <row r="2" spans="1:14" ht="18.75" x14ac:dyDescent="0.2">
      <c r="A2" s="337" t="s">
        <v>133</v>
      </c>
      <c r="B2" s="337"/>
      <c r="C2" s="337"/>
      <c r="D2" s="337"/>
      <c r="E2" s="337"/>
      <c r="F2" s="337"/>
      <c r="G2" s="337"/>
      <c r="H2" s="337"/>
      <c r="I2" s="337"/>
      <c r="J2" s="337"/>
      <c r="K2" s="337"/>
      <c r="L2" s="337"/>
      <c r="M2" s="337"/>
    </row>
    <row r="3" spans="1:14" ht="19.5" thickBot="1" x14ac:dyDescent="0.25">
      <c r="A3" s="338"/>
      <c r="B3" s="338"/>
      <c r="C3" s="338"/>
      <c r="D3" s="338"/>
      <c r="E3" s="338"/>
      <c r="F3" s="338"/>
      <c r="G3" s="338"/>
      <c r="H3" s="338"/>
      <c r="I3" s="338"/>
      <c r="J3" s="338"/>
      <c r="K3" s="338"/>
      <c r="L3" s="338"/>
      <c r="M3" s="338"/>
    </row>
    <row r="4" spans="1:14" ht="15.75" thickTop="1" thickBot="1" x14ac:dyDescent="0.25">
      <c r="A4" s="257" t="s">
        <v>82</v>
      </c>
      <c r="B4" s="323" t="s">
        <v>140</v>
      </c>
      <c r="C4" s="324"/>
      <c r="D4" s="333"/>
      <c r="E4" s="323" t="s">
        <v>141</v>
      </c>
      <c r="F4" s="324"/>
      <c r="G4" s="333"/>
      <c r="H4" s="331" t="s">
        <v>142</v>
      </c>
      <c r="I4" s="339"/>
      <c r="J4" s="332"/>
      <c r="K4" s="323" t="s">
        <v>143</v>
      </c>
      <c r="L4" s="324"/>
      <c r="M4" s="324"/>
    </row>
    <row r="5" spans="1:14" ht="15" thickBot="1" x14ac:dyDescent="0.25">
      <c r="A5" s="330"/>
      <c r="B5" s="238" t="s">
        <v>138</v>
      </c>
      <c r="C5" s="239" t="s">
        <v>139</v>
      </c>
      <c r="D5" s="240" t="s">
        <v>131</v>
      </c>
      <c r="E5" s="239" t="s">
        <v>138</v>
      </c>
      <c r="F5" s="239" t="s">
        <v>139</v>
      </c>
      <c r="G5" s="240" t="s">
        <v>131</v>
      </c>
      <c r="H5" s="239" t="s">
        <v>138</v>
      </c>
      <c r="I5" s="239" t="s">
        <v>139</v>
      </c>
      <c r="J5" s="240" t="s">
        <v>131</v>
      </c>
      <c r="K5" s="239" t="s">
        <v>138</v>
      </c>
      <c r="L5" s="239" t="s">
        <v>139</v>
      </c>
      <c r="M5" s="239" t="s">
        <v>131</v>
      </c>
    </row>
    <row r="6" spans="1:14" ht="38.25" customHeight="1" thickTop="1" x14ac:dyDescent="0.2">
      <c r="A6" s="87">
        <v>45720</v>
      </c>
      <c r="B6" s="236">
        <v>312.64409999999998</v>
      </c>
      <c r="C6" s="236">
        <v>313.16109999999998</v>
      </c>
      <c r="D6" s="236">
        <v>315.08100000000002</v>
      </c>
      <c r="E6" s="236">
        <v>173.52709999999999</v>
      </c>
      <c r="F6" s="236">
        <v>173.68790000000001</v>
      </c>
      <c r="G6" s="236">
        <v>174.27799999999999</v>
      </c>
      <c r="H6" s="236">
        <v>74.597300000000004</v>
      </c>
      <c r="I6" s="236">
        <v>74.645899999999997</v>
      </c>
      <c r="J6" s="236">
        <v>74.846800000000002</v>
      </c>
      <c r="K6" s="236">
        <v>906.48860000000002</v>
      </c>
      <c r="L6" s="236">
        <v>907.58820000000003</v>
      </c>
      <c r="M6" s="236">
        <v>911.1354</v>
      </c>
      <c r="N6" s="87"/>
    </row>
    <row r="7" spans="1:14" ht="38.25" customHeight="1" x14ac:dyDescent="0.2">
      <c r="A7" s="87">
        <v>45721</v>
      </c>
      <c r="B7" s="236">
        <v>315.0967</v>
      </c>
      <c r="C7" s="236">
        <v>315.7217</v>
      </c>
      <c r="D7" s="236">
        <v>317.72089999999997</v>
      </c>
      <c r="E7" s="236">
        <v>175.4358</v>
      </c>
      <c r="F7" s="236">
        <v>175.6558</v>
      </c>
      <c r="G7" s="236">
        <v>176.30699999999999</v>
      </c>
      <c r="H7" s="236">
        <v>74.619699999999995</v>
      </c>
      <c r="I7" s="236">
        <v>74.698499999999996</v>
      </c>
      <c r="J7" s="236">
        <v>74.924700000000001</v>
      </c>
      <c r="K7" s="236">
        <v>907.25130000000001</v>
      </c>
      <c r="L7" s="236">
        <v>908.55029999999999</v>
      </c>
      <c r="M7" s="236">
        <v>912.52319999999997</v>
      </c>
      <c r="N7" s="87"/>
    </row>
    <row r="8" spans="1:14" ht="38.25" customHeight="1" x14ac:dyDescent="0.2">
      <c r="A8" s="87">
        <v>45722</v>
      </c>
      <c r="B8" s="236">
        <v>314.64690000000002</v>
      </c>
      <c r="C8" s="236">
        <v>315.39780000000002</v>
      </c>
      <c r="D8" s="236">
        <v>317.40809999999999</v>
      </c>
      <c r="E8" s="236">
        <v>177.10919999999999</v>
      </c>
      <c r="F8" s="236">
        <v>177.4032</v>
      </c>
      <c r="G8" s="236">
        <v>178.06829999999999</v>
      </c>
      <c r="H8" s="236">
        <v>74.599599999999995</v>
      </c>
      <c r="I8" s="236">
        <v>74.709100000000007</v>
      </c>
      <c r="J8" s="236">
        <v>74.951999999999998</v>
      </c>
      <c r="K8" s="236">
        <v>907.78470000000004</v>
      </c>
      <c r="L8" s="236">
        <v>909.46</v>
      </c>
      <c r="M8" s="236">
        <v>913.46690000000001</v>
      </c>
      <c r="N8" s="87"/>
    </row>
    <row r="9" spans="1:14" ht="38.25" customHeight="1" x14ac:dyDescent="0.2">
      <c r="A9" s="87">
        <v>45723</v>
      </c>
      <c r="B9" s="236">
        <v>318.03800000000001</v>
      </c>
      <c r="C9" s="236">
        <v>318.81240000000003</v>
      </c>
      <c r="D9" s="236">
        <v>320.91269999999997</v>
      </c>
      <c r="E9" s="236">
        <v>176.63229999999999</v>
      </c>
      <c r="F9" s="236">
        <v>176.93350000000001</v>
      </c>
      <c r="G9" s="236">
        <v>177.6343</v>
      </c>
      <c r="H9" s="236">
        <v>74.632499999999993</v>
      </c>
      <c r="I9" s="236">
        <v>74.745000000000005</v>
      </c>
      <c r="J9" s="236">
        <v>75.006100000000004</v>
      </c>
      <c r="K9" s="236">
        <v>908.6653</v>
      </c>
      <c r="L9" s="236">
        <v>910.49180000000001</v>
      </c>
      <c r="M9" s="236">
        <v>914.65279999999996</v>
      </c>
      <c r="N9" s="87"/>
    </row>
    <row r="10" spans="1:14" ht="38.25" customHeight="1" x14ac:dyDescent="0.2">
      <c r="A10" s="87">
        <v>45726</v>
      </c>
      <c r="B10" s="236">
        <v>318.3877</v>
      </c>
      <c r="C10" s="236">
        <v>319.09710000000001</v>
      </c>
      <c r="D10" s="236">
        <v>321.15980000000002</v>
      </c>
      <c r="E10" s="236">
        <v>177.04599999999999</v>
      </c>
      <c r="F10" s="236">
        <v>177.3109</v>
      </c>
      <c r="G10" s="236">
        <v>177.9504</v>
      </c>
      <c r="H10" s="236">
        <v>74.651399999999995</v>
      </c>
      <c r="I10" s="236">
        <v>74.751999999999995</v>
      </c>
      <c r="J10" s="236">
        <v>74.981800000000007</v>
      </c>
      <c r="K10" s="236">
        <v>908.6386</v>
      </c>
      <c r="L10" s="236">
        <v>910.20740000000001</v>
      </c>
      <c r="M10" s="236">
        <v>914.07460000000003</v>
      </c>
      <c r="N10" s="87"/>
    </row>
    <row r="11" spans="1:14" ht="38.25" customHeight="1" x14ac:dyDescent="0.2">
      <c r="A11" s="87">
        <v>45727</v>
      </c>
      <c r="B11" s="236">
        <v>318.40120000000002</v>
      </c>
      <c r="C11" s="236">
        <v>319.1438</v>
      </c>
      <c r="D11" s="236">
        <v>321.2826</v>
      </c>
      <c r="E11" s="236">
        <v>175.9933</v>
      </c>
      <c r="F11" s="236">
        <v>176.27590000000001</v>
      </c>
      <c r="G11" s="236">
        <v>176.9727</v>
      </c>
      <c r="H11" s="236">
        <v>74.646500000000003</v>
      </c>
      <c r="I11" s="236">
        <v>74.755099999999999</v>
      </c>
      <c r="J11" s="236">
        <v>74.998599999999996</v>
      </c>
      <c r="K11" s="236">
        <v>908.91309999999999</v>
      </c>
      <c r="L11" s="236">
        <v>910.5806</v>
      </c>
      <c r="M11" s="236">
        <v>914.7636</v>
      </c>
      <c r="N11" s="87"/>
    </row>
    <row r="12" spans="1:14" ht="38.25" customHeight="1" x14ac:dyDescent="0.2">
      <c r="A12" s="87">
        <v>45728</v>
      </c>
      <c r="B12" s="236">
        <v>317.48349999999999</v>
      </c>
      <c r="C12" s="236">
        <v>318.23329999999999</v>
      </c>
      <c r="D12" s="236">
        <v>320.42540000000002</v>
      </c>
      <c r="E12" s="236">
        <v>176.35489999999999</v>
      </c>
      <c r="F12" s="236">
        <v>176.6437</v>
      </c>
      <c r="G12" s="236">
        <v>177.3939</v>
      </c>
      <c r="H12" s="236">
        <v>74.653400000000005</v>
      </c>
      <c r="I12" s="236">
        <v>74.764700000000005</v>
      </c>
      <c r="J12" s="236">
        <v>75.030500000000004</v>
      </c>
      <c r="K12" s="236">
        <v>908.6191</v>
      </c>
      <c r="L12" s="236">
        <v>910.27409999999998</v>
      </c>
      <c r="M12" s="236">
        <v>914.79809999999998</v>
      </c>
      <c r="N12" s="87"/>
    </row>
    <row r="13" spans="1:14" ht="38.25" customHeight="1" x14ac:dyDescent="0.2">
      <c r="A13" s="87">
        <v>45729</v>
      </c>
      <c r="B13" s="236">
        <v>317.80970000000002</v>
      </c>
      <c r="C13" s="236">
        <v>318.5915</v>
      </c>
      <c r="D13" s="236">
        <v>320.8691</v>
      </c>
      <c r="E13" s="236">
        <v>176.2799</v>
      </c>
      <c r="F13" s="236">
        <v>176.5806</v>
      </c>
      <c r="G13" s="236">
        <v>177.37479999999999</v>
      </c>
      <c r="H13" s="236">
        <v>74.6691</v>
      </c>
      <c r="I13" s="236">
        <v>74.781300000000002</v>
      </c>
      <c r="J13" s="236">
        <v>75.079300000000003</v>
      </c>
      <c r="K13" s="236">
        <v>909.08889999999997</v>
      </c>
      <c r="L13" s="236">
        <v>910.88549999999998</v>
      </c>
      <c r="M13" s="236">
        <v>915.60739999999998</v>
      </c>
      <c r="N13" s="87"/>
    </row>
    <row r="14" spans="1:14" ht="38.25" customHeight="1" x14ac:dyDescent="0.2">
      <c r="A14" s="87">
        <v>45730</v>
      </c>
      <c r="B14" s="236">
        <v>316.96769999999998</v>
      </c>
      <c r="C14" s="236">
        <v>317.75229999999999</v>
      </c>
      <c r="D14" s="236">
        <v>320.15820000000002</v>
      </c>
      <c r="E14" s="236">
        <v>176.56370000000001</v>
      </c>
      <c r="F14" s="236">
        <v>176.86799999999999</v>
      </c>
      <c r="G14" s="236">
        <v>177.66159999999999</v>
      </c>
      <c r="H14" s="236">
        <v>74.714100000000002</v>
      </c>
      <c r="I14" s="236">
        <v>74.8249</v>
      </c>
      <c r="J14" s="236">
        <v>75.118600000000001</v>
      </c>
      <c r="K14" s="236">
        <v>909.02269999999999</v>
      </c>
      <c r="L14" s="236">
        <v>910.76760000000002</v>
      </c>
      <c r="M14" s="236">
        <v>915.45270000000005</v>
      </c>
      <c r="N14" s="87"/>
    </row>
    <row r="15" spans="1:14" ht="38.25" customHeight="1" x14ac:dyDescent="0.2">
      <c r="A15" s="87">
        <v>45733</v>
      </c>
      <c r="B15" s="236">
        <v>317.02280000000002</v>
      </c>
      <c r="C15" s="236">
        <v>317.77710000000002</v>
      </c>
      <c r="D15" s="236">
        <v>320.11759999999998</v>
      </c>
      <c r="E15" s="236">
        <v>177.571</v>
      </c>
      <c r="F15" s="236">
        <v>177.85990000000001</v>
      </c>
      <c r="G15" s="236">
        <v>178.64240000000001</v>
      </c>
      <c r="H15" s="236">
        <v>74.701700000000002</v>
      </c>
      <c r="I15" s="236">
        <v>74.805000000000007</v>
      </c>
      <c r="J15" s="236">
        <v>75.092100000000002</v>
      </c>
      <c r="K15" s="236">
        <v>909.46199999999999</v>
      </c>
      <c r="L15" s="236">
        <v>911.04359999999997</v>
      </c>
      <c r="M15" s="236">
        <v>915.45680000000004</v>
      </c>
      <c r="N15" s="87"/>
    </row>
    <row r="16" spans="1:14" ht="38.25" customHeight="1" x14ac:dyDescent="0.2">
      <c r="A16" s="87">
        <v>45734</v>
      </c>
      <c r="B16" s="236">
        <v>318.4511</v>
      </c>
      <c r="C16" s="236">
        <v>319.21409999999997</v>
      </c>
      <c r="D16" s="236">
        <v>321.56650000000002</v>
      </c>
      <c r="E16" s="236">
        <v>178.99369999999999</v>
      </c>
      <c r="F16" s="236">
        <v>179.2852</v>
      </c>
      <c r="G16" s="236">
        <v>180.09139999999999</v>
      </c>
      <c r="H16" s="236">
        <v>74.726399999999998</v>
      </c>
      <c r="I16" s="236">
        <v>74.829899999999995</v>
      </c>
      <c r="J16" s="236">
        <v>75.128</v>
      </c>
      <c r="K16" s="236">
        <v>910.14120000000003</v>
      </c>
      <c r="L16" s="236">
        <v>911.79989999999998</v>
      </c>
      <c r="M16" s="236">
        <v>916.34339999999997</v>
      </c>
      <c r="N16" s="87"/>
    </row>
    <row r="17" spans="1:14" ht="38.25" customHeight="1" x14ac:dyDescent="0.2">
      <c r="A17" s="87">
        <v>45735</v>
      </c>
      <c r="B17" s="236">
        <v>319.39729999999997</v>
      </c>
      <c r="C17" s="236">
        <v>320.19979999999998</v>
      </c>
      <c r="D17" s="236">
        <v>322.66539999999998</v>
      </c>
      <c r="E17" s="236">
        <v>177.3852</v>
      </c>
      <c r="F17" s="236">
        <v>177.69159999999999</v>
      </c>
      <c r="G17" s="236">
        <v>178.56370000000001</v>
      </c>
      <c r="H17" s="236">
        <v>74.706000000000003</v>
      </c>
      <c r="I17" s="236">
        <v>74.825500000000005</v>
      </c>
      <c r="J17" s="236">
        <v>75.152600000000007</v>
      </c>
      <c r="K17" s="236">
        <v>909.88210000000004</v>
      </c>
      <c r="L17" s="236">
        <v>911.67970000000003</v>
      </c>
      <c r="M17" s="236">
        <v>916.7432</v>
      </c>
      <c r="N17" s="87"/>
    </row>
    <row r="18" spans="1:14" ht="38.25" customHeight="1" x14ac:dyDescent="0.2">
      <c r="A18" s="87">
        <v>45736</v>
      </c>
      <c r="B18" s="236">
        <v>319.4357</v>
      </c>
      <c r="C18" s="236">
        <v>320.24790000000002</v>
      </c>
      <c r="D18" s="236">
        <v>322.68040000000002</v>
      </c>
      <c r="E18" s="236">
        <v>177.10220000000001</v>
      </c>
      <c r="F18" s="236">
        <v>177.41499999999999</v>
      </c>
      <c r="G18" s="236">
        <v>178.29419999999999</v>
      </c>
      <c r="H18" s="236">
        <v>74.708699999999993</v>
      </c>
      <c r="I18" s="236">
        <v>74.830799999999996</v>
      </c>
      <c r="J18" s="236">
        <v>75.162199999999999</v>
      </c>
      <c r="K18" s="236">
        <v>909.93970000000002</v>
      </c>
      <c r="L18" s="236">
        <v>911.79960000000005</v>
      </c>
      <c r="M18" s="236">
        <v>916.88289999999995</v>
      </c>
      <c r="N18" s="87"/>
    </row>
    <row r="19" spans="1:14" ht="38.25" customHeight="1" x14ac:dyDescent="0.2">
      <c r="A19" s="87">
        <v>45737</v>
      </c>
      <c r="B19" s="236">
        <v>317.27</v>
      </c>
      <c r="C19" s="236">
        <v>318.09300000000002</v>
      </c>
      <c r="D19" s="236">
        <v>320.5564</v>
      </c>
      <c r="E19" s="236">
        <v>176.40989999999999</v>
      </c>
      <c r="F19" s="236">
        <v>176.72569999999999</v>
      </c>
      <c r="G19" s="236">
        <v>177.6285</v>
      </c>
      <c r="H19" s="236">
        <v>74.716200000000001</v>
      </c>
      <c r="I19" s="236">
        <v>74.833799999999997</v>
      </c>
      <c r="J19" s="236">
        <v>75.151899999999998</v>
      </c>
      <c r="K19" s="236">
        <v>909.55280000000005</v>
      </c>
      <c r="L19" s="236">
        <v>911.36699999999996</v>
      </c>
      <c r="M19" s="236">
        <v>916.50580000000002</v>
      </c>
      <c r="N19" s="87"/>
    </row>
    <row r="20" spans="1:14" ht="38.25" customHeight="1" x14ac:dyDescent="0.2">
      <c r="A20" s="87">
        <v>45740</v>
      </c>
      <c r="B20" s="236">
        <v>317.82530000000003</v>
      </c>
      <c r="C20" s="236">
        <v>318.86649999999997</v>
      </c>
      <c r="D20" s="236">
        <v>321.1694</v>
      </c>
      <c r="E20" s="236">
        <v>176.4365</v>
      </c>
      <c r="F20" s="236">
        <v>176.87370000000001</v>
      </c>
      <c r="G20" s="236">
        <v>177.6379</v>
      </c>
      <c r="H20" s="236">
        <v>74.741299999999995</v>
      </c>
      <c r="I20" s="236">
        <v>74.912400000000005</v>
      </c>
      <c r="J20" s="236">
        <v>75.197900000000004</v>
      </c>
      <c r="K20" s="236">
        <v>909.67049999999995</v>
      </c>
      <c r="L20" s="236">
        <v>912.16279999999995</v>
      </c>
      <c r="M20" s="236">
        <v>916.60839999999996</v>
      </c>
      <c r="N20" s="87"/>
    </row>
    <row r="21" spans="1:14" ht="38.25" customHeight="1" x14ac:dyDescent="0.2">
      <c r="A21" s="87">
        <v>45741</v>
      </c>
      <c r="B21" s="236">
        <v>317.03960000000001</v>
      </c>
      <c r="C21" s="236">
        <v>318.0111</v>
      </c>
      <c r="D21" s="236">
        <v>320.32240000000002</v>
      </c>
      <c r="E21" s="236">
        <v>176.21690000000001</v>
      </c>
      <c r="F21" s="236">
        <v>176.61750000000001</v>
      </c>
      <c r="G21" s="236">
        <v>177.40729999999999</v>
      </c>
      <c r="H21" s="236">
        <v>74.751199999999997</v>
      </c>
      <c r="I21" s="236">
        <v>74.9071</v>
      </c>
      <c r="J21" s="236">
        <v>75.208500000000001</v>
      </c>
      <c r="K21" s="236">
        <v>908.98400000000004</v>
      </c>
      <c r="L21" s="236">
        <v>911.30970000000002</v>
      </c>
      <c r="M21" s="236">
        <v>915.90150000000006</v>
      </c>
      <c r="N21" s="87"/>
    </row>
    <row r="22" spans="1:14" ht="38.25" customHeight="1" x14ac:dyDescent="0.2">
      <c r="A22" s="87">
        <v>45742</v>
      </c>
      <c r="B22" s="236">
        <v>317.27379999999999</v>
      </c>
      <c r="C22" s="236">
        <v>318.18529999999998</v>
      </c>
      <c r="D22" s="236">
        <v>320.6712</v>
      </c>
      <c r="E22" s="236">
        <v>177.1267</v>
      </c>
      <c r="F22" s="236">
        <v>177.49459999999999</v>
      </c>
      <c r="G22" s="236">
        <v>178.40270000000001</v>
      </c>
      <c r="H22" s="236">
        <v>74.709100000000007</v>
      </c>
      <c r="I22" s="236">
        <v>74.850800000000007</v>
      </c>
      <c r="J22" s="236">
        <v>75.206000000000003</v>
      </c>
      <c r="K22" s="236">
        <v>908.73760000000004</v>
      </c>
      <c r="L22" s="236">
        <v>910.81820000000005</v>
      </c>
      <c r="M22" s="236">
        <v>916.11389999999994</v>
      </c>
      <c r="N22" s="87"/>
    </row>
    <row r="23" spans="1:14" s="47" customFormat="1" ht="38.25" customHeight="1" x14ac:dyDescent="0.2">
      <c r="A23" s="87">
        <v>45743</v>
      </c>
      <c r="B23" s="236">
        <v>316.97000000000003</v>
      </c>
      <c r="C23" s="236">
        <v>317.81330000000003</v>
      </c>
      <c r="D23" s="236">
        <v>320.28980000000001</v>
      </c>
      <c r="E23" s="236">
        <v>176.71899999999999</v>
      </c>
      <c r="F23" s="236">
        <v>177.04910000000001</v>
      </c>
      <c r="G23" s="236">
        <v>177.97210000000001</v>
      </c>
      <c r="H23" s="236">
        <v>74.696700000000007</v>
      </c>
      <c r="I23" s="236">
        <v>74.822100000000006</v>
      </c>
      <c r="J23" s="236">
        <v>75.181200000000004</v>
      </c>
      <c r="K23" s="236">
        <v>908.58690000000001</v>
      </c>
      <c r="L23" s="236">
        <v>910.49929999999995</v>
      </c>
      <c r="M23" s="236">
        <v>915.74189999999999</v>
      </c>
      <c r="N23" s="87"/>
    </row>
    <row r="24" spans="1:14" s="47" customFormat="1" ht="38.25" customHeight="1" thickBot="1" x14ac:dyDescent="0.25">
      <c r="A24" s="231">
        <v>45744</v>
      </c>
      <c r="B24" s="237">
        <v>317.755</v>
      </c>
      <c r="C24" s="237">
        <v>318.64280000000002</v>
      </c>
      <c r="D24" s="237">
        <v>321.23329999999999</v>
      </c>
      <c r="E24" s="237">
        <v>176.3356</v>
      </c>
      <c r="F24" s="237">
        <v>176.69059999999999</v>
      </c>
      <c r="G24" s="237">
        <v>177.64869999999999</v>
      </c>
      <c r="H24" s="237">
        <v>74.692599999999999</v>
      </c>
      <c r="I24" s="237">
        <v>74.828900000000004</v>
      </c>
      <c r="J24" s="237">
        <v>75.197199999999995</v>
      </c>
      <c r="K24" s="237">
        <v>908.71079999999995</v>
      </c>
      <c r="L24" s="237">
        <v>910.74609999999996</v>
      </c>
      <c r="M24" s="237">
        <v>916.19240000000002</v>
      </c>
      <c r="N24" s="87"/>
    </row>
    <row r="25" spans="1:14" ht="15" thickTop="1" x14ac:dyDescent="0.2">
      <c r="A25" s="275" t="s">
        <v>71</v>
      </c>
      <c r="B25" s="340"/>
      <c r="C25" s="340"/>
      <c r="D25" s="340"/>
      <c r="E25" s="340"/>
      <c r="F25" s="340"/>
      <c r="G25" s="340"/>
      <c r="H25" s="340"/>
      <c r="I25" s="340"/>
      <c r="J25" s="340"/>
      <c r="K25" s="340"/>
      <c r="L25" s="340"/>
      <c r="M25" s="340"/>
      <c r="N25" s="87"/>
    </row>
    <row r="26" spans="1:14" x14ac:dyDescent="0.2">
      <c r="A26" s="327" t="s">
        <v>144</v>
      </c>
      <c r="B26" s="327"/>
      <c r="C26" s="327"/>
      <c r="D26" s="327"/>
      <c r="E26" s="327"/>
      <c r="F26" s="327"/>
      <c r="G26" s="327"/>
      <c r="H26" s="327"/>
      <c r="I26" s="327"/>
      <c r="J26" s="327"/>
      <c r="K26" s="327"/>
      <c r="L26" s="327"/>
      <c r="M26" s="327"/>
    </row>
  </sheetData>
  <mergeCells count="10">
    <mergeCell ref="A25:M25"/>
    <mergeCell ref="A26:M26"/>
    <mergeCell ref="A1:M1"/>
    <mergeCell ref="A2:M2"/>
    <mergeCell ref="A3:M3"/>
    <mergeCell ref="A4:A5"/>
    <mergeCell ref="B4:D4"/>
    <mergeCell ref="E4:G4"/>
    <mergeCell ref="H4:J4"/>
    <mergeCell ref="K4:M4"/>
  </mergeCells>
  <hyperlinks>
    <hyperlink ref="A26"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zoomScale="120" zoomScaleNormal="100" zoomScaleSheetLayoutView="120" workbookViewId="0">
      <selection activeCell="K10" sqref="K10"/>
    </sheetView>
  </sheetViews>
  <sheetFormatPr defaultColWidth="9.125" defaultRowHeight="14.25" x14ac:dyDescent="0.2"/>
  <cols>
    <col min="1" max="1" width="41.375" style="7" customWidth="1"/>
    <col min="2" max="2" width="10.125" style="7" hidden="1" customWidth="1"/>
    <col min="3" max="6" width="10.125" style="7" customWidth="1"/>
    <col min="7" max="7" width="10.125" style="127" customWidth="1"/>
    <col min="8" max="16384" width="9.125" style="7"/>
  </cols>
  <sheetData>
    <row r="1" spans="1:8" ht="18.75" x14ac:dyDescent="0.2">
      <c r="A1" s="243" t="s">
        <v>145</v>
      </c>
      <c r="B1" s="243"/>
      <c r="C1" s="243"/>
      <c r="D1" s="243"/>
      <c r="E1" s="243"/>
      <c r="F1" s="243"/>
      <c r="G1" s="243"/>
      <c r="H1" s="243"/>
    </row>
    <row r="2" spans="1:8" ht="15" thickBot="1" x14ac:dyDescent="0.25">
      <c r="A2" s="334" t="s">
        <v>1</v>
      </c>
      <c r="B2" s="334"/>
      <c r="C2" s="334"/>
      <c r="D2" s="334"/>
      <c r="E2" s="334"/>
      <c r="F2" s="334"/>
      <c r="G2" s="334"/>
      <c r="H2" s="334"/>
    </row>
    <row r="3" spans="1:8" ht="15.75" thickTop="1" thickBot="1" x14ac:dyDescent="0.25">
      <c r="A3" s="46" t="s">
        <v>146</v>
      </c>
      <c r="B3" s="70" t="s">
        <v>165</v>
      </c>
      <c r="C3" s="201" t="s">
        <v>177</v>
      </c>
      <c r="D3" s="201" t="s">
        <v>178</v>
      </c>
      <c r="E3" s="201" t="s">
        <v>181</v>
      </c>
      <c r="F3" s="201" t="s">
        <v>182</v>
      </c>
      <c r="G3" s="201" t="s">
        <v>183</v>
      </c>
      <c r="H3" s="201" t="s">
        <v>186</v>
      </c>
    </row>
    <row r="4" spans="1:8" ht="15" thickTop="1" x14ac:dyDescent="0.2">
      <c r="A4" s="39"/>
      <c r="C4" s="127"/>
      <c r="D4" s="127"/>
      <c r="E4" s="127"/>
      <c r="G4" s="7"/>
    </row>
    <row r="5" spans="1:8" ht="20.25" customHeight="1" x14ac:dyDescent="0.2">
      <c r="A5" s="13" t="s">
        <v>147</v>
      </c>
      <c r="C5" s="127"/>
      <c r="D5" s="127"/>
      <c r="E5" s="127"/>
      <c r="G5" s="7"/>
    </row>
    <row r="6" spans="1:8" ht="20.25" customHeight="1" x14ac:dyDescent="0.2">
      <c r="A6" s="13" t="s">
        <v>148</v>
      </c>
      <c r="B6" s="113">
        <v>2534678.9</v>
      </c>
      <c r="C6" s="202">
        <v>4766875.43</v>
      </c>
      <c r="D6" s="202">
        <v>3587858.8599999994</v>
      </c>
      <c r="E6" s="202">
        <v>5773960.0599999996</v>
      </c>
      <c r="F6" s="202">
        <v>4783639.49</v>
      </c>
      <c r="G6" s="202">
        <v>5333604.5099999988</v>
      </c>
      <c r="H6" s="202">
        <v>6394689.3200000003</v>
      </c>
    </row>
    <row r="7" spans="1:8" ht="20.25" customHeight="1" x14ac:dyDescent="0.2">
      <c r="A7" s="19" t="s">
        <v>149</v>
      </c>
      <c r="B7" s="79">
        <v>931107.48000000021</v>
      </c>
      <c r="C7" s="97">
        <v>1936285.7999999993</v>
      </c>
      <c r="D7" s="97">
        <v>1613940.7599999995</v>
      </c>
      <c r="E7" s="97">
        <v>2189308.86</v>
      </c>
      <c r="F7" s="97">
        <v>1777634.2600000007</v>
      </c>
      <c r="G7" s="97">
        <v>1978634.5499999984</v>
      </c>
      <c r="H7" s="97">
        <v>2474943.8600000008</v>
      </c>
    </row>
    <row r="8" spans="1:8" ht="20.25" customHeight="1" x14ac:dyDescent="0.2">
      <c r="A8" s="19" t="s">
        <v>150</v>
      </c>
      <c r="B8" s="79">
        <v>1603571.4199999997</v>
      </c>
      <c r="C8" s="97">
        <v>2830589.6300000004</v>
      </c>
      <c r="D8" s="97">
        <v>1973918.0999999999</v>
      </c>
      <c r="E8" s="97">
        <v>3584651.1999999997</v>
      </c>
      <c r="F8" s="97">
        <v>3006005.2299999995</v>
      </c>
      <c r="G8" s="97">
        <v>3354969.9600000004</v>
      </c>
      <c r="H8" s="97">
        <v>3919745.4599999995</v>
      </c>
    </row>
    <row r="9" spans="1:8" ht="20.25" customHeight="1" x14ac:dyDescent="0.2">
      <c r="A9" s="13" t="s">
        <v>151</v>
      </c>
      <c r="B9" s="113">
        <v>2534678.9</v>
      </c>
      <c r="C9" s="202">
        <v>4766875.43</v>
      </c>
      <c r="D9" s="202">
        <v>3587858.8599999994</v>
      </c>
      <c r="E9" s="202">
        <v>5773960.0599999996</v>
      </c>
      <c r="F9" s="202">
        <v>4783639.49</v>
      </c>
      <c r="G9" s="202">
        <v>5333604.5099999988</v>
      </c>
      <c r="H9" s="202">
        <v>6394689.3200000003</v>
      </c>
    </row>
    <row r="10" spans="1:8" ht="20.25" customHeight="1" x14ac:dyDescent="0.2">
      <c r="A10" s="19" t="s">
        <v>149</v>
      </c>
      <c r="B10" s="79">
        <v>684291.71999999974</v>
      </c>
      <c r="C10" s="97">
        <v>1853158.8599999994</v>
      </c>
      <c r="D10" s="97">
        <v>1176879.2499999991</v>
      </c>
      <c r="E10" s="97">
        <v>1582674.5499999993</v>
      </c>
      <c r="F10" s="97">
        <v>1948475.5600000005</v>
      </c>
      <c r="G10" s="97">
        <v>2317530.3099999987</v>
      </c>
      <c r="H10" s="97">
        <v>2867334.66</v>
      </c>
    </row>
    <row r="11" spans="1:8" ht="20.25" customHeight="1" x14ac:dyDescent="0.2">
      <c r="A11" s="19" t="s">
        <v>150</v>
      </c>
      <c r="B11" s="79">
        <v>1850387.1800000002</v>
      </c>
      <c r="C11" s="97">
        <v>2913716.5700000003</v>
      </c>
      <c r="D11" s="97">
        <v>2410979.6100000003</v>
      </c>
      <c r="E11" s="97">
        <v>4191285.5100000002</v>
      </c>
      <c r="F11" s="97">
        <v>2835163.9299999997</v>
      </c>
      <c r="G11" s="97">
        <v>3016074.2</v>
      </c>
      <c r="H11" s="97">
        <v>3527354.66</v>
      </c>
    </row>
    <row r="12" spans="1:8" ht="20.25" customHeight="1" x14ac:dyDescent="0.2">
      <c r="A12" s="13" t="s">
        <v>152</v>
      </c>
      <c r="B12" s="113">
        <v>0</v>
      </c>
      <c r="C12" s="113">
        <v>0</v>
      </c>
      <c r="D12" s="113">
        <v>0</v>
      </c>
      <c r="E12" s="113">
        <v>0</v>
      </c>
      <c r="F12" s="113">
        <v>0</v>
      </c>
      <c r="G12" s="113">
        <v>0</v>
      </c>
      <c r="H12" s="113">
        <v>0</v>
      </c>
    </row>
    <row r="13" spans="1:8" ht="20.25" customHeight="1" x14ac:dyDescent="0.2">
      <c r="A13" s="19"/>
      <c r="B13" s="113"/>
      <c r="C13" s="113"/>
      <c r="D13" s="113"/>
      <c r="E13" s="113"/>
      <c r="F13" s="113"/>
      <c r="G13" s="113"/>
      <c r="H13" s="113"/>
    </row>
    <row r="14" spans="1:8" ht="20.25" customHeight="1" x14ac:dyDescent="0.2">
      <c r="A14" s="13" t="s">
        <v>153</v>
      </c>
      <c r="B14" s="113"/>
      <c r="C14" s="113"/>
      <c r="D14" s="113"/>
      <c r="E14" s="113"/>
      <c r="F14" s="113"/>
      <c r="G14" s="113"/>
      <c r="H14" s="113"/>
    </row>
    <row r="15" spans="1:8" ht="20.25" customHeight="1" x14ac:dyDescent="0.2">
      <c r="A15" s="13" t="s">
        <v>148</v>
      </c>
      <c r="B15" s="113">
        <v>702679.29000000015</v>
      </c>
      <c r="C15" s="202">
        <v>1041571.5800000001</v>
      </c>
      <c r="D15" s="202">
        <v>806773.22</v>
      </c>
      <c r="E15" s="202">
        <v>636706.66</v>
      </c>
      <c r="F15" s="202">
        <v>788159.98</v>
      </c>
      <c r="G15" s="202">
        <v>741013.78999999992</v>
      </c>
      <c r="H15" s="202">
        <v>662345.69999999995</v>
      </c>
    </row>
    <row r="16" spans="1:8" ht="20.25" customHeight="1" x14ac:dyDescent="0.2">
      <c r="A16" s="19" t="s">
        <v>149</v>
      </c>
      <c r="B16" s="79">
        <v>235259.3400000002</v>
      </c>
      <c r="C16" s="97">
        <v>642786.63000000012</v>
      </c>
      <c r="D16" s="97">
        <v>391013.7099999999</v>
      </c>
      <c r="E16" s="97">
        <v>201478.05000000005</v>
      </c>
      <c r="F16" s="97">
        <v>285521.43</v>
      </c>
      <c r="G16" s="97">
        <v>298349.4499999999</v>
      </c>
      <c r="H16" s="97">
        <v>273748.01999999996</v>
      </c>
    </row>
    <row r="17" spans="1:8" ht="20.25" customHeight="1" x14ac:dyDescent="0.2">
      <c r="A17" s="19" t="s">
        <v>150</v>
      </c>
      <c r="B17" s="79">
        <v>467419.94999999995</v>
      </c>
      <c r="C17" s="97">
        <v>398784.94999999995</v>
      </c>
      <c r="D17" s="97">
        <v>415759.51000000007</v>
      </c>
      <c r="E17" s="97">
        <v>435228.61</v>
      </c>
      <c r="F17" s="97">
        <v>502638.55</v>
      </c>
      <c r="G17" s="97">
        <v>442664.34</v>
      </c>
      <c r="H17" s="97">
        <v>388597.68</v>
      </c>
    </row>
    <row r="18" spans="1:8" ht="20.25" customHeight="1" x14ac:dyDescent="0.2">
      <c r="A18" s="13" t="s">
        <v>151</v>
      </c>
      <c r="B18" s="113">
        <v>702679.29000000015</v>
      </c>
      <c r="C18" s="202">
        <v>1041571.5800000001</v>
      </c>
      <c r="D18" s="202">
        <v>806773.22</v>
      </c>
      <c r="E18" s="202">
        <v>636706.66</v>
      </c>
      <c r="F18" s="202">
        <v>788159.98</v>
      </c>
      <c r="G18" s="202">
        <v>741013.78999999992</v>
      </c>
      <c r="H18" s="202">
        <v>662345.69999999995</v>
      </c>
    </row>
    <row r="19" spans="1:8" ht="20.25" customHeight="1" x14ac:dyDescent="0.2">
      <c r="A19" s="19" t="s">
        <v>149</v>
      </c>
      <c r="B19" s="79">
        <v>294449.35000000015</v>
      </c>
      <c r="C19" s="97">
        <v>527323.53</v>
      </c>
      <c r="D19" s="97">
        <v>381235.22</v>
      </c>
      <c r="E19" s="97">
        <v>153272.12000000005</v>
      </c>
      <c r="F19" s="97">
        <v>327948.15999999992</v>
      </c>
      <c r="G19" s="97">
        <v>242160.04999999993</v>
      </c>
      <c r="H19" s="97">
        <v>416040.88999999996</v>
      </c>
    </row>
    <row r="20" spans="1:8" ht="20.25" customHeight="1" x14ac:dyDescent="0.2">
      <c r="A20" s="19" t="s">
        <v>150</v>
      </c>
      <c r="B20" s="79">
        <v>408229.94</v>
      </c>
      <c r="C20" s="97">
        <v>514248.05000000005</v>
      </c>
      <c r="D20" s="97">
        <v>425538</v>
      </c>
      <c r="E20" s="97">
        <v>483434.54</v>
      </c>
      <c r="F20" s="97">
        <v>460211.82000000007</v>
      </c>
      <c r="G20" s="97">
        <v>498853.74</v>
      </c>
      <c r="H20" s="97">
        <v>246304.81</v>
      </c>
    </row>
    <row r="21" spans="1:8" ht="20.25" customHeight="1" x14ac:dyDescent="0.2">
      <c r="A21" s="13" t="s">
        <v>152</v>
      </c>
      <c r="B21" s="113">
        <v>0</v>
      </c>
      <c r="C21" s="113">
        <v>0</v>
      </c>
      <c r="D21" s="113">
        <v>0</v>
      </c>
      <c r="E21" s="113">
        <v>0</v>
      </c>
      <c r="F21" s="113">
        <v>0</v>
      </c>
      <c r="G21" s="113">
        <v>0</v>
      </c>
      <c r="H21" s="113">
        <v>0</v>
      </c>
    </row>
    <row r="22" spans="1:8" ht="20.25" customHeight="1" x14ac:dyDescent="0.2">
      <c r="A22" s="19"/>
      <c r="B22" s="113"/>
      <c r="C22" s="113"/>
      <c r="D22" s="113"/>
      <c r="E22" s="113"/>
      <c r="F22" s="113"/>
      <c r="G22" s="113"/>
      <c r="H22" s="113"/>
    </row>
    <row r="23" spans="1:8" ht="20.25" customHeight="1" x14ac:dyDescent="0.2">
      <c r="A23" s="13" t="s">
        <v>154</v>
      </c>
      <c r="B23" s="113"/>
      <c r="C23" s="113"/>
      <c r="D23" s="113"/>
      <c r="E23" s="113"/>
      <c r="F23" s="113"/>
      <c r="G23" s="113"/>
      <c r="H23" s="113"/>
    </row>
    <row r="24" spans="1:8" ht="20.25" customHeight="1" x14ac:dyDescent="0.2">
      <c r="A24" s="13" t="s">
        <v>148</v>
      </c>
      <c r="B24" s="113">
        <v>2297449.6999999997</v>
      </c>
      <c r="C24" s="202">
        <v>4990721.6099999994</v>
      </c>
      <c r="D24" s="202">
        <v>4933384.5999999996</v>
      </c>
      <c r="E24" s="202">
        <v>5688701.1900000013</v>
      </c>
      <c r="F24" s="202">
        <v>4351452.45</v>
      </c>
      <c r="G24" s="202">
        <v>4114424.65</v>
      </c>
      <c r="H24" s="202">
        <v>5435998.7499999981</v>
      </c>
    </row>
    <row r="25" spans="1:8" ht="20.25" customHeight="1" x14ac:dyDescent="0.2">
      <c r="A25" s="19" t="s">
        <v>149</v>
      </c>
      <c r="B25" s="79">
        <v>967387.52999999956</v>
      </c>
      <c r="C25" s="97">
        <v>2263419.8499999987</v>
      </c>
      <c r="D25" s="97">
        <v>2128079.6999999997</v>
      </c>
      <c r="E25" s="97">
        <v>2117956.7000000011</v>
      </c>
      <c r="F25" s="97">
        <v>1712391.3600000003</v>
      </c>
      <c r="G25" s="97">
        <v>1796520.5399999996</v>
      </c>
      <c r="H25" s="97">
        <v>2440448.9099999978</v>
      </c>
    </row>
    <row r="26" spans="1:8" ht="20.25" customHeight="1" x14ac:dyDescent="0.2">
      <c r="A26" s="19" t="s">
        <v>150</v>
      </c>
      <c r="B26" s="79">
        <v>1330062.1700000002</v>
      </c>
      <c r="C26" s="97">
        <v>2727301.7600000007</v>
      </c>
      <c r="D26" s="97">
        <v>2805304.9</v>
      </c>
      <c r="E26" s="97">
        <v>3570744.49</v>
      </c>
      <c r="F26" s="97">
        <v>2639061.09</v>
      </c>
      <c r="G26" s="97">
        <v>2317904.1100000003</v>
      </c>
      <c r="H26" s="97">
        <v>2995549.8400000003</v>
      </c>
    </row>
    <row r="27" spans="1:8" ht="20.25" customHeight="1" x14ac:dyDescent="0.2">
      <c r="A27" s="13" t="s">
        <v>151</v>
      </c>
      <c r="B27" s="113">
        <v>2297449.6999999997</v>
      </c>
      <c r="C27" s="202">
        <v>4990721.6099999994</v>
      </c>
      <c r="D27" s="202">
        <v>4933384.5999999996</v>
      </c>
      <c r="E27" s="202">
        <v>5688701.1900000013</v>
      </c>
      <c r="F27" s="202">
        <v>4351452.45</v>
      </c>
      <c r="G27" s="202">
        <v>4114424.65</v>
      </c>
      <c r="H27" s="202">
        <v>5435998.7499999981</v>
      </c>
    </row>
    <row r="28" spans="1:8" ht="20.25" customHeight="1" x14ac:dyDescent="0.2">
      <c r="A28" s="19" t="s">
        <v>149</v>
      </c>
      <c r="B28" s="79">
        <v>767493.84999999963</v>
      </c>
      <c r="C28" s="97">
        <v>1396465.3999999994</v>
      </c>
      <c r="D28" s="97">
        <v>1624931.88</v>
      </c>
      <c r="E28" s="97">
        <v>2228504.4300000016</v>
      </c>
      <c r="F28" s="97">
        <v>1835252.44</v>
      </c>
      <c r="G28" s="97">
        <v>1830740.4700000002</v>
      </c>
      <c r="H28" s="97">
        <v>2400935.4099999978</v>
      </c>
    </row>
    <row r="29" spans="1:8" ht="20.25" customHeight="1" x14ac:dyDescent="0.2">
      <c r="A29" s="19" t="s">
        <v>150</v>
      </c>
      <c r="B29" s="79">
        <v>1529955.85</v>
      </c>
      <c r="C29" s="97">
        <v>3594256.21</v>
      </c>
      <c r="D29" s="97">
        <v>3308452.7199999997</v>
      </c>
      <c r="E29" s="97">
        <v>3460196.76</v>
      </c>
      <c r="F29" s="97">
        <v>2516200.0100000002</v>
      </c>
      <c r="G29" s="97">
        <v>2283684.1799999997</v>
      </c>
      <c r="H29" s="97">
        <v>3035063.3400000003</v>
      </c>
    </row>
    <row r="30" spans="1:8" ht="20.25" customHeight="1" x14ac:dyDescent="0.2">
      <c r="A30" s="13" t="s">
        <v>152</v>
      </c>
      <c r="B30" s="113">
        <v>0</v>
      </c>
      <c r="C30" s="113">
        <v>0</v>
      </c>
      <c r="D30" s="113">
        <v>0</v>
      </c>
      <c r="E30" s="113">
        <v>0</v>
      </c>
      <c r="F30" s="113">
        <v>0</v>
      </c>
      <c r="G30" s="113">
        <v>0</v>
      </c>
      <c r="H30" s="113">
        <v>0</v>
      </c>
    </row>
    <row r="31" spans="1:8" ht="20.25" customHeight="1" x14ac:dyDescent="0.2">
      <c r="A31" s="13"/>
      <c r="B31" s="113"/>
      <c r="C31" s="202"/>
      <c r="D31" s="202"/>
      <c r="E31" s="202"/>
      <c r="F31" s="202"/>
      <c r="G31" s="202"/>
      <c r="H31" s="202"/>
    </row>
    <row r="32" spans="1:8" ht="20.25" customHeight="1" x14ac:dyDescent="0.2">
      <c r="A32" s="13" t="s">
        <v>155</v>
      </c>
      <c r="B32" s="113"/>
      <c r="C32" s="202"/>
      <c r="D32" s="202"/>
      <c r="E32" s="202"/>
      <c r="F32" s="202"/>
      <c r="G32" s="202"/>
      <c r="H32" s="202"/>
    </row>
    <row r="33" spans="1:8" ht="20.25" customHeight="1" x14ac:dyDescent="0.2">
      <c r="A33" s="13" t="s">
        <v>156</v>
      </c>
      <c r="B33" s="113">
        <v>4293378.5</v>
      </c>
      <c r="C33" s="202">
        <v>6089326.2000000002</v>
      </c>
      <c r="D33" s="202">
        <v>4658554.7</v>
      </c>
      <c r="E33" s="202">
        <v>4709165.9000000004</v>
      </c>
      <c r="F33" s="202">
        <v>6028108.8200000003</v>
      </c>
      <c r="G33" s="202">
        <v>4014441.2</v>
      </c>
      <c r="H33" s="202">
        <v>4019401.8</v>
      </c>
    </row>
    <row r="34" spans="1:8" ht="20.25" customHeight="1" x14ac:dyDescent="0.2">
      <c r="A34" s="19" t="s">
        <v>149</v>
      </c>
      <c r="B34" s="79">
        <v>245229</v>
      </c>
      <c r="C34" s="97">
        <v>402844</v>
      </c>
      <c r="D34" s="97">
        <v>488755.60000000009</v>
      </c>
      <c r="E34" s="97">
        <v>311155</v>
      </c>
      <c r="F34" s="97">
        <v>265842.40000000037</v>
      </c>
      <c r="G34" s="97">
        <v>315588.40000000037</v>
      </c>
      <c r="H34" s="97">
        <v>178744.29999999981</v>
      </c>
    </row>
    <row r="35" spans="1:8" ht="20.25" customHeight="1" x14ac:dyDescent="0.2">
      <c r="A35" s="19" t="s">
        <v>150</v>
      </c>
      <c r="B35" s="79">
        <v>4048149.5</v>
      </c>
      <c r="C35" s="97">
        <v>5686482.2000000002</v>
      </c>
      <c r="D35" s="97">
        <v>4169799.1</v>
      </c>
      <c r="E35" s="97">
        <v>4398010.9000000004</v>
      </c>
      <c r="F35" s="97">
        <v>5762266.4199999999</v>
      </c>
      <c r="G35" s="97">
        <v>3698852.8</v>
      </c>
      <c r="H35" s="97">
        <v>3840657.5</v>
      </c>
    </row>
    <row r="36" spans="1:8" ht="20.25" customHeight="1" x14ac:dyDescent="0.2">
      <c r="A36" s="13" t="s">
        <v>157</v>
      </c>
      <c r="B36" s="113">
        <v>4293378.5</v>
      </c>
      <c r="C36" s="202">
        <v>6089326.2000000002</v>
      </c>
      <c r="D36" s="202">
        <v>4658554.7</v>
      </c>
      <c r="E36" s="202">
        <v>4709165.9000000004</v>
      </c>
      <c r="F36" s="202">
        <v>6028108.8200000003</v>
      </c>
      <c r="G36" s="202">
        <v>4014441.2</v>
      </c>
      <c r="H36" s="202">
        <v>4019401.8</v>
      </c>
    </row>
    <row r="37" spans="1:8" ht="20.25" customHeight="1" x14ac:dyDescent="0.2">
      <c r="A37" s="19" t="s">
        <v>149</v>
      </c>
      <c r="B37" s="79">
        <v>462459.5</v>
      </c>
      <c r="C37" s="97">
        <v>612802.20000000019</v>
      </c>
      <c r="D37" s="97">
        <v>399070.10000000056</v>
      </c>
      <c r="E37" s="97">
        <v>833660.90000000037</v>
      </c>
      <c r="F37" s="97">
        <v>1131654.42</v>
      </c>
      <c r="G37" s="97">
        <v>439968.30000000028</v>
      </c>
      <c r="H37" s="97">
        <v>466128.5</v>
      </c>
    </row>
    <row r="38" spans="1:8" ht="20.25" customHeight="1" x14ac:dyDescent="0.2">
      <c r="A38" s="19" t="s">
        <v>150</v>
      </c>
      <c r="B38" s="79">
        <v>3830919</v>
      </c>
      <c r="C38" s="97">
        <v>5476524</v>
      </c>
      <c r="D38" s="97">
        <v>4259484.5999999996</v>
      </c>
      <c r="E38" s="97">
        <v>3875505</v>
      </c>
      <c r="F38" s="97">
        <v>4896454.4000000004</v>
      </c>
      <c r="G38" s="97">
        <v>3574472.9</v>
      </c>
      <c r="H38" s="97">
        <v>3553273.3</v>
      </c>
    </row>
    <row r="39" spans="1:8" ht="20.25" customHeight="1" x14ac:dyDescent="0.2">
      <c r="A39" s="13" t="s">
        <v>152</v>
      </c>
      <c r="B39" s="113">
        <v>0</v>
      </c>
      <c r="C39" s="202">
        <v>0</v>
      </c>
      <c r="D39" s="202">
        <v>0</v>
      </c>
      <c r="E39" s="202">
        <v>0</v>
      </c>
      <c r="F39" s="202">
        <v>0</v>
      </c>
      <c r="G39" s="202">
        <v>0</v>
      </c>
      <c r="H39" s="202">
        <v>0</v>
      </c>
    </row>
    <row r="40" spans="1:8" ht="15" thickBot="1" x14ac:dyDescent="0.25">
      <c r="A40" s="232"/>
      <c r="B40" s="233"/>
      <c r="C40" s="233"/>
      <c r="D40" s="233"/>
      <c r="E40" s="233"/>
      <c r="F40" s="233"/>
      <c r="G40" s="234"/>
      <c r="H40" s="234"/>
    </row>
    <row r="41" spans="1:8" ht="15" thickTop="1" x14ac:dyDescent="0.2">
      <c r="A41" s="275" t="s">
        <v>71</v>
      </c>
      <c r="B41" s="275"/>
      <c r="C41" s="275"/>
      <c r="D41" s="275"/>
      <c r="E41" s="275"/>
      <c r="F41" s="275"/>
      <c r="G41" s="275"/>
      <c r="H41" s="275"/>
    </row>
  </sheetData>
  <mergeCells count="3">
    <mergeCell ref="A1:H1"/>
    <mergeCell ref="A2:H2"/>
    <mergeCell ref="A41:H41"/>
  </mergeCells>
  <pageMargins left="0.7" right="0.7" top="0.75" bottom="0.75" header="0.3" footer="0.3"/>
  <pageSetup paperSize="9" scale="7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topLeftCell="A28" zoomScale="120" zoomScaleNormal="100" zoomScaleSheetLayoutView="120" workbookViewId="0">
      <selection activeCell="J31" sqref="J31:K38"/>
    </sheetView>
  </sheetViews>
  <sheetFormatPr defaultRowHeight="14.25" x14ac:dyDescent="0.2"/>
  <cols>
    <col min="1" max="1" width="15.25" customWidth="1"/>
    <col min="2" max="11" width="9.25" customWidth="1"/>
    <col min="12" max="12" width="10.625" bestFit="1" customWidth="1"/>
    <col min="13" max="13" width="12" customWidth="1"/>
  </cols>
  <sheetData>
    <row r="1" spans="1:12" ht="18.75" x14ac:dyDescent="0.2">
      <c r="A1" s="243" t="s">
        <v>17</v>
      </c>
      <c r="B1" s="243"/>
      <c r="C1" s="243"/>
      <c r="D1" s="243"/>
      <c r="E1" s="243"/>
      <c r="F1" s="243"/>
      <c r="G1" s="243"/>
      <c r="H1" s="243"/>
      <c r="I1" s="243"/>
      <c r="J1" s="243"/>
      <c r="K1" s="243"/>
    </row>
    <row r="2" spans="1:12" ht="18.75" x14ac:dyDescent="0.2">
      <c r="A2" s="243" t="s">
        <v>18</v>
      </c>
      <c r="B2" s="243"/>
      <c r="C2" s="243"/>
      <c r="D2" s="243"/>
      <c r="E2" s="243"/>
      <c r="F2" s="243"/>
      <c r="G2" s="243"/>
      <c r="H2" s="243"/>
      <c r="I2" s="243"/>
      <c r="J2" s="243"/>
      <c r="K2" s="243"/>
    </row>
    <row r="3" spans="1:12" x14ac:dyDescent="0.2">
      <c r="A3" s="258"/>
      <c r="B3" s="258"/>
      <c r="C3" s="258"/>
      <c r="D3" s="258"/>
      <c r="E3" s="258"/>
      <c r="F3" s="258"/>
      <c r="G3" s="258"/>
      <c r="H3" s="258"/>
      <c r="I3" s="258"/>
      <c r="J3" s="258"/>
      <c r="K3" s="258"/>
    </row>
    <row r="4" spans="1:12" ht="16.5" thickBot="1" x14ac:dyDescent="0.25">
      <c r="A4" s="259" t="s">
        <v>184</v>
      </c>
      <c r="B4" s="259"/>
      <c r="C4" s="259"/>
      <c r="D4" s="259"/>
      <c r="E4" s="259"/>
      <c r="F4" s="260" t="s">
        <v>161</v>
      </c>
      <c r="G4" s="260"/>
      <c r="H4" s="260"/>
      <c r="I4" s="260"/>
      <c r="J4" s="260"/>
      <c r="K4" s="260"/>
    </row>
    <row r="5" spans="1:12" ht="15" thickTop="1" x14ac:dyDescent="0.2">
      <c r="A5" s="253" t="s">
        <v>19</v>
      </c>
      <c r="B5" s="256" t="s">
        <v>20</v>
      </c>
      <c r="C5" s="257"/>
      <c r="D5" s="256" t="s">
        <v>21</v>
      </c>
      <c r="E5" s="257"/>
      <c r="F5" s="256" t="s">
        <v>22</v>
      </c>
      <c r="G5" s="257"/>
      <c r="H5" s="256" t="s">
        <v>23</v>
      </c>
      <c r="I5" s="257"/>
      <c r="J5" s="256" t="s">
        <v>164</v>
      </c>
      <c r="K5" s="261"/>
      <c r="L5" s="235"/>
    </row>
    <row r="6" spans="1:12" ht="15" thickBot="1" x14ac:dyDescent="0.25">
      <c r="A6" s="254"/>
      <c r="B6" s="262" t="s">
        <v>24</v>
      </c>
      <c r="C6" s="264"/>
      <c r="D6" s="262" t="s">
        <v>24</v>
      </c>
      <c r="E6" s="264"/>
      <c r="F6" s="262" t="s">
        <v>24</v>
      </c>
      <c r="G6" s="264"/>
      <c r="H6" s="262" t="s">
        <v>24</v>
      </c>
      <c r="I6" s="263"/>
      <c r="J6" s="262" t="s">
        <v>24</v>
      </c>
      <c r="K6" s="263"/>
    </row>
    <row r="7" spans="1:12" ht="15" thickBot="1" x14ac:dyDescent="0.25">
      <c r="A7" s="255"/>
      <c r="B7" s="126" t="s">
        <v>25</v>
      </c>
      <c r="C7" s="82" t="s">
        <v>26</v>
      </c>
      <c r="D7" s="140" t="s">
        <v>25</v>
      </c>
      <c r="E7" s="17" t="s">
        <v>26</v>
      </c>
      <c r="F7" s="12" t="s">
        <v>25</v>
      </c>
      <c r="G7" s="18" t="s">
        <v>26</v>
      </c>
      <c r="H7" s="12" t="s">
        <v>25</v>
      </c>
      <c r="I7" s="12" t="s">
        <v>26</v>
      </c>
      <c r="J7" s="141" t="s">
        <v>25</v>
      </c>
      <c r="K7" s="12" t="s">
        <v>26</v>
      </c>
    </row>
    <row r="8" spans="1:12" ht="23.25" customHeight="1" thickTop="1" x14ac:dyDescent="0.2">
      <c r="A8" s="19" t="s">
        <v>27</v>
      </c>
      <c r="B8" s="79">
        <v>0</v>
      </c>
      <c r="C8" s="88">
        <v>0</v>
      </c>
      <c r="D8" s="79">
        <v>0</v>
      </c>
      <c r="E8" s="79">
        <v>0</v>
      </c>
      <c r="F8" s="55">
        <v>1783</v>
      </c>
      <c r="G8" s="55">
        <v>1773</v>
      </c>
      <c r="H8" s="56">
        <v>1225.5</v>
      </c>
      <c r="I8" s="56">
        <v>1225.5</v>
      </c>
      <c r="J8" s="56">
        <v>345</v>
      </c>
      <c r="K8" s="56">
        <v>345</v>
      </c>
    </row>
    <row r="9" spans="1:12" ht="23.25" customHeight="1" x14ac:dyDescent="0.2">
      <c r="A9" s="19" t="s">
        <v>29</v>
      </c>
      <c r="B9" s="79">
        <v>68</v>
      </c>
      <c r="C9" s="89">
        <v>47.5</v>
      </c>
      <c r="D9" s="79">
        <v>0</v>
      </c>
      <c r="E9" s="79">
        <v>0</v>
      </c>
      <c r="F9" s="56">
        <v>0</v>
      </c>
      <c r="G9" s="56">
        <v>0</v>
      </c>
      <c r="H9" s="56">
        <v>757.6</v>
      </c>
      <c r="I9" s="56">
        <v>757.6</v>
      </c>
      <c r="J9" s="56">
        <v>0</v>
      </c>
      <c r="K9" s="56">
        <v>0</v>
      </c>
    </row>
    <row r="10" spans="1:12" ht="23.25" customHeight="1" x14ac:dyDescent="0.2">
      <c r="A10" s="19" t="s">
        <v>30</v>
      </c>
      <c r="B10" s="79">
        <v>88</v>
      </c>
      <c r="C10" s="89">
        <v>88</v>
      </c>
      <c r="D10" s="79">
        <v>203</v>
      </c>
      <c r="E10" s="79">
        <v>203</v>
      </c>
      <c r="F10" s="56">
        <v>869.2</v>
      </c>
      <c r="G10" s="56">
        <v>824.2</v>
      </c>
      <c r="H10" s="56">
        <v>2511</v>
      </c>
      <c r="I10" s="56">
        <v>2393</v>
      </c>
      <c r="J10" s="56">
        <v>0</v>
      </c>
      <c r="K10" s="56">
        <v>0</v>
      </c>
    </row>
    <row r="11" spans="1:12" ht="23.25" customHeight="1" x14ac:dyDescent="0.2">
      <c r="A11" s="19" t="s">
        <v>31</v>
      </c>
      <c r="B11" s="79">
        <v>57.4</v>
      </c>
      <c r="C11" s="89">
        <v>57.4</v>
      </c>
      <c r="D11" s="79">
        <v>99.3</v>
      </c>
      <c r="E11" s="79">
        <v>95.3</v>
      </c>
      <c r="F11" s="56">
        <v>0</v>
      </c>
      <c r="G11" s="56">
        <v>0</v>
      </c>
      <c r="H11" s="56">
        <v>0</v>
      </c>
      <c r="I11" s="56">
        <v>0</v>
      </c>
      <c r="J11" s="56">
        <v>0</v>
      </c>
      <c r="K11" s="56">
        <v>0</v>
      </c>
    </row>
    <row r="12" spans="1:12" ht="23.25" customHeight="1" x14ac:dyDescent="0.2">
      <c r="A12" s="19" t="s">
        <v>32</v>
      </c>
      <c r="B12" s="79">
        <v>15.3</v>
      </c>
      <c r="C12" s="89">
        <v>15.3</v>
      </c>
      <c r="D12" s="79">
        <v>0</v>
      </c>
      <c r="E12" s="79">
        <v>0</v>
      </c>
      <c r="F12" s="56">
        <v>399.6</v>
      </c>
      <c r="G12" s="56">
        <v>384.6</v>
      </c>
      <c r="H12" s="56">
        <v>0</v>
      </c>
      <c r="I12" s="56">
        <v>0</v>
      </c>
      <c r="J12" s="56">
        <v>0</v>
      </c>
      <c r="K12" s="56">
        <v>0</v>
      </c>
    </row>
    <row r="13" spans="1:12" ht="23.25" customHeight="1" x14ac:dyDescent="0.2">
      <c r="A13" s="19" t="s">
        <v>33</v>
      </c>
      <c r="B13" s="79">
        <v>0</v>
      </c>
      <c r="C13" s="89">
        <v>0</v>
      </c>
      <c r="D13" s="79">
        <v>0</v>
      </c>
      <c r="E13" s="79">
        <v>0</v>
      </c>
      <c r="F13" s="56">
        <v>506.5</v>
      </c>
      <c r="G13" s="56">
        <v>506.5</v>
      </c>
      <c r="H13" s="56">
        <v>0</v>
      </c>
      <c r="I13" s="56">
        <v>0</v>
      </c>
      <c r="J13" s="56">
        <v>460</v>
      </c>
      <c r="K13" s="56">
        <v>460</v>
      </c>
    </row>
    <row r="14" spans="1:12" ht="23.25" customHeight="1" x14ac:dyDescent="0.2">
      <c r="A14" s="19" t="s">
        <v>34</v>
      </c>
      <c r="B14" s="79">
        <v>0</v>
      </c>
      <c r="C14" s="89">
        <v>0</v>
      </c>
      <c r="D14" s="79">
        <v>0</v>
      </c>
      <c r="E14" s="79">
        <v>0</v>
      </c>
      <c r="F14" s="56">
        <v>1126.5</v>
      </c>
      <c r="G14" s="56">
        <v>1124.5</v>
      </c>
      <c r="H14" s="56">
        <v>0</v>
      </c>
      <c r="I14" s="56">
        <v>0</v>
      </c>
      <c r="J14" s="56">
        <v>0</v>
      </c>
      <c r="K14" s="56">
        <v>0</v>
      </c>
    </row>
    <row r="15" spans="1:12" ht="23.25" customHeight="1" x14ac:dyDescent="0.2">
      <c r="A15" s="19" t="s">
        <v>35</v>
      </c>
      <c r="B15" s="79">
        <v>244.1</v>
      </c>
      <c r="C15" s="89">
        <v>147</v>
      </c>
      <c r="D15" s="79">
        <v>0</v>
      </c>
      <c r="E15" s="79">
        <v>0</v>
      </c>
      <c r="F15" s="56">
        <v>0</v>
      </c>
      <c r="G15" s="56">
        <v>0</v>
      </c>
      <c r="H15" s="56">
        <v>780.8</v>
      </c>
      <c r="I15" s="56">
        <v>753.3</v>
      </c>
      <c r="J15" s="56">
        <v>0</v>
      </c>
      <c r="K15" s="56">
        <v>0</v>
      </c>
    </row>
    <row r="16" spans="1:12" ht="23.25" customHeight="1" x14ac:dyDescent="0.2">
      <c r="A16" s="19" t="s">
        <v>36</v>
      </c>
      <c r="B16" s="79">
        <v>0</v>
      </c>
      <c r="C16" s="89">
        <v>0</v>
      </c>
      <c r="D16" s="79">
        <v>0</v>
      </c>
      <c r="E16" s="79">
        <v>0</v>
      </c>
      <c r="F16" s="56">
        <v>893.9</v>
      </c>
      <c r="G16" s="56">
        <v>887.9</v>
      </c>
      <c r="H16" s="56">
        <v>0</v>
      </c>
      <c r="I16" s="56">
        <v>0</v>
      </c>
      <c r="J16" s="56">
        <v>0</v>
      </c>
      <c r="K16" s="56">
        <v>0</v>
      </c>
    </row>
    <row r="17" spans="1:13" ht="23.25" customHeight="1" x14ac:dyDescent="0.2">
      <c r="A17" s="19" t="s">
        <v>37</v>
      </c>
      <c r="B17" s="79">
        <v>258.5</v>
      </c>
      <c r="C17" s="89">
        <v>258.5</v>
      </c>
      <c r="D17" s="79">
        <v>0</v>
      </c>
      <c r="E17" s="79">
        <v>0</v>
      </c>
      <c r="F17" s="56">
        <v>254</v>
      </c>
      <c r="G17" s="56">
        <v>251</v>
      </c>
      <c r="H17" s="56">
        <v>0</v>
      </c>
      <c r="I17" s="56">
        <v>0</v>
      </c>
      <c r="J17" s="56"/>
      <c r="K17" s="56"/>
    </row>
    <row r="18" spans="1:13" ht="23.25" customHeight="1" x14ac:dyDescent="0.2">
      <c r="A18" s="19" t="s">
        <v>38</v>
      </c>
      <c r="B18" s="79">
        <v>251.1</v>
      </c>
      <c r="C18" s="89">
        <v>251.1</v>
      </c>
      <c r="D18" s="79">
        <v>0</v>
      </c>
      <c r="E18" s="79">
        <v>0</v>
      </c>
      <c r="F18" s="56">
        <v>428.8</v>
      </c>
      <c r="G18" s="56">
        <v>421.8</v>
      </c>
      <c r="H18" s="56"/>
      <c r="I18" s="56"/>
      <c r="J18" s="56"/>
      <c r="K18" s="56"/>
    </row>
    <row r="19" spans="1:13" ht="23.25" customHeight="1" thickBot="1" x14ac:dyDescent="0.25">
      <c r="A19" s="20" t="s">
        <v>39</v>
      </c>
      <c r="B19" s="79">
        <v>516.29999999999995</v>
      </c>
      <c r="C19" s="90">
        <v>487.6</v>
      </c>
      <c r="D19" s="79">
        <v>624.5</v>
      </c>
      <c r="E19" s="80">
        <v>592.5</v>
      </c>
      <c r="F19" s="58">
        <v>618.20000000000005</v>
      </c>
      <c r="G19" s="58">
        <v>560.79999999999995</v>
      </c>
      <c r="H19" s="58">
        <v>177</v>
      </c>
      <c r="I19" s="58">
        <v>177</v>
      </c>
      <c r="J19" s="58"/>
      <c r="K19" s="58"/>
    </row>
    <row r="20" spans="1:13" ht="23.25" customHeight="1" x14ac:dyDescent="0.2">
      <c r="A20" s="95" t="s">
        <v>40</v>
      </c>
      <c r="B20" s="96"/>
      <c r="C20" s="98"/>
      <c r="D20" s="96"/>
      <c r="E20" s="97"/>
      <c r="F20" s="99"/>
      <c r="G20" s="99"/>
      <c r="H20" s="99"/>
      <c r="I20" s="99"/>
      <c r="J20" s="99"/>
      <c r="K20" s="99"/>
    </row>
    <row r="21" spans="1:13" ht="23.25" customHeight="1" x14ac:dyDescent="0.2">
      <c r="A21" s="100" t="s">
        <v>41</v>
      </c>
      <c r="B21" s="103">
        <f t="shared" ref="B21:G21" si="0">AVERAGE(B8:B19)</f>
        <v>124.89166666666665</v>
      </c>
      <c r="C21" s="103">
        <f t="shared" si="0"/>
        <v>112.7</v>
      </c>
      <c r="D21" s="103">
        <f t="shared" si="0"/>
        <v>77.233333333333334</v>
      </c>
      <c r="E21" s="103">
        <f t="shared" si="0"/>
        <v>74.233333333333334</v>
      </c>
      <c r="F21" s="103">
        <f t="shared" si="0"/>
        <v>573.30833333333328</v>
      </c>
      <c r="G21" s="103">
        <f t="shared" si="0"/>
        <v>561.19166666666661</v>
      </c>
      <c r="H21" s="103">
        <f>AVERAGE(H8:H19)</f>
        <v>495.62727272727278</v>
      </c>
      <c r="I21" s="103">
        <f t="shared" ref="I21" si="1">AVERAGE(I8:I19)</f>
        <v>482.40000000000003</v>
      </c>
      <c r="J21" s="103">
        <f>AVERAGE(J8:J19)</f>
        <v>89.444444444444443</v>
      </c>
      <c r="K21" s="103">
        <f t="shared" ref="K21" si="2">AVERAGE(K8:K19)</f>
        <v>89.444444444444443</v>
      </c>
    </row>
    <row r="22" spans="1:13" ht="23.25" customHeight="1" thickBot="1" x14ac:dyDescent="0.25">
      <c r="A22" s="101" t="s">
        <v>42</v>
      </c>
      <c r="B22" s="104">
        <f t="shared" ref="B22:G22" si="3">+B21/30</f>
        <v>4.1630555555555553</v>
      </c>
      <c r="C22" s="104">
        <f t="shared" si="3"/>
        <v>3.7566666666666668</v>
      </c>
      <c r="D22" s="104">
        <f t="shared" si="3"/>
        <v>2.5744444444444445</v>
      </c>
      <c r="E22" s="104">
        <f t="shared" si="3"/>
        <v>2.4744444444444444</v>
      </c>
      <c r="F22" s="104">
        <f t="shared" si="3"/>
        <v>19.110277777777775</v>
      </c>
      <c r="G22" s="104">
        <f t="shared" si="3"/>
        <v>18.706388888888888</v>
      </c>
      <c r="H22" s="104">
        <f>+H21/30</f>
        <v>16.520909090909093</v>
      </c>
      <c r="I22" s="104">
        <f t="shared" ref="I22" si="4">+I21/30</f>
        <v>16.080000000000002</v>
      </c>
      <c r="J22" s="104">
        <f>+J21/30</f>
        <v>2.9814814814814814</v>
      </c>
      <c r="K22" s="104">
        <f t="shared" ref="K22" si="5">+K21/30</f>
        <v>2.9814814814814814</v>
      </c>
    </row>
    <row r="23" spans="1:13" ht="23.25" customHeight="1" thickTop="1" x14ac:dyDescent="0.2">
      <c r="A23" s="266"/>
      <c r="B23" s="266"/>
      <c r="C23" s="266"/>
      <c r="D23" s="266"/>
      <c r="E23" s="266"/>
      <c r="F23" s="266"/>
      <c r="G23" s="266"/>
      <c r="H23" s="266"/>
      <c r="I23" s="266"/>
      <c r="J23" s="266"/>
      <c r="K23" s="266"/>
    </row>
    <row r="24" spans="1:13" ht="23.25" customHeight="1" x14ac:dyDescent="0.2">
      <c r="A24" s="267"/>
      <c r="B24" s="267"/>
      <c r="C24" s="267"/>
      <c r="D24" s="267"/>
      <c r="E24" s="267"/>
      <c r="F24" s="267"/>
      <c r="G24" s="267"/>
      <c r="H24" s="267"/>
      <c r="I24" s="267"/>
      <c r="J24" s="267"/>
      <c r="K24" s="267"/>
    </row>
    <row r="25" spans="1:13" ht="23.25" customHeight="1" thickBot="1" x14ac:dyDescent="0.25">
      <c r="A25" s="259" t="s">
        <v>185</v>
      </c>
      <c r="B25" s="259"/>
      <c r="C25" s="259"/>
      <c r="D25" s="259"/>
      <c r="E25" s="259"/>
      <c r="F25" s="259"/>
      <c r="G25" s="259"/>
      <c r="H25" s="259"/>
      <c r="I25" s="259"/>
      <c r="J25" s="259"/>
      <c r="K25" s="259"/>
    </row>
    <row r="26" spans="1:13" ht="23.25" customHeight="1" thickTop="1" x14ac:dyDescent="0.2">
      <c r="A26" s="253" t="s">
        <v>19</v>
      </c>
      <c r="B26" s="256" t="s">
        <v>20</v>
      </c>
      <c r="C26" s="257"/>
      <c r="D26" s="256" t="s">
        <v>21</v>
      </c>
      <c r="E26" s="257"/>
      <c r="F26" s="256" t="s">
        <v>22</v>
      </c>
      <c r="G26" s="257"/>
      <c r="H26" s="256" t="s">
        <v>23</v>
      </c>
      <c r="I26" s="261"/>
      <c r="J26" s="256" t="s">
        <v>164</v>
      </c>
      <c r="K26" s="261"/>
    </row>
    <row r="27" spans="1:13" ht="23.25" customHeight="1" thickBot="1" x14ac:dyDescent="0.25">
      <c r="A27" s="254"/>
      <c r="B27" s="262" t="s">
        <v>43</v>
      </c>
      <c r="C27" s="264"/>
      <c r="D27" s="262" t="s">
        <v>43</v>
      </c>
      <c r="E27" s="264"/>
      <c r="F27" s="262" t="s">
        <v>43</v>
      </c>
      <c r="G27" s="264"/>
      <c r="H27" s="262" t="s">
        <v>43</v>
      </c>
      <c r="I27" s="263"/>
      <c r="J27" s="262" t="s">
        <v>43</v>
      </c>
      <c r="K27" s="263"/>
    </row>
    <row r="28" spans="1:13" ht="23.25" customHeight="1" thickBot="1" x14ac:dyDescent="0.25">
      <c r="A28" s="255"/>
      <c r="B28" s="139" t="s">
        <v>25</v>
      </c>
      <c r="C28" s="82" t="s">
        <v>44</v>
      </c>
      <c r="D28" s="140" t="s">
        <v>25</v>
      </c>
      <c r="E28" s="142" t="s">
        <v>44</v>
      </c>
      <c r="F28" s="139" t="s">
        <v>25</v>
      </c>
      <c r="G28" s="82" t="s">
        <v>44</v>
      </c>
      <c r="H28" s="143" t="s">
        <v>25</v>
      </c>
      <c r="I28" s="21" t="s">
        <v>44</v>
      </c>
      <c r="J28" s="143" t="s">
        <v>25</v>
      </c>
      <c r="K28" s="21" t="s">
        <v>44</v>
      </c>
    </row>
    <row r="29" spans="1:13" ht="23.25" customHeight="1" thickTop="1" x14ac:dyDescent="0.2">
      <c r="A29" s="83" t="s">
        <v>27</v>
      </c>
      <c r="B29" s="50">
        <v>4337.1000000000004</v>
      </c>
      <c r="C29" s="92">
        <v>4062.4</v>
      </c>
      <c r="D29" s="50">
        <v>12226</v>
      </c>
      <c r="E29" s="50">
        <v>11285.8</v>
      </c>
      <c r="F29" s="55">
        <v>4476.8999999999996</v>
      </c>
      <c r="G29" s="55">
        <v>2353.4</v>
      </c>
      <c r="H29" s="55">
        <v>3013.9</v>
      </c>
      <c r="I29" s="55">
        <v>2566.9</v>
      </c>
      <c r="J29" s="55">
        <v>29652.3</v>
      </c>
      <c r="K29" s="55">
        <v>29449.65</v>
      </c>
    </row>
    <row r="30" spans="1:13" ht="23.25" customHeight="1" x14ac:dyDescent="0.2">
      <c r="A30" s="81" t="s">
        <v>29</v>
      </c>
      <c r="B30" s="50">
        <v>5966.4</v>
      </c>
      <c r="C30" s="93">
        <v>5802.4</v>
      </c>
      <c r="D30" s="50">
        <v>9787.7000000000007</v>
      </c>
      <c r="E30" s="50">
        <v>9199.4</v>
      </c>
      <c r="F30" s="55">
        <v>4106.8</v>
      </c>
      <c r="G30" s="55">
        <v>3452.3</v>
      </c>
      <c r="H30" s="56">
        <v>6859.7</v>
      </c>
      <c r="I30" s="56">
        <v>6433.4</v>
      </c>
      <c r="J30" s="56">
        <v>25241.75</v>
      </c>
      <c r="K30" s="56">
        <v>23791.7</v>
      </c>
    </row>
    <row r="31" spans="1:13" ht="23.25" customHeight="1" x14ac:dyDescent="0.2">
      <c r="A31" s="81" t="s">
        <v>30</v>
      </c>
      <c r="B31" s="50">
        <v>4009.5</v>
      </c>
      <c r="C31" s="93">
        <v>3938.6</v>
      </c>
      <c r="D31" s="50">
        <v>8396.9</v>
      </c>
      <c r="E31" s="50">
        <v>8190.1</v>
      </c>
      <c r="F31" s="55">
        <v>3875.5</v>
      </c>
      <c r="G31" s="55">
        <v>3376.1</v>
      </c>
      <c r="H31" s="56">
        <v>3016.9</v>
      </c>
      <c r="I31" s="56">
        <v>3016.9</v>
      </c>
      <c r="J31" s="56">
        <v>27079.95</v>
      </c>
      <c r="K31" s="56">
        <v>26959.9</v>
      </c>
      <c r="L31" s="102"/>
      <c r="M31" s="102"/>
    </row>
    <row r="32" spans="1:13" ht="23.25" customHeight="1" x14ac:dyDescent="0.2">
      <c r="A32" s="81" t="s">
        <v>31</v>
      </c>
      <c r="B32" s="50">
        <v>3513.1</v>
      </c>
      <c r="C32" s="93">
        <v>3312.3</v>
      </c>
      <c r="D32" s="50">
        <v>10429.1</v>
      </c>
      <c r="E32" s="50">
        <v>10076.799999999999</v>
      </c>
      <c r="F32" s="55">
        <v>6884.3</v>
      </c>
      <c r="G32" s="55">
        <v>5894.8</v>
      </c>
      <c r="H32" s="55">
        <v>4125</v>
      </c>
      <c r="I32" s="56">
        <v>3502.5</v>
      </c>
      <c r="J32" s="217">
        <v>17937.05</v>
      </c>
      <c r="K32" s="217">
        <v>17937.05</v>
      </c>
    </row>
    <row r="33" spans="1:11" ht="23.25" customHeight="1" x14ac:dyDescent="0.2">
      <c r="A33" s="81" t="s">
        <v>32</v>
      </c>
      <c r="B33" s="50">
        <v>3947.7</v>
      </c>
      <c r="C33" s="93">
        <v>3895.7</v>
      </c>
      <c r="D33" s="50">
        <v>10810.8</v>
      </c>
      <c r="E33" s="50">
        <v>9744.9</v>
      </c>
      <c r="F33" s="55">
        <v>2504.4</v>
      </c>
      <c r="G33" s="55">
        <v>2313.4</v>
      </c>
      <c r="H33" s="56">
        <v>12170.5</v>
      </c>
      <c r="I33" s="56">
        <v>11995.4</v>
      </c>
      <c r="J33" s="56">
        <v>21511.45</v>
      </c>
      <c r="K33" s="56">
        <v>21054.35</v>
      </c>
    </row>
    <row r="34" spans="1:11" ht="23.25" customHeight="1" x14ac:dyDescent="0.2">
      <c r="A34" s="81" t="s">
        <v>33</v>
      </c>
      <c r="B34" s="50">
        <v>3784.9</v>
      </c>
      <c r="C34" s="93">
        <v>3620.8</v>
      </c>
      <c r="D34" s="50">
        <v>7999.3</v>
      </c>
      <c r="E34" s="50">
        <v>7125.4</v>
      </c>
      <c r="F34" s="55">
        <v>5367</v>
      </c>
      <c r="G34" s="55">
        <v>4971.8</v>
      </c>
      <c r="H34" s="56">
        <v>19140.3</v>
      </c>
      <c r="I34" s="56">
        <v>17873.3</v>
      </c>
      <c r="J34" s="56">
        <v>33492.050000000003</v>
      </c>
      <c r="K34" s="56">
        <v>33486.050000000003</v>
      </c>
    </row>
    <row r="35" spans="1:11" ht="23.25" customHeight="1" x14ac:dyDescent="0.2">
      <c r="A35" s="81" t="s">
        <v>34</v>
      </c>
      <c r="B35" s="50">
        <v>5367.4</v>
      </c>
      <c r="C35" s="93">
        <v>5126.3</v>
      </c>
      <c r="D35" s="50">
        <v>3805</v>
      </c>
      <c r="E35" s="50">
        <v>3159.8</v>
      </c>
      <c r="F35" s="55">
        <v>5074.2</v>
      </c>
      <c r="G35" s="55">
        <v>3803</v>
      </c>
      <c r="H35" s="55">
        <v>17580</v>
      </c>
      <c r="I35" s="56">
        <v>16746.599999999999</v>
      </c>
      <c r="J35" s="55">
        <v>35163.15</v>
      </c>
      <c r="K35" s="56">
        <v>34836.15</v>
      </c>
    </row>
    <row r="36" spans="1:11" ht="23.25" customHeight="1" x14ac:dyDescent="0.2">
      <c r="A36" s="81" t="s">
        <v>35</v>
      </c>
      <c r="B36" s="50">
        <v>4849.6000000000004</v>
      </c>
      <c r="C36" s="93">
        <v>4849.6000000000004</v>
      </c>
      <c r="D36" s="50">
        <v>6699.2</v>
      </c>
      <c r="E36" s="50">
        <v>6699.2</v>
      </c>
      <c r="F36" s="55">
        <v>2663.6</v>
      </c>
      <c r="G36" s="55">
        <v>2343.1999999999998</v>
      </c>
      <c r="H36" s="55">
        <v>11286.15</v>
      </c>
      <c r="I36" s="56">
        <v>11042.45</v>
      </c>
      <c r="J36" s="55">
        <v>16310.9</v>
      </c>
      <c r="K36" s="56">
        <v>15638.25</v>
      </c>
    </row>
    <row r="37" spans="1:11" ht="23.25" customHeight="1" x14ac:dyDescent="0.2">
      <c r="A37" s="81" t="s">
        <v>36</v>
      </c>
      <c r="B37" s="50">
        <v>5772.2</v>
      </c>
      <c r="C37" s="93">
        <v>5553.9</v>
      </c>
      <c r="D37" s="50">
        <v>14252.9</v>
      </c>
      <c r="E37" s="50">
        <v>14152.8</v>
      </c>
      <c r="F37" s="55">
        <v>8606.6</v>
      </c>
      <c r="G37" s="55">
        <v>7909.6</v>
      </c>
      <c r="H37" s="55">
        <v>33281.550000000003</v>
      </c>
      <c r="I37" s="56">
        <v>33251.050000000003</v>
      </c>
      <c r="J37" s="55">
        <v>28473.4</v>
      </c>
      <c r="K37" s="56">
        <v>27095.65</v>
      </c>
    </row>
    <row r="38" spans="1:11" ht="23.25" customHeight="1" x14ac:dyDescent="0.2">
      <c r="A38" s="81" t="s">
        <v>37</v>
      </c>
      <c r="B38" s="50">
        <v>9622.9</v>
      </c>
      <c r="C38" s="93">
        <v>9245.7999999999993</v>
      </c>
      <c r="D38" s="50">
        <v>16310.1</v>
      </c>
      <c r="E38" s="50">
        <v>16150</v>
      </c>
      <c r="F38" s="55">
        <v>4584.6000000000004</v>
      </c>
      <c r="G38" s="55">
        <v>4266.3999999999996</v>
      </c>
      <c r="H38" s="55">
        <v>19206</v>
      </c>
      <c r="I38" s="56">
        <v>18798.599999999999</v>
      </c>
      <c r="J38" s="55"/>
      <c r="K38" s="56"/>
    </row>
    <row r="39" spans="1:11" ht="23.25" customHeight="1" x14ac:dyDescent="0.2">
      <c r="A39" s="81" t="s">
        <v>38</v>
      </c>
      <c r="B39" s="50">
        <v>10651.9</v>
      </c>
      <c r="C39" s="93">
        <v>10523.9</v>
      </c>
      <c r="D39" s="50">
        <v>14225.9</v>
      </c>
      <c r="E39" s="50">
        <v>14149.9</v>
      </c>
      <c r="F39" s="55">
        <v>4061.4</v>
      </c>
      <c r="G39" s="55">
        <v>4039.4</v>
      </c>
      <c r="H39" s="55">
        <v>24040.5</v>
      </c>
      <c r="I39" s="56">
        <v>23464.6</v>
      </c>
      <c r="J39" s="55"/>
      <c r="K39" s="56"/>
    </row>
    <row r="40" spans="1:11" ht="23.25" customHeight="1" thickBot="1" x14ac:dyDescent="0.25">
      <c r="A40" s="84" t="s">
        <v>39</v>
      </c>
      <c r="B40" s="51">
        <v>8937.2999999999993</v>
      </c>
      <c r="C40" s="94">
        <v>8561.7999999999993</v>
      </c>
      <c r="D40" s="51">
        <v>3283</v>
      </c>
      <c r="E40" s="51">
        <v>3188.2</v>
      </c>
      <c r="F40" s="57">
        <v>12548.6</v>
      </c>
      <c r="G40" s="57">
        <v>12459.3</v>
      </c>
      <c r="H40" s="57">
        <v>27067.5</v>
      </c>
      <c r="I40" s="57">
        <v>27062.5</v>
      </c>
      <c r="J40" s="57"/>
      <c r="K40" s="57"/>
    </row>
    <row r="41" spans="1:11" ht="23.25" customHeight="1" x14ac:dyDescent="0.2">
      <c r="A41" s="85" t="s">
        <v>40</v>
      </c>
      <c r="B41" s="79"/>
      <c r="C41" s="91"/>
      <c r="D41" s="79"/>
      <c r="E41" s="79"/>
      <c r="F41" s="56"/>
      <c r="G41" s="56"/>
      <c r="H41" s="56"/>
      <c r="I41" s="56"/>
      <c r="J41" s="56"/>
      <c r="K41" s="56"/>
    </row>
    <row r="42" spans="1:11" ht="23.25" customHeight="1" x14ac:dyDescent="0.2">
      <c r="A42" s="81" t="s">
        <v>41</v>
      </c>
      <c r="B42" s="69">
        <f t="shared" ref="B42:G42" si="6">AVERAGE(B29:B40)</f>
        <v>5896.666666666667</v>
      </c>
      <c r="C42" s="69">
        <f t="shared" si="6"/>
        <v>5707.791666666667</v>
      </c>
      <c r="D42" s="69">
        <f t="shared" si="6"/>
        <v>9852.1583333333328</v>
      </c>
      <c r="E42" s="69">
        <f t="shared" si="6"/>
        <v>9426.8583333333318</v>
      </c>
      <c r="F42" s="69">
        <f t="shared" si="6"/>
        <v>5396.1583333333338</v>
      </c>
      <c r="G42" s="69">
        <f t="shared" si="6"/>
        <v>4765.2250000000013</v>
      </c>
      <c r="H42" s="69">
        <f>AVERAGE(H29:H40)</f>
        <v>15065.666666666666</v>
      </c>
      <c r="I42" s="69">
        <f>AVERAGE(I29:I40)</f>
        <v>14646.183333333334</v>
      </c>
      <c r="J42" s="69">
        <f>AVERAGE(J29:J40)</f>
        <v>26095.777777777774</v>
      </c>
      <c r="K42" s="69">
        <f>AVERAGE(K29:K40)</f>
        <v>25583.194444444445</v>
      </c>
    </row>
    <row r="43" spans="1:11" ht="23.25" customHeight="1" thickBot="1" x14ac:dyDescent="0.25">
      <c r="A43" s="86" t="s">
        <v>42</v>
      </c>
      <c r="B43" s="105">
        <f t="shared" ref="B43:G43" si="7">B42/30</f>
        <v>196.55555555555557</v>
      </c>
      <c r="C43" s="105">
        <f t="shared" si="7"/>
        <v>190.25972222222222</v>
      </c>
      <c r="D43" s="105">
        <f t="shared" si="7"/>
        <v>328.40527777777777</v>
      </c>
      <c r="E43" s="105">
        <f t="shared" si="7"/>
        <v>314.22861111111104</v>
      </c>
      <c r="F43" s="105">
        <f t="shared" si="7"/>
        <v>179.87194444444447</v>
      </c>
      <c r="G43" s="105">
        <f t="shared" si="7"/>
        <v>158.84083333333336</v>
      </c>
      <c r="H43" s="105">
        <f>H42/30</f>
        <v>502.18888888888887</v>
      </c>
      <c r="I43" s="105">
        <f>I42/30</f>
        <v>488.20611111111117</v>
      </c>
      <c r="J43" s="105">
        <f>J42/30</f>
        <v>869.85925925925915</v>
      </c>
      <c r="K43" s="105">
        <f t="shared" ref="K43" si="8">K42/30</f>
        <v>852.77314814814815</v>
      </c>
    </row>
    <row r="44" spans="1:11" ht="15" thickTop="1" x14ac:dyDescent="0.2">
      <c r="A44" s="265" t="s">
        <v>45</v>
      </c>
      <c r="B44" s="265"/>
      <c r="C44" s="265"/>
      <c r="D44" s="265"/>
      <c r="E44" s="265"/>
      <c r="F44" s="265"/>
      <c r="G44" s="265"/>
      <c r="H44" s="265"/>
      <c r="I44" s="265"/>
      <c r="J44" s="265"/>
      <c r="K44" s="265"/>
    </row>
    <row r="45" spans="1:11" x14ac:dyDescent="0.2">
      <c r="J45" s="102"/>
      <c r="K45" s="102"/>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zoomScaleNormal="100" zoomScaleSheetLayoutView="100" workbookViewId="0">
      <selection activeCell="J9" sqref="J9:K17"/>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43" t="s">
        <v>46</v>
      </c>
      <c r="B1" s="243"/>
      <c r="C1" s="243"/>
      <c r="D1" s="243"/>
      <c r="E1" s="243"/>
      <c r="F1" s="243"/>
      <c r="G1" s="243"/>
      <c r="H1" s="243"/>
      <c r="I1" s="243"/>
      <c r="J1" s="243"/>
      <c r="K1" s="243"/>
    </row>
    <row r="2" spans="1:11" x14ac:dyDescent="0.2">
      <c r="A2" s="268"/>
      <c r="B2" s="268"/>
      <c r="C2" s="268"/>
      <c r="D2" s="268"/>
      <c r="E2" s="268"/>
      <c r="F2" s="268"/>
      <c r="G2" s="268"/>
      <c r="H2" s="268"/>
      <c r="I2" s="268"/>
      <c r="J2" s="268"/>
      <c r="K2" s="268"/>
    </row>
    <row r="3" spans="1:11" ht="16.5" thickBot="1" x14ac:dyDescent="0.25">
      <c r="A3" s="259" t="s">
        <v>47</v>
      </c>
      <c r="B3" s="259"/>
      <c r="C3" s="259"/>
      <c r="D3" s="259"/>
      <c r="E3" s="259"/>
      <c r="F3" s="259"/>
      <c r="G3" s="259"/>
      <c r="H3" s="269" t="s">
        <v>1</v>
      </c>
      <c r="I3" s="269"/>
      <c r="J3" s="269"/>
      <c r="K3" s="269"/>
    </row>
    <row r="4" spans="1:11" ht="15.75" thickTop="1" thickBot="1" x14ac:dyDescent="0.25">
      <c r="A4" s="270" t="s">
        <v>19</v>
      </c>
      <c r="B4" s="272" t="s">
        <v>20</v>
      </c>
      <c r="C4" s="274"/>
      <c r="D4" s="272" t="s">
        <v>21</v>
      </c>
      <c r="E4" s="274"/>
      <c r="F4" s="272" t="s">
        <v>22</v>
      </c>
      <c r="G4" s="274"/>
      <c r="H4" s="272" t="s">
        <v>23</v>
      </c>
      <c r="I4" s="273"/>
      <c r="J4" s="272" t="s">
        <v>164</v>
      </c>
      <c r="K4" s="273"/>
    </row>
    <row r="5" spans="1:11" ht="30" customHeight="1" thickBot="1" x14ac:dyDescent="0.25">
      <c r="A5" s="271"/>
      <c r="B5" s="73" t="s">
        <v>48</v>
      </c>
      <c r="C5" s="73" t="s">
        <v>49</v>
      </c>
      <c r="D5" s="73" t="s">
        <v>48</v>
      </c>
      <c r="E5" s="73" t="s">
        <v>49</v>
      </c>
      <c r="F5" s="73" t="s">
        <v>48</v>
      </c>
      <c r="G5" s="73" t="s">
        <v>49</v>
      </c>
      <c r="H5" s="73" t="s">
        <v>48</v>
      </c>
      <c r="I5" s="73" t="s">
        <v>49</v>
      </c>
      <c r="J5" s="73" t="s">
        <v>48</v>
      </c>
      <c r="K5" s="203" t="s">
        <v>49</v>
      </c>
    </row>
    <row r="6" spans="1:11" x14ac:dyDescent="0.2">
      <c r="A6" s="2"/>
      <c r="B6" s="11"/>
      <c r="C6" s="11"/>
      <c r="D6" s="11"/>
      <c r="E6" s="11"/>
      <c r="F6" s="11"/>
      <c r="G6" s="11"/>
      <c r="H6" s="11"/>
      <c r="I6" s="11"/>
      <c r="J6" s="11"/>
      <c r="K6" s="11"/>
    </row>
    <row r="7" spans="1:11" ht="29.25" customHeight="1" x14ac:dyDescent="0.2">
      <c r="A7" s="23" t="s">
        <v>27</v>
      </c>
      <c r="B7" s="79">
        <v>32900</v>
      </c>
      <c r="C7" s="79">
        <v>0</v>
      </c>
      <c r="D7" s="79">
        <v>249600</v>
      </c>
      <c r="E7" s="79">
        <v>0</v>
      </c>
      <c r="F7" s="106">
        <v>420750</v>
      </c>
      <c r="G7" s="106">
        <v>3838450</v>
      </c>
      <c r="H7" s="79">
        <v>324100</v>
      </c>
      <c r="I7" s="79">
        <v>5290100</v>
      </c>
      <c r="J7" s="79">
        <v>912100</v>
      </c>
      <c r="K7" s="79">
        <v>5081650</v>
      </c>
    </row>
    <row r="8" spans="1:11" ht="29.25" customHeight="1" x14ac:dyDescent="0.2">
      <c r="A8" s="23" t="s">
        <v>29</v>
      </c>
      <c r="B8" s="79">
        <v>154700</v>
      </c>
      <c r="C8" s="79">
        <v>77500</v>
      </c>
      <c r="D8" s="79">
        <v>96500</v>
      </c>
      <c r="E8" s="79">
        <v>10000</v>
      </c>
      <c r="F8" s="79">
        <v>496350</v>
      </c>
      <c r="G8" s="79">
        <v>63300</v>
      </c>
      <c r="H8" s="79">
        <v>1906950</v>
      </c>
      <c r="I8" s="79">
        <v>5828500</v>
      </c>
      <c r="J8" s="79">
        <v>1765750</v>
      </c>
      <c r="K8" s="79">
        <v>6684750</v>
      </c>
    </row>
    <row r="9" spans="1:11" ht="29.25" customHeight="1" x14ac:dyDescent="0.2">
      <c r="A9" s="23" t="s">
        <v>30</v>
      </c>
      <c r="B9" s="79">
        <v>25300</v>
      </c>
      <c r="C9" s="79">
        <v>169250</v>
      </c>
      <c r="D9" s="79">
        <v>214465</v>
      </c>
      <c r="E9" s="79">
        <v>117500</v>
      </c>
      <c r="F9" s="79">
        <v>338700</v>
      </c>
      <c r="G9" s="79">
        <v>635750</v>
      </c>
      <c r="H9" s="79">
        <v>876150</v>
      </c>
      <c r="I9" s="79">
        <v>13180100</v>
      </c>
      <c r="J9" s="79">
        <v>1435980</v>
      </c>
      <c r="K9" s="79">
        <v>6297900</v>
      </c>
    </row>
    <row r="10" spans="1:11" ht="29.25" customHeight="1" x14ac:dyDescent="0.2">
      <c r="A10" s="23" t="s">
        <v>31</v>
      </c>
      <c r="B10" s="79">
        <v>20500</v>
      </c>
      <c r="C10" s="79">
        <v>34500</v>
      </c>
      <c r="D10" s="79">
        <v>0</v>
      </c>
      <c r="E10" s="79">
        <v>23900</v>
      </c>
      <c r="F10" s="79">
        <v>378350</v>
      </c>
      <c r="G10" s="79">
        <v>40500</v>
      </c>
      <c r="H10" s="79">
        <v>1795190</v>
      </c>
      <c r="I10" s="79">
        <v>4950050</v>
      </c>
      <c r="J10" s="79">
        <v>2192100</v>
      </c>
      <c r="K10" s="79">
        <v>6297950</v>
      </c>
    </row>
    <row r="11" spans="1:11" ht="29.25" customHeight="1" x14ac:dyDescent="0.2">
      <c r="A11" s="23" t="s">
        <v>32</v>
      </c>
      <c r="B11" s="79">
        <v>11000</v>
      </c>
      <c r="C11" s="79">
        <v>58900</v>
      </c>
      <c r="D11" s="79">
        <v>315450</v>
      </c>
      <c r="E11" s="79">
        <v>13000</v>
      </c>
      <c r="F11" s="79">
        <v>147550</v>
      </c>
      <c r="G11" s="79">
        <v>73750</v>
      </c>
      <c r="H11" s="79">
        <v>938400</v>
      </c>
      <c r="I11" s="79">
        <v>3640100</v>
      </c>
      <c r="J11" s="79">
        <v>1858510</v>
      </c>
      <c r="K11" s="79">
        <v>3256300</v>
      </c>
    </row>
    <row r="12" spans="1:11" ht="29.25" customHeight="1" x14ac:dyDescent="0.2">
      <c r="A12" s="23" t="s">
        <v>33</v>
      </c>
      <c r="B12" s="79">
        <v>73500</v>
      </c>
      <c r="C12" s="79">
        <v>78500</v>
      </c>
      <c r="D12" s="79">
        <v>474013</v>
      </c>
      <c r="E12" s="79">
        <v>419700</v>
      </c>
      <c r="F12" s="79" t="s">
        <v>50</v>
      </c>
      <c r="G12" s="79">
        <v>1752250</v>
      </c>
      <c r="H12" s="79">
        <v>1882700</v>
      </c>
      <c r="I12" s="79">
        <v>5983000</v>
      </c>
      <c r="J12" s="79">
        <v>5367850</v>
      </c>
      <c r="K12" s="79">
        <v>6978850</v>
      </c>
    </row>
    <row r="13" spans="1:11" ht="29.25" customHeight="1" x14ac:dyDescent="0.2">
      <c r="A13" s="23" t="s">
        <v>34</v>
      </c>
      <c r="B13" s="79">
        <v>30325</v>
      </c>
      <c r="C13" s="79">
        <v>30500</v>
      </c>
      <c r="D13" s="79">
        <v>106150</v>
      </c>
      <c r="E13" s="79">
        <v>260300</v>
      </c>
      <c r="F13" s="79">
        <v>615650</v>
      </c>
      <c r="G13" s="79">
        <v>2338800</v>
      </c>
      <c r="H13" s="79">
        <v>2527850</v>
      </c>
      <c r="I13" s="79">
        <v>11078540</v>
      </c>
      <c r="J13" s="79">
        <v>1850550</v>
      </c>
      <c r="K13" s="79">
        <v>10301600</v>
      </c>
    </row>
    <row r="14" spans="1:11" ht="29.25" customHeight="1" x14ac:dyDescent="0.2">
      <c r="A14" s="23" t="s">
        <v>35</v>
      </c>
      <c r="B14" s="79">
        <v>75800</v>
      </c>
      <c r="C14" s="79">
        <v>72000</v>
      </c>
      <c r="D14" s="79">
        <v>56150</v>
      </c>
      <c r="E14" s="79">
        <v>32500</v>
      </c>
      <c r="F14" s="79">
        <v>412650</v>
      </c>
      <c r="G14" s="79">
        <v>722600</v>
      </c>
      <c r="H14" s="79">
        <v>526150</v>
      </c>
      <c r="I14" s="79">
        <v>6495550</v>
      </c>
      <c r="J14" s="79">
        <v>1973450</v>
      </c>
      <c r="K14" s="79">
        <v>4419900</v>
      </c>
    </row>
    <row r="15" spans="1:11" ht="29.25" customHeight="1" x14ac:dyDescent="0.2">
      <c r="A15" s="23" t="s">
        <v>36</v>
      </c>
      <c r="B15" s="79">
        <v>32100</v>
      </c>
      <c r="C15" s="79">
        <v>142800</v>
      </c>
      <c r="D15" s="79">
        <v>469350</v>
      </c>
      <c r="E15" s="79">
        <v>647550</v>
      </c>
      <c r="F15" s="79">
        <v>212225</v>
      </c>
      <c r="G15" s="79">
        <v>2233500</v>
      </c>
      <c r="H15" s="79">
        <v>783200</v>
      </c>
      <c r="I15" s="79">
        <v>4421750</v>
      </c>
      <c r="J15" s="79">
        <v>5626250</v>
      </c>
      <c r="K15" s="79">
        <v>4630500</v>
      </c>
    </row>
    <row r="16" spans="1:11" ht="29.25" customHeight="1" x14ac:dyDescent="0.2">
      <c r="A16" s="23" t="s">
        <v>37</v>
      </c>
      <c r="B16" s="79">
        <v>135600</v>
      </c>
      <c r="C16" s="79">
        <v>78000</v>
      </c>
      <c r="D16" s="79">
        <v>316850</v>
      </c>
      <c r="E16" s="79">
        <v>974800</v>
      </c>
      <c r="F16" s="79">
        <v>1028800</v>
      </c>
      <c r="G16" s="79">
        <v>488750</v>
      </c>
      <c r="H16" s="79">
        <v>1501700</v>
      </c>
      <c r="I16" s="79">
        <v>3122200</v>
      </c>
      <c r="J16" s="79"/>
      <c r="K16" s="79"/>
    </row>
    <row r="17" spans="1:11" ht="29.25" customHeight="1" x14ac:dyDescent="0.2">
      <c r="A17" s="23" t="s">
        <v>38</v>
      </c>
      <c r="B17" s="79">
        <v>50400</v>
      </c>
      <c r="C17" s="79">
        <v>55100</v>
      </c>
      <c r="D17" s="79">
        <v>180600</v>
      </c>
      <c r="E17" s="79">
        <v>663950</v>
      </c>
      <c r="F17" s="79">
        <v>833250</v>
      </c>
      <c r="G17" s="79">
        <v>3266300</v>
      </c>
      <c r="H17" s="79">
        <v>904350</v>
      </c>
      <c r="I17" s="79">
        <v>3416200</v>
      </c>
      <c r="J17" s="79"/>
      <c r="K17" s="79"/>
    </row>
    <row r="18" spans="1:11" ht="29.25" customHeight="1" x14ac:dyDescent="0.2">
      <c r="A18" s="23" t="s">
        <v>39</v>
      </c>
      <c r="B18" s="79">
        <v>204500</v>
      </c>
      <c r="C18" s="79">
        <v>301300</v>
      </c>
      <c r="D18" s="79">
        <v>527050</v>
      </c>
      <c r="E18" s="79" t="s">
        <v>51</v>
      </c>
      <c r="F18" s="79">
        <v>1209100</v>
      </c>
      <c r="G18" s="79">
        <v>2856500</v>
      </c>
      <c r="H18" s="79">
        <v>929000</v>
      </c>
      <c r="I18" s="79">
        <v>4141200</v>
      </c>
      <c r="J18" s="79"/>
      <c r="K18" s="79"/>
    </row>
    <row r="19" spans="1:11" ht="29.25" customHeight="1" thickBot="1" x14ac:dyDescent="0.25">
      <c r="A19" s="5"/>
      <c r="B19" s="6"/>
      <c r="C19" s="6"/>
      <c r="D19" s="6"/>
      <c r="E19" s="6"/>
      <c r="F19" s="6"/>
      <c r="G19" s="6"/>
      <c r="H19" s="6"/>
      <c r="I19" s="6"/>
      <c r="J19" s="6"/>
      <c r="K19" s="6"/>
    </row>
    <row r="20" spans="1:11" ht="29.25" customHeight="1" x14ac:dyDescent="0.2">
      <c r="A20" s="24" t="s">
        <v>40</v>
      </c>
      <c r="B20" s="11"/>
      <c r="C20" s="11"/>
      <c r="D20" s="11"/>
      <c r="E20" s="11"/>
      <c r="F20" s="11"/>
      <c r="G20" s="11"/>
      <c r="H20" s="11"/>
      <c r="I20" s="11"/>
      <c r="J20" s="11"/>
      <c r="K20" s="11"/>
    </row>
    <row r="21" spans="1:11" ht="29.25" customHeight="1" x14ac:dyDescent="0.2">
      <c r="A21" s="23" t="s">
        <v>41</v>
      </c>
      <c r="B21" s="68">
        <f t="shared" ref="B21:I21" si="0">+AVERAGE(B7:B18)</f>
        <v>70552.083333333328</v>
      </c>
      <c r="C21" s="68">
        <f t="shared" si="0"/>
        <v>91529.166666666672</v>
      </c>
      <c r="D21" s="68">
        <f t="shared" si="0"/>
        <v>250514.83333333334</v>
      </c>
      <c r="E21" s="68">
        <f t="shared" si="0"/>
        <v>287563.63636363635</v>
      </c>
      <c r="F21" s="68">
        <f t="shared" si="0"/>
        <v>553943.18181818177</v>
      </c>
      <c r="G21" s="68">
        <f t="shared" si="0"/>
        <v>1525870.8333333333</v>
      </c>
      <c r="H21" s="68">
        <f t="shared" si="0"/>
        <v>1241311.6666666667</v>
      </c>
      <c r="I21" s="68">
        <f t="shared" si="0"/>
        <v>5962274.166666667</v>
      </c>
      <c r="J21" s="68">
        <f>+AVERAGE(J7:J18)</f>
        <v>2553615.5555555555</v>
      </c>
      <c r="K21" s="68">
        <f>+AVERAGE(K7:K18)</f>
        <v>5994377.777777778</v>
      </c>
    </row>
    <row r="22" spans="1:11" ht="29.25" customHeight="1" thickBot="1" x14ac:dyDescent="0.25">
      <c r="A22" s="25" t="s">
        <v>42</v>
      </c>
      <c r="B22" s="107">
        <f t="shared" ref="B22:I22" si="1">+B21/30</f>
        <v>2351.7361111111109</v>
      </c>
      <c r="C22" s="107">
        <f t="shared" si="1"/>
        <v>3050.9722222222222</v>
      </c>
      <c r="D22" s="107">
        <f t="shared" si="1"/>
        <v>8350.4944444444445</v>
      </c>
      <c r="E22" s="107">
        <f t="shared" si="1"/>
        <v>9585.454545454546</v>
      </c>
      <c r="F22" s="107">
        <f t="shared" si="1"/>
        <v>18464.772727272724</v>
      </c>
      <c r="G22" s="107">
        <f t="shared" si="1"/>
        <v>50862.361111111109</v>
      </c>
      <c r="H22" s="107">
        <f t="shared" si="1"/>
        <v>41377.055555555555</v>
      </c>
      <c r="I22" s="107">
        <f t="shared" si="1"/>
        <v>198742.47222222222</v>
      </c>
      <c r="J22" s="107">
        <f>+J21/30</f>
        <v>85120.518518518511</v>
      </c>
      <c r="K22" s="107">
        <f>+K21/30</f>
        <v>199812.59259259261</v>
      </c>
    </row>
    <row r="23" spans="1:11" ht="29.25" customHeight="1" thickTop="1" x14ac:dyDescent="0.2">
      <c r="A23" s="2"/>
      <c r="B23" s="2"/>
      <c r="C23" s="29"/>
      <c r="D23" s="2"/>
      <c r="E23" s="29"/>
      <c r="F23" s="2"/>
      <c r="G23" s="2"/>
      <c r="H23" s="2"/>
      <c r="I23" s="2"/>
      <c r="J23" s="2"/>
      <c r="K23" s="2"/>
    </row>
    <row r="24" spans="1:11" ht="29.25" customHeight="1" x14ac:dyDescent="0.2">
      <c r="A24" s="243" t="s">
        <v>52</v>
      </c>
      <c r="B24" s="243"/>
      <c r="C24" s="243"/>
      <c r="D24" s="243"/>
      <c r="E24" s="243"/>
      <c r="F24" s="243"/>
      <c r="G24" s="243"/>
      <c r="H24" s="243"/>
      <c r="I24" s="243"/>
      <c r="J24" s="243"/>
      <c r="K24" s="243"/>
    </row>
    <row r="25" spans="1:11" ht="29.25" customHeight="1" thickBot="1" x14ac:dyDescent="0.25">
      <c r="A25" s="30"/>
      <c r="B25" s="277"/>
      <c r="C25" s="277"/>
      <c r="D25" s="277"/>
      <c r="E25" s="277"/>
      <c r="F25" s="277"/>
      <c r="G25" s="277"/>
      <c r="H25" s="277"/>
      <c r="I25" s="277"/>
      <c r="J25" s="278" t="s">
        <v>53</v>
      </c>
      <c r="K25" s="278"/>
    </row>
    <row r="26" spans="1:11" ht="29.25" customHeight="1" thickTop="1" thickBot="1" x14ac:dyDescent="0.25">
      <c r="A26" s="270" t="s">
        <v>19</v>
      </c>
      <c r="B26" s="272" t="s">
        <v>20</v>
      </c>
      <c r="C26" s="274"/>
      <c r="D26" s="272" t="s">
        <v>21</v>
      </c>
      <c r="E26" s="274"/>
      <c r="F26" s="272" t="s">
        <v>22</v>
      </c>
      <c r="G26" s="274"/>
      <c r="H26" s="272" t="s">
        <v>23</v>
      </c>
      <c r="I26" s="273"/>
      <c r="J26" s="272" t="s">
        <v>164</v>
      </c>
      <c r="K26" s="273"/>
    </row>
    <row r="27" spans="1:11" ht="29.25" customHeight="1" thickBot="1" x14ac:dyDescent="0.25">
      <c r="A27" s="271"/>
      <c r="B27" s="73" t="s">
        <v>54</v>
      </c>
      <c r="C27" s="73" t="s">
        <v>55</v>
      </c>
      <c r="D27" s="73" t="s">
        <v>54</v>
      </c>
      <c r="E27" s="73" t="s">
        <v>55</v>
      </c>
      <c r="F27" s="73" t="s">
        <v>54</v>
      </c>
      <c r="G27" s="73" t="s">
        <v>55</v>
      </c>
      <c r="H27" s="73" t="s">
        <v>54</v>
      </c>
      <c r="I27" s="73" t="s">
        <v>55</v>
      </c>
      <c r="J27" s="73" t="s">
        <v>54</v>
      </c>
      <c r="K27" s="203" t="s">
        <v>55</v>
      </c>
    </row>
    <row r="28" spans="1:11" ht="29.25" customHeight="1" x14ac:dyDescent="0.2">
      <c r="A28" s="2"/>
      <c r="B28" s="27"/>
      <c r="C28" s="27"/>
      <c r="D28" s="27"/>
      <c r="E28" s="27"/>
      <c r="F28" s="27"/>
      <c r="G28" s="27"/>
      <c r="H28" s="27"/>
      <c r="I28" s="27"/>
      <c r="J28" s="27"/>
      <c r="K28" s="27"/>
    </row>
    <row r="29" spans="1:11" ht="29.25" customHeight="1" x14ac:dyDescent="0.2">
      <c r="A29" s="23" t="s">
        <v>27</v>
      </c>
      <c r="B29" s="49">
        <v>8</v>
      </c>
      <c r="C29" s="49">
        <v>6</v>
      </c>
      <c r="D29" s="49">
        <v>8</v>
      </c>
      <c r="E29" s="49">
        <v>6</v>
      </c>
      <c r="F29" s="48">
        <v>16</v>
      </c>
      <c r="G29" s="48">
        <v>14</v>
      </c>
      <c r="H29" s="49">
        <v>23</v>
      </c>
      <c r="I29" s="49">
        <v>21</v>
      </c>
      <c r="J29" s="49">
        <v>20.5</v>
      </c>
      <c r="K29" s="49">
        <v>18.5</v>
      </c>
    </row>
    <row r="30" spans="1:11" ht="29.25" customHeight="1" x14ac:dyDescent="0.2">
      <c r="A30" s="23" t="s">
        <v>29</v>
      </c>
      <c r="B30" s="49">
        <v>8</v>
      </c>
      <c r="C30" s="49">
        <v>6</v>
      </c>
      <c r="D30" s="49">
        <v>8</v>
      </c>
      <c r="E30" s="49">
        <v>6</v>
      </c>
      <c r="F30" s="48">
        <v>16</v>
      </c>
      <c r="G30" s="48">
        <v>14</v>
      </c>
      <c r="H30" s="49">
        <v>23</v>
      </c>
      <c r="I30" s="49">
        <v>21</v>
      </c>
      <c r="J30" s="49">
        <v>20.5</v>
      </c>
      <c r="K30" s="49">
        <v>18.5</v>
      </c>
    </row>
    <row r="31" spans="1:11" ht="29.25" customHeight="1" x14ac:dyDescent="0.2">
      <c r="A31" s="23" t="s">
        <v>30</v>
      </c>
      <c r="B31" s="49">
        <v>8</v>
      </c>
      <c r="C31" s="49">
        <v>6</v>
      </c>
      <c r="D31" s="49">
        <v>8.25</v>
      </c>
      <c r="E31" s="49">
        <v>6.25</v>
      </c>
      <c r="F31" s="48">
        <v>16</v>
      </c>
      <c r="G31" s="48">
        <v>14</v>
      </c>
      <c r="H31" s="49">
        <v>23</v>
      </c>
      <c r="I31" s="49">
        <v>21</v>
      </c>
      <c r="J31" s="49">
        <v>18.5</v>
      </c>
      <c r="K31" s="49">
        <v>16.5</v>
      </c>
    </row>
    <row r="32" spans="1:11" ht="29.25" customHeight="1" x14ac:dyDescent="0.2">
      <c r="A32" s="23" t="s">
        <v>31</v>
      </c>
      <c r="B32" s="49">
        <v>8</v>
      </c>
      <c r="C32" s="49">
        <v>6</v>
      </c>
      <c r="D32" s="49">
        <v>8.25</v>
      </c>
      <c r="E32" s="49">
        <v>6.25</v>
      </c>
      <c r="F32" s="48">
        <v>16</v>
      </c>
      <c r="G32" s="48">
        <v>14</v>
      </c>
      <c r="H32" s="49">
        <v>23</v>
      </c>
      <c r="I32" s="49">
        <v>21</v>
      </c>
      <c r="J32" s="49">
        <v>18.5</v>
      </c>
      <c r="K32" s="49">
        <v>16.5</v>
      </c>
    </row>
    <row r="33" spans="1:11" ht="29.25" customHeight="1" x14ac:dyDescent="0.2">
      <c r="A33" s="23" t="s">
        <v>32</v>
      </c>
      <c r="B33" s="49">
        <v>8</v>
      </c>
      <c r="C33" s="49">
        <v>6</v>
      </c>
      <c r="D33" s="49">
        <v>9.75</v>
      </c>
      <c r="E33" s="49">
        <v>7.75</v>
      </c>
      <c r="F33" s="48">
        <v>16</v>
      </c>
      <c r="G33" s="48">
        <v>14</v>
      </c>
      <c r="H33" s="49">
        <v>23</v>
      </c>
      <c r="I33" s="49">
        <v>21</v>
      </c>
      <c r="J33" s="49">
        <v>16</v>
      </c>
      <c r="K33" s="49">
        <v>14</v>
      </c>
    </row>
    <row r="34" spans="1:11" ht="29.25" customHeight="1" x14ac:dyDescent="0.2">
      <c r="A34" s="23" t="s">
        <v>33</v>
      </c>
      <c r="B34" s="49">
        <v>8</v>
      </c>
      <c r="C34" s="49">
        <v>6</v>
      </c>
      <c r="D34" s="49">
        <v>10.75</v>
      </c>
      <c r="E34" s="49">
        <v>8.75</v>
      </c>
      <c r="F34" s="48">
        <v>17</v>
      </c>
      <c r="G34" s="48">
        <v>15</v>
      </c>
      <c r="H34" s="49">
        <v>23</v>
      </c>
      <c r="I34" s="49">
        <v>21</v>
      </c>
      <c r="J34" s="49">
        <v>14</v>
      </c>
      <c r="K34" s="49">
        <v>12</v>
      </c>
    </row>
    <row r="35" spans="1:11" ht="29.25" customHeight="1" x14ac:dyDescent="0.2">
      <c r="A35" s="23" t="s">
        <v>34</v>
      </c>
      <c r="B35" s="49">
        <v>8</v>
      </c>
      <c r="C35" s="49">
        <v>6</v>
      </c>
      <c r="D35" s="49">
        <v>10.75</v>
      </c>
      <c r="E35" s="49">
        <v>8.75</v>
      </c>
      <c r="F35" s="48">
        <v>18</v>
      </c>
      <c r="G35" s="48">
        <v>16</v>
      </c>
      <c r="H35" s="48">
        <v>23</v>
      </c>
      <c r="I35" s="48">
        <v>21</v>
      </c>
      <c r="J35" s="48">
        <v>13</v>
      </c>
      <c r="K35" s="48">
        <v>11</v>
      </c>
    </row>
    <row r="36" spans="1:11" ht="29.25" customHeight="1" x14ac:dyDescent="0.2">
      <c r="A36" s="23" t="s">
        <v>35</v>
      </c>
      <c r="B36" s="49">
        <v>8</v>
      </c>
      <c r="C36" s="49">
        <v>6</v>
      </c>
      <c r="D36" s="49">
        <v>10.75</v>
      </c>
      <c r="E36" s="49">
        <v>8.75</v>
      </c>
      <c r="F36" s="48">
        <v>18</v>
      </c>
      <c r="G36" s="48">
        <v>16</v>
      </c>
      <c r="H36" s="48">
        <v>23</v>
      </c>
      <c r="I36" s="48">
        <v>21</v>
      </c>
      <c r="J36" s="48">
        <v>13</v>
      </c>
      <c r="K36" s="48">
        <v>11</v>
      </c>
    </row>
    <row r="37" spans="1:11" ht="29.25" customHeight="1" x14ac:dyDescent="0.2">
      <c r="A37" s="23" t="s">
        <v>36</v>
      </c>
      <c r="B37" s="49">
        <v>8</v>
      </c>
      <c r="C37" s="49">
        <v>6</v>
      </c>
      <c r="D37" s="49">
        <v>10.75</v>
      </c>
      <c r="E37" s="49">
        <v>8.75</v>
      </c>
      <c r="F37" s="48">
        <v>21</v>
      </c>
      <c r="G37" s="48">
        <v>19</v>
      </c>
      <c r="H37" s="48">
        <v>23</v>
      </c>
      <c r="I37" s="48">
        <v>21</v>
      </c>
      <c r="J37" s="48">
        <v>13</v>
      </c>
      <c r="K37" s="48">
        <v>11</v>
      </c>
    </row>
    <row r="38" spans="1:11" ht="29.25" customHeight="1" x14ac:dyDescent="0.2">
      <c r="A38" s="23" t="s">
        <v>37</v>
      </c>
      <c r="B38" s="49">
        <v>8</v>
      </c>
      <c r="C38" s="49">
        <v>6</v>
      </c>
      <c r="D38" s="49">
        <v>13.25</v>
      </c>
      <c r="E38" s="49">
        <v>11.25</v>
      </c>
      <c r="F38" s="49">
        <v>22</v>
      </c>
      <c r="G38" s="49">
        <v>20</v>
      </c>
      <c r="H38" s="48">
        <v>23</v>
      </c>
      <c r="I38" s="48">
        <v>21</v>
      </c>
      <c r="J38" s="48"/>
      <c r="K38" s="48"/>
    </row>
    <row r="39" spans="1:11" ht="29.25" customHeight="1" x14ac:dyDescent="0.2">
      <c r="A39" s="23" t="s">
        <v>38</v>
      </c>
      <c r="B39" s="49">
        <v>8</v>
      </c>
      <c r="C39" s="49">
        <v>6</v>
      </c>
      <c r="D39" s="49">
        <v>14.75</v>
      </c>
      <c r="E39" s="49">
        <v>12.75</v>
      </c>
      <c r="F39" s="49">
        <v>22</v>
      </c>
      <c r="G39" s="49">
        <v>20</v>
      </c>
      <c r="H39" s="48">
        <v>23</v>
      </c>
      <c r="I39" s="48">
        <v>21</v>
      </c>
      <c r="J39" s="48"/>
      <c r="K39" s="48"/>
    </row>
    <row r="40" spans="1:11" ht="29.25" customHeight="1" x14ac:dyDescent="0.2">
      <c r="A40" s="23" t="s">
        <v>39</v>
      </c>
      <c r="B40" s="49">
        <v>8</v>
      </c>
      <c r="C40" s="49">
        <v>6</v>
      </c>
      <c r="D40" s="49">
        <v>16</v>
      </c>
      <c r="E40" s="49">
        <v>14</v>
      </c>
      <c r="F40" s="49">
        <v>23</v>
      </c>
      <c r="G40" s="49">
        <v>21</v>
      </c>
      <c r="H40" s="48">
        <v>21.5</v>
      </c>
      <c r="I40" s="48">
        <v>19.5</v>
      </c>
      <c r="J40" s="48"/>
      <c r="K40" s="48"/>
    </row>
    <row r="41" spans="1:11" ht="18.75" customHeight="1" thickBot="1" x14ac:dyDescent="0.25">
      <c r="A41" s="28"/>
      <c r="B41" s="28"/>
      <c r="C41" s="16"/>
      <c r="D41" s="28"/>
      <c r="E41" s="16"/>
      <c r="F41" s="28"/>
      <c r="G41" s="28"/>
      <c r="H41" s="28"/>
      <c r="I41" s="28"/>
      <c r="J41" s="28"/>
      <c r="K41" s="28"/>
    </row>
    <row r="42" spans="1:11" ht="18.75" customHeight="1" thickTop="1" x14ac:dyDescent="0.2">
      <c r="A42" s="275" t="s">
        <v>45</v>
      </c>
      <c r="B42" s="275"/>
      <c r="C42" s="275"/>
      <c r="D42" s="275"/>
      <c r="E42" s="275"/>
      <c r="F42" s="275"/>
      <c r="G42" s="275"/>
      <c r="H42" s="275"/>
      <c r="I42" s="275"/>
      <c r="J42" s="275"/>
      <c r="K42" s="275"/>
    </row>
    <row r="43" spans="1:11" ht="18.75" customHeight="1" x14ac:dyDescent="0.2">
      <c r="A43" s="276" t="s">
        <v>160</v>
      </c>
      <c r="B43" s="276"/>
      <c r="C43" s="276"/>
      <c r="D43" s="276"/>
      <c r="E43" s="276"/>
      <c r="F43" s="276"/>
      <c r="G43" s="276"/>
      <c r="H43" s="276"/>
      <c r="I43" s="276"/>
      <c r="J43" s="276"/>
      <c r="K43" s="276"/>
    </row>
    <row r="44" spans="1:11" ht="18.75" customHeight="1" x14ac:dyDescent="0.2">
      <c r="A44" s="279" t="s">
        <v>159</v>
      </c>
      <c r="B44" s="279"/>
      <c r="C44" s="279"/>
      <c r="D44" s="279"/>
      <c r="E44" s="279"/>
      <c r="F44" s="279"/>
      <c r="G44" s="279"/>
      <c r="H44" s="279"/>
      <c r="I44" s="279"/>
      <c r="J44" s="279"/>
      <c r="K44" s="279"/>
    </row>
    <row r="45" spans="1:11" ht="18.75" customHeight="1" x14ac:dyDescent="0.2">
      <c r="A45" s="276" t="s">
        <v>56</v>
      </c>
      <c r="B45" s="276"/>
      <c r="C45" s="276"/>
      <c r="D45" s="276"/>
      <c r="E45" s="276"/>
      <c r="F45" s="276"/>
      <c r="G45" s="276"/>
      <c r="H45" s="276"/>
      <c r="I45" s="276"/>
      <c r="J45" s="276"/>
      <c r="K45" s="276"/>
    </row>
    <row r="46" spans="1:11" ht="18.75" customHeight="1" x14ac:dyDescent="0.2">
      <c r="A46" s="276" t="s">
        <v>57</v>
      </c>
      <c r="B46" s="276"/>
      <c r="C46" s="276"/>
      <c r="D46" s="276"/>
      <c r="E46" s="276"/>
      <c r="F46" s="276"/>
      <c r="G46" s="276"/>
      <c r="H46" s="276"/>
      <c r="I46" s="276"/>
      <c r="J46" s="276"/>
      <c r="K46" s="276"/>
    </row>
  </sheetData>
  <mergeCells count="2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 ref="A1:K1"/>
    <mergeCell ref="A2:K2"/>
    <mergeCell ref="A3:G3"/>
    <mergeCell ref="H3:K3"/>
    <mergeCell ref="A4:A5"/>
    <mergeCell ref="H4:I4"/>
    <mergeCell ref="J4:K4"/>
    <mergeCell ref="B4:C4"/>
    <mergeCell ref="D4:E4"/>
    <mergeCell ref="F4:G4"/>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view="pageBreakPreview" zoomScaleNormal="100" zoomScaleSheetLayoutView="100" workbookViewId="0">
      <pane ySplit="5" topLeftCell="A53" activePane="bottomLeft" state="frozen"/>
      <selection activeCell="K5" sqref="K5"/>
      <selection pane="bottomLeft" activeCell="B5" sqref="B5"/>
    </sheetView>
  </sheetViews>
  <sheetFormatPr defaultRowHeight="14.25" x14ac:dyDescent="0.2"/>
  <cols>
    <col min="1" max="1" width="9.375" customWidth="1"/>
    <col min="2" max="3" width="9.375" style="121" bestFit="1" customWidth="1"/>
    <col min="4" max="5" width="8.75" style="121" bestFit="1" customWidth="1"/>
    <col min="6" max="6" width="11.25" style="121" customWidth="1"/>
    <col min="7" max="7" width="9.625" style="121" bestFit="1" customWidth="1"/>
    <col min="8" max="9" width="8.75" style="121" bestFit="1" customWidth="1"/>
    <col min="10" max="11" width="9.375" bestFit="1" customWidth="1"/>
    <col min="12" max="13" width="8.75" bestFit="1" customWidth="1"/>
  </cols>
  <sheetData>
    <row r="1" spans="1:13" ht="18.75" x14ac:dyDescent="0.2">
      <c r="A1" s="243" t="s">
        <v>58</v>
      </c>
      <c r="B1" s="243"/>
      <c r="C1" s="243"/>
      <c r="D1" s="243"/>
      <c r="E1" s="243"/>
      <c r="F1" s="243"/>
      <c r="G1" s="243"/>
      <c r="H1" s="243"/>
      <c r="I1" s="243"/>
      <c r="J1" s="243"/>
      <c r="K1" s="243"/>
      <c r="L1" s="243"/>
      <c r="M1" s="243"/>
    </row>
    <row r="2" spans="1:13" ht="18.75" x14ac:dyDescent="0.2">
      <c r="A2" s="282" t="s">
        <v>59</v>
      </c>
      <c r="B2" s="282"/>
      <c r="C2" s="282"/>
      <c r="D2" s="282"/>
      <c r="E2" s="282"/>
      <c r="F2" s="282"/>
      <c r="G2" s="282"/>
      <c r="H2" s="282"/>
      <c r="I2" s="282"/>
      <c r="J2" s="282"/>
      <c r="K2" s="282"/>
      <c r="L2" s="282"/>
      <c r="M2" s="282"/>
    </row>
    <row r="3" spans="1:13" ht="15" thickBot="1" x14ac:dyDescent="0.25">
      <c r="A3" s="283" t="s">
        <v>1</v>
      </c>
      <c r="B3" s="283"/>
      <c r="C3" s="283"/>
      <c r="D3" s="283"/>
      <c r="E3" s="283"/>
      <c r="F3" s="283"/>
      <c r="G3" s="283"/>
      <c r="H3" s="283"/>
      <c r="I3" s="283"/>
      <c r="J3" s="283"/>
      <c r="K3" s="283"/>
      <c r="L3" s="283"/>
      <c r="M3" s="283"/>
    </row>
    <row r="4" spans="1:13" ht="15.75" thickTop="1" thickBot="1" x14ac:dyDescent="0.25">
      <c r="A4" s="31" t="s">
        <v>60</v>
      </c>
      <c r="B4" s="284" t="s">
        <v>8</v>
      </c>
      <c r="C4" s="285"/>
      <c r="D4" s="285"/>
      <c r="E4" s="286"/>
      <c r="F4" s="287" t="s">
        <v>14</v>
      </c>
      <c r="G4" s="288"/>
      <c r="H4" s="288"/>
      <c r="I4" s="289"/>
      <c r="J4" s="290" t="s">
        <v>61</v>
      </c>
      <c r="K4" s="291"/>
      <c r="L4" s="291"/>
      <c r="M4" s="291"/>
    </row>
    <row r="5" spans="1:13" ht="23.25" thickBot="1" x14ac:dyDescent="0.25">
      <c r="A5" s="32" t="s">
        <v>62</v>
      </c>
      <c r="B5" s="114" t="s">
        <v>63</v>
      </c>
      <c r="C5" s="114" t="s">
        <v>64</v>
      </c>
      <c r="D5" s="114" t="s">
        <v>65</v>
      </c>
      <c r="E5" s="115" t="s">
        <v>66</v>
      </c>
      <c r="F5" s="114" t="s">
        <v>63</v>
      </c>
      <c r="G5" s="114" t="s">
        <v>64</v>
      </c>
      <c r="H5" s="114" t="s">
        <v>65</v>
      </c>
      <c r="I5" s="115" t="s">
        <v>66</v>
      </c>
      <c r="J5" s="33" t="s">
        <v>63</v>
      </c>
      <c r="K5" s="33" t="s">
        <v>67</v>
      </c>
      <c r="L5" s="33" t="s">
        <v>68</v>
      </c>
      <c r="M5" s="33" t="s">
        <v>69</v>
      </c>
    </row>
    <row r="6" spans="1:13" ht="16.5" hidden="1" customHeight="1" x14ac:dyDescent="0.2">
      <c r="A6" s="74">
        <v>2023</v>
      </c>
      <c r="B6" s="116"/>
      <c r="C6" s="116"/>
      <c r="D6" s="116"/>
      <c r="E6" s="116"/>
      <c r="F6" s="116"/>
      <c r="G6" s="116"/>
      <c r="H6" s="116"/>
      <c r="I6" s="116"/>
      <c r="J6" s="4"/>
      <c r="K6" s="4"/>
      <c r="L6" s="4"/>
      <c r="M6" s="4"/>
    </row>
    <row r="7" spans="1:13" ht="14.25" hidden="1" customHeight="1" x14ac:dyDescent="0.2">
      <c r="A7" s="75">
        <v>45232</v>
      </c>
      <c r="B7" s="117">
        <v>1213840</v>
      </c>
      <c r="C7" s="117">
        <v>255437</v>
      </c>
      <c r="D7" s="118">
        <v>21.9495</v>
      </c>
      <c r="E7" s="118">
        <v>21.8428</v>
      </c>
      <c r="F7" s="117">
        <v>670821</v>
      </c>
      <c r="G7" s="117">
        <v>85626</v>
      </c>
      <c r="H7" s="118">
        <v>21.989799999999999</v>
      </c>
      <c r="I7" s="118">
        <v>21.841699999999999</v>
      </c>
      <c r="J7" s="67">
        <v>2524432</v>
      </c>
      <c r="K7" s="67">
        <v>807224</v>
      </c>
      <c r="L7" s="71">
        <v>21.9999</v>
      </c>
      <c r="M7" s="71">
        <v>21.910399999999999</v>
      </c>
    </row>
    <row r="8" spans="1:13" hidden="1" x14ac:dyDescent="0.2">
      <c r="A8" s="75">
        <v>45246</v>
      </c>
      <c r="B8" s="117">
        <v>1109762</v>
      </c>
      <c r="C8" s="117">
        <v>472672</v>
      </c>
      <c r="D8" s="118">
        <v>21.499700000000001</v>
      </c>
      <c r="E8" s="118">
        <v>21.287800000000001</v>
      </c>
      <c r="F8" s="117">
        <v>405026</v>
      </c>
      <c r="G8" s="117">
        <v>92039</v>
      </c>
      <c r="H8" s="118">
        <v>21.4999</v>
      </c>
      <c r="I8" s="118">
        <v>21.458300000000001</v>
      </c>
      <c r="J8" s="67">
        <v>2671363</v>
      </c>
      <c r="K8" s="67">
        <v>596068</v>
      </c>
      <c r="L8" s="71">
        <v>21.5001</v>
      </c>
      <c r="M8" s="71">
        <v>21.433399999999999</v>
      </c>
    </row>
    <row r="9" spans="1:13" ht="22.5" hidden="1" customHeight="1" x14ac:dyDescent="0.2">
      <c r="A9" s="75">
        <v>45260</v>
      </c>
      <c r="B9" s="117">
        <v>562926</v>
      </c>
      <c r="C9" s="117">
        <v>366175</v>
      </c>
      <c r="D9" s="118">
        <v>21.4499</v>
      </c>
      <c r="E9" s="118">
        <v>21.339500000000001</v>
      </c>
      <c r="F9" s="117">
        <v>256636</v>
      </c>
      <c r="G9" s="117">
        <v>84174</v>
      </c>
      <c r="H9" s="118">
        <v>21.4299</v>
      </c>
      <c r="I9" s="118">
        <v>21.3263</v>
      </c>
      <c r="J9" s="67">
        <v>1358959</v>
      </c>
      <c r="K9" s="67">
        <v>715309</v>
      </c>
      <c r="L9" s="71">
        <v>21.43</v>
      </c>
      <c r="M9" s="71">
        <v>21.256900000000002</v>
      </c>
    </row>
    <row r="10" spans="1:13" ht="22.5" hidden="1" customHeight="1" x14ac:dyDescent="0.2">
      <c r="A10" s="76"/>
      <c r="B10" s="117"/>
      <c r="C10" s="117"/>
      <c r="D10" s="118"/>
      <c r="E10" s="118"/>
      <c r="F10" s="117"/>
      <c r="G10" s="117"/>
      <c r="H10" s="118"/>
      <c r="I10" s="118"/>
      <c r="J10" s="67"/>
      <c r="K10" s="67"/>
      <c r="L10" s="71"/>
      <c r="M10" s="71"/>
    </row>
    <row r="11" spans="1:13" ht="22.5" hidden="1" customHeight="1" x14ac:dyDescent="0.2">
      <c r="A11" s="75">
        <v>45274</v>
      </c>
      <c r="B11" s="117">
        <v>997826</v>
      </c>
      <c r="C11" s="117">
        <v>213014</v>
      </c>
      <c r="D11" s="118">
        <v>21.4499</v>
      </c>
      <c r="E11" s="118">
        <v>21.359000000000002</v>
      </c>
      <c r="F11" s="117">
        <v>426230</v>
      </c>
      <c r="G11" s="117">
        <v>25649</v>
      </c>
      <c r="H11" s="118">
        <v>21.420100000000001</v>
      </c>
      <c r="I11" s="118">
        <v>21.355399999999999</v>
      </c>
      <c r="J11" s="67">
        <v>3362416</v>
      </c>
      <c r="K11" s="67">
        <v>1912350</v>
      </c>
      <c r="L11" s="71">
        <v>21.43</v>
      </c>
      <c r="M11" s="71">
        <v>21.411000000000001</v>
      </c>
    </row>
    <row r="12" spans="1:13" ht="22.5" hidden="1" customHeight="1" x14ac:dyDescent="0.2">
      <c r="A12" s="77">
        <v>45288</v>
      </c>
      <c r="B12" s="119">
        <v>732067</v>
      </c>
      <c r="C12" s="119">
        <v>210467</v>
      </c>
      <c r="D12" s="120">
        <v>21.448</v>
      </c>
      <c r="E12" s="120">
        <v>21.320799999999998</v>
      </c>
      <c r="F12" s="119">
        <v>150595</v>
      </c>
      <c r="G12" s="119">
        <v>56074</v>
      </c>
      <c r="H12" s="120">
        <v>21.399899999999999</v>
      </c>
      <c r="I12" s="120">
        <v>21.363399999999999</v>
      </c>
      <c r="J12" s="108">
        <v>1996115</v>
      </c>
      <c r="K12" s="108">
        <v>1731390</v>
      </c>
      <c r="L12" s="72">
        <v>21.43</v>
      </c>
      <c r="M12" s="72">
        <v>21.3371</v>
      </c>
    </row>
    <row r="13" spans="1:13" ht="22.5" hidden="1" customHeight="1" x14ac:dyDescent="0.2">
      <c r="A13" s="77"/>
      <c r="B13" s="119"/>
      <c r="C13" s="119"/>
      <c r="D13" s="120"/>
      <c r="E13" s="120"/>
      <c r="F13" s="119"/>
      <c r="G13" s="119"/>
      <c r="H13" s="120"/>
      <c r="I13" s="120"/>
      <c r="J13" s="108"/>
      <c r="K13" s="108"/>
      <c r="L13" s="72"/>
      <c r="M13" s="72"/>
    </row>
    <row r="14" spans="1:13" ht="18" customHeight="1" thickTop="1" x14ac:dyDescent="0.2">
      <c r="A14" s="74">
        <v>2024</v>
      </c>
      <c r="B14" s="117"/>
      <c r="C14" s="117"/>
      <c r="D14" s="118"/>
      <c r="E14" s="118"/>
      <c r="F14" s="117"/>
      <c r="G14" s="117"/>
      <c r="H14" s="118"/>
      <c r="I14" s="118"/>
      <c r="J14" s="67"/>
      <c r="K14" s="67"/>
      <c r="L14" s="71"/>
      <c r="M14" s="71"/>
    </row>
    <row r="15" spans="1:13" ht="22.5" hidden="1" customHeight="1" x14ac:dyDescent="0.2">
      <c r="A15" s="75">
        <v>45302</v>
      </c>
      <c r="B15" s="117">
        <v>588577.66499999992</v>
      </c>
      <c r="C15" s="117">
        <v>26082.965</v>
      </c>
      <c r="D15" s="118">
        <v>20.999630589210209</v>
      </c>
      <c r="E15" s="118">
        <v>20.967182755561126</v>
      </c>
      <c r="F15" s="117">
        <v>88017.65</v>
      </c>
      <c r="G15" s="117">
        <v>11259.95</v>
      </c>
      <c r="H15" s="118">
        <v>20.960121771276484</v>
      </c>
      <c r="I15" s="118">
        <v>20.960121771276484</v>
      </c>
      <c r="J15" s="67">
        <v>2144501.6799999997</v>
      </c>
      <c r="K15" s="67">
        <v>245892.56999999998</v>
      </c>
      <c r="L15" s="71">
        <v>20.844935933207676</v>
      </c>
      <c r="M15" s="71">
        <v>20.792530003549299</v>
      </c>
    </row>
    <row r="16" spans="1:13" ht="0.75" hidden="1" customHeight="1" x14ac:dyDescent="0.2">
      <c r="A16" s="77">
        <v>45316</v>
      </c>
      <c r="B16" s="117">
        <v>496263.94500000001</v>
      </c>
      <c r="C16" s="117">
        <v>57747.144999999997</v>
      </c>
      <c r="D16" s="118">
        <v>20.499720054564939</v>
      </c>
      <c r="E16" s="118">
        <v>20.474451660022634</v>
      </c>
      <c r="F16" s="117">
        <v>71087.695000000007</v>
      </c>
      <c r="G16" s="117">
        <v>10822.195</v>
      </c>
      <c r="H16" s="118">
        <v>20.400046073720787</v>
      </c>
      <c r="I16" s="118">
        <v>20.395100115976859</v>
      </c>
      <c r="J16" s="67">
        <v>636563.32499999995</v>
      </c>
      <c r="K16" s="67">
        <v>116088.845</v>
      </c>
      <c r="L16" s="71">
        <v>20.229821252865896</v>
      </c>
      <c r="M16" s="71">
        <v>20.141073335567896</v>
      </c>
    </row>
    <row r="17" spans="1:13" ht="22.5" customHeight="1" x14ac:dyDescent="0.2">
      <c r="A17" s="75">
        <v>45329</v>
      </c>
      <c r="B17" s="117">
        <v>500520.23</v>
      </c>
      <c r="C17" s="117">
        <v>35387.630000000005</v>
      </c>
      <c r="D17" s="118">
        <v>20.439910569486962</v>
      </c>
      <c r="E17" s="118">
        <v>20.439910569486962</v>
      </c>
      <c r="F17" s="117">
        <v>89254.36</v>
      </c>
      <c r="G17" s="117">
        <v>8965.66</v>
      </c>
      <c r="H17" s="118">
        <v>20.395143637482672</v>
      </c>
      <c r="I17" s="118">
        <v>20.395143637482672</v>
      </c>
      <c r="J17" s="67">
        <v>604369.40999999992</v>
      </c>
      <c r="K17" s="67">
        <v>19491.41</v>
      </c>
      <c r="L17" s="71">
        <v>20.080021326211789</v>
      </c>
      <c r="M17" s="71">
        <v>19.994979765174513</v>
      </c>
    </row>
    <row r="18" spans="1:13" ht="22.5" customHeight="1" x14ac:dyDescent="0.2">
      <c r="A18" s="75">
        <v>45344</v>
      </c>
      <c r="B18" s="117">
        <v>668311.19500000007</v>
      </c>
      <c r="C18" s="117">
        <v>329311.09499999997</v>
      </c>
      <c r="D18" s="118">
        <v>21.699820750360622</v>
      </c>
      <c r="E18" s="118">
        <v>21.313018233593102</v>
      </c>
      <c r="F18" s="117">
        <v>73856.12999999999</v>
      </c>
      <c r="G18" s="117">
        <v>7806.12</v>
      </c>
      <c r="H18" s="118">
        <v>20.395177687967866</v>
      </c>
      <c r="I18" s="118">
        <v>20.390986642315937</v>
      </c>
      <c r="J18" s="67">
        <v>584400.34499999997</v>
      </c>
      <c r="K18" s="67">
        <v>24200.334999999999</v>
      </c>
      <c r="L18" s="71">
        <v>20.328956620210338</v>
      </c>
      <c r="M18" s="71">
        <v>20.086799328109343</v>
      </c>
    </row>
    <row r="19" spans="1:13" ht="22.5" customHeight="1" x14ac:dyDescent="0.2">
      <c r="A19" s="78"/>
      <c r="B19" s="117"/>
      <c r="C19" s="117"/>
      <c r="D19" s="118"/>
      <c r="E19" s="118"/>
      <c r="F19" s="117"/>
      <c r="G19" s="117"/>
      <c r="H19" s="118"/>
      <c r="I19" s="118"/>
      <c r="J19" s="67"/>
      <c r="K19" s="67"/>
      <c r="L19" s="71"/>
      <c r="M19" s="71"/>
    </row>
    <row r="20" spans="1:13" ht="22.5" customHeight="1" x14ac:dyDescent="0.2">
      <c r="A20" s="75">
        <v>45358</v>
      </c>
      <c r="B20" s="117">
        <v>691526.2699999999</v>
      </c>
      <c r="C20" s="117">
        <v>208155.12</v>
      </c>
      <c r="D20" s="118">
        <v>21.400159246123078</v>
      </c>
      <c r="E20" s="118">
        <v>21.257866289598716</v>
      </c>
      <c r="F20" s="117">
        <v>80289.48</v>
      </c>
      <c r="G20" s="117">
        <v>9589.48</v>
      </c>
      <c r="H20" s="118">
        <v>20.394934274311865</v>
      </c>
      <c r="I20" s="118">
        <v>20.39493054491469</v>
      </c>
      <c r="J20" s="67">
        <v>638051.34</v>
      </c>
      <c r="K20" s="67">
        <v>309231.22000000003</v>
      </c>
      <c r="L20" s="71">
        <v>20.299807816747208</v>
      </c>
      <c r="M20" s="71">
        <v>20.259258131299806</v>
      </c>
    </row>
    <row r="21" spans="1:13" ht="22.5" customHeight="1" x14ac:dyDescent="0.2">
      <c r="A21" s="75">
        <v>45372</v>
      </c>
      <c r="B21" s="117">
        <v>781769.08999999973</v>
      </c>
      <c r="C21" s="117">
        <v>583088.98999999976</v>
      </c>
      <c r="D21" s="118">
        <v>21.660066623342917</v>
      </c>
      <c r="E21" s="118">
        <v>21.425964035611521</v>
      </c>
      <c r="F21" s="117">
        <v>86912.93</v>
      </c>
      <c r="G21" s="117">
        <v>9412.93</v>
      </c>
      <c r="H21" s="118">
        <v>20.394447448608862</v>
      </c>
      <c r="I21" s="118">
        <v>20.390288548031243</v>
      </c>
      <c r="J21" s="67">
        <v>178881.92000000001</v>
      </c>
      <c r="K21" s="67">
        <v>111881.92</v>
      </c>
      <c r="L21" s="71">
        <v>20.899822471651888</v>
      </c>
      <c r="M21" s="71">
        <v>20.719142747638806</v>
      </c>
    </row>
    <row r="22" spans="1:13" ht="22.5" customHeight="1" x14ac:dyDescent="0.2">
      <c r="A22" s="78"/>
      <c r="B22" s="117"/>
      <c r="C22" s="117"/>
      <c r="D22" s="118"/>
      <c r="E22" s="118"/>
      <c r="F22" s="117"/>
      <c r="G22" s="117"/>
      <c r="H22" s="118"/>
      <c r="I22" s="118"/>
      <c r="J22" s="67"/>
      <c r="K22" s="67"/>
      <c r="L22" s="71"/>
      <c r="M22" s="71"/>
    </row>
    <row r="23" spans="1:13" ht="22.5" customHeight="1" x14ac:dyDescent="0.2">
      <c r="A23" s="75">
        <v>45386</v>
      </c>
      <c r="B23" s="117">
        <v>452533.98499999999</v>
      </c>
      <c r="C23" s="117">
        <v>188483.98500000002</v>
      </c>
      <c r="D23" s="118">
        <v>21.660066623342917</v>
      </c>
      <c r="E23" s="118">
        <v>21.600833000627869</v>
      </c>
      <c r="F23" s="117">
        <v>198116.64</v>
      </c>
      <c r="G23" s="117">
        <v>146366.64000000001</v>
      </c>
      <c r="H23" s="118">
        <v>21.399913813109304</v>
      </c>
      <c r="I23" s="118">
        <v>21.303453617591028</v>
      </c>
      <c r="J23" s="67">
        <v>387691.38500000001</v>
      </c>
      <c r="K23" s="67">
        <v>222781.38500000001</v>
      </c>
      <c r="L23" s="71">
        <v>20.899822471651888</v>
      </c>
      <c r="M23" s="71">
        <v>20.839225948907249</v>
      </c>
    </row>
    <row r="24" spans="1:13" ht="22.5" customHeight="1" x14ac:dyDescent="0.2">
      <c r="A24" s="75">
        <v>45400</v>
      </c>
      <c r="B24" s="117">
        <v>644630.36</v>
      </c>
      <c r="C24" s="117">
        <v>82703.360000000001</v>
      </c>
      <c r="D24" s="118">
        <v>21.660066623342917</v>
      </c>
      <c r="E24" s="118">
        <v>21.636348741363204</v>
      </c>
      <c r="F24" s="117">
        <v>130955.29</v>
      </c>
      <c r="G24" s="117">
        <v>13055.29</v>
      </c>
      <c r="H24" s="118">
        <v>21.387387248029803</v>
      </c>
      <c r="I24" s="118">
        <v>21.316795690807965</v>
      </c>
      <c r="J24" s="67">
        <v>642854.3899999999</v>
      </c>
      <c r="K24" s="67">
        <v>442254.39</v>
      </c>
      <c r="L24" s="71">
        <v>20.898943895449161</v>
      </c>
      <c r="M24" s="71">
        <v>20.847897052044249</v>
      </c>
    </row>
    <row r="25" spans="1:13" ht="22.5" customHeight="1" x14ac:dyDescent="0.2">
      <c r="A25" s="47"/>
      <c r="D25" s="117"/>
      <c r="E25" s="117"/>
      <c r="F25" s="117"/>
      <c r="H25" s="117"/>
      <c r="I25" s="117"/>
      <c r="J25" s="47"/>
      <c r="K25" s="47"/>
      <c r="L25" s="67"/>
      <c r="M25" s="67"/>
    </row>
    <row r="26" spans="1:13" ht="22.5" customHeight="1" x14ac:dyDescent="0.2">
      <c r="A26" s="75">
        <v>45414</v>
      </c>
      <c r="B26" s="117">
        <v>412694.88999999996</v>
      </c>
      <c r="C26" s="117">
        <v>72572.51999999999</v>
      </c>
      <c r="D26" s="118">
        <v>21.660066623342917</v>
      </c>
      <c r="E26" s="118">
        <v>21.589296553578759</v>
      </c>
      <c r="F26" s="117">
        <v>163437.85999999999</v>
      </c>
      <c r="G26" s="117">
        <v>22587.86</v>
      </c>
      <c r="H26" s="118">
        <v>21.384931224602422</v>
      </c>
      <c r="I26" s="118">
        <v>21.352887819850025</v>
      </c>
      <c r="J26" s="67">
        <v>376702.14500000002</v>
      </c>
      <c r="K26" s="67">
        <v>157756.14499999999</v>
      </c>
      <c r="L26" s="71">
        <v>20.898956279310436</v>
      </c>
      <c r="M26" s="71">
        <v>20.835820992847186</v>
      </c>
    </row>
    <row r="27" spans="1:13" ht="22.5" customHeight="1" x14ac:dyDescent="0.2">
      <c r="A27" s="75">
        <v>45428</v>
      </c>
      <c r="B27" s="117">
        <v>338648.45999999996</v>
      </c>
      <c r="C27" s="117">
        <v>187063.83500000002</v>
      </c>
      <c r="D27" s="118">
        <v>21.597336252508661</v>
      </c>
      <c r="E27" s="118">
        <v>21.571930295616781</v>
      </c>
      <c r="F27" s="117">
        <v>451859.13</v>
      </c>
      <c r="G27" s="117">
        <v>332174.63</v>
      </c>
      <c r="H27" s="118">
        <v>21.289924857837413</v>
      </c>
      <c r="I27" s="118">
        <v>21.284504084638058</v>
      </c>
      <c r="J27" s="67">
        <v>1173738.6500000001</v>
      </c>
      <c r="K27" s="67">
        <v>120280.47500000001</v>
      </c>
      <c r="L27" s="71">
        <v>20.405158076430116</v>
      </c>
      <c r="M27" s="71">
        <v>20.361236336150931</v>
      </c>
    </row>
    <row r="28" spans="1:13" ht="22.5" customHeight="1" x14ac:dyDescent="0.2">
      <c r="A28" s="75">
        <v>45442</v>
      </c>
      <c r="B28" s="117">
        <v>433742.19500000007</v>
      </c>
      <c r="C28" s="117">
        <v>165500.685</v>
      </c>
      <c r="D28" s="118">
        <v>21.000108127649948</v>
      </c>
      <c r="E28" s="118">
        <v>20.937446011516606</v>
      </c>
      <c r="F28" s="117">
        <v>286470.35499999998</v>
      </c>
      <c r="G28" s="117">
        <v>101884.755</v>
      </c>
      <c r="H28" s="118">
        <v>21.000008582765357</v>
      </c>
      <c r="I28" s="118">
        <v>20.860451666500158</v>
      </c>
      <c r="J28" s="67">
        <v>589326.20500000007</v>
      </c>
      <c r="K28" s="67">
        <v>233124.70499999999</v>
      </c>
      <c r="L28" s="71">
        <v>20.10006152503761</v>
      </c>
      <c r="M28" s="71">
        <v>19.978393198839157</v>
      </c>
    </row>
    <row r="29" spans="1:13" ht="22.5" customHeight="1" x14ac:dyDescent="0.2">
      <c r="A29" s="47"/>
      <c r="J29" s="47"/>
      <c r="K29" s="47"/>
      <c r="L29" s="47"/>
      <c r="M29" s="47"/>
    </row>
    <row r="30" spans="1:13" ht="22.5" customHeight="1" x14ac:dyDescent="0.2">
      <c r="A30" s="75">
        <v>45456</v>
      </c>
      <c r="B30" s="117">
        <v>634561.68500000006</v>
      </c>
      <c r="C30" s="117">
        <v>337737.685</v>
      </c>
      <c r="D30" s="118">
        <v>20.149768978486268</v>
      </c>
      <c r="E30" s="118">
        <v>19.986261370853338</v>
      </c>
      <c r="F30" s="117">
        <v>715903.71499999997</v>
      </c>
      <c r="G30" s="117">
        <v>521523.71500000003</v>
      </c>
      <c r="H30" s="118">
        <v>19.969295573950724</v>
      </c>
      <c r="I30" s="118">
        <v>19.92832518574448</v>
      </c>
      <c r="J30" s="67">
        <v>951839.625</v>
      </c>
      <c r="K30" s="67">
        <v>349144.22499999998</v>
      </c>
      <c r="L30" s="71">
        <v>18.948931040044211</v>
      </c>
      <c r="M30" s="71">
        <v>18.848945867966837</v>
      </c>
    </row>
    <row r="31" spans="1:13" s="47" customFormat="1" ht="22.5" customHeight="1" x14ac:dyDescent="0.2">
      <c r="A31" s="75">
        <v>45470</v>
      </c>
      <c r="B31" s="117">
        <v>252305.30499999999</v>
      </c>
      <c r="C31" s="117">
        <v>95254.975000000006</v>
      </c>
      <c r="D31" s="118">
        <v>20.149768978486268</v>
      </c>
      <c r="E31" s="118">
        <v>20.014480569994202</v>
      </c>
      <c r="F31" s="117">
        <v>1010069.4299999999</v>
      </c>
      <c r="G31" s="117">
        <v>459518.05499999999</v>
      </c>
      <c r="H31" s="118">
        <v>19.963961221248454</v>
      </c>
      <c r="I31" s="118">
        <v>19.942725053808111</v>
      </c>
      <c r="J31" s="67">
        <v>470874.19499999995</v>
      </c>
      <c r="K31" s="67">
        <v>221929.73499999999</v>
      </c>
      <c r="L31" s="71">
        <v>18.539962731120124</v>
      </c>
      <c r="M31" s="71">
        <v>18.489956667703549</v>
      </c>
    </row>
    <row r="32" spans="1:13" ht="22.5" customHeight="1" x14ac:dyDescent="0.2">
      <c r="A32" s="75"/>
      <c r="B32" s="117"/>
      <c r="C32" s="117"/>
      <c r="D32" s="118"/>
      <c r="E32" s="118"/>
      <c r="F32" s="117"/>
      <c r="G32" s="117"/>
      <c r="H32" s="118"/>
      <c r="I32" s="118"/>
      <c r="J32" s="67"/>
      <c r="K32" s="67"/>
      <c r="L32" s="71"/>
      <c r="M32" s="71"/>
    </row>
    <row r="33" spans="1:15" s="47" customFormat="1" ht="22.5" customHeight="1" x14ac:dyDescent="0.2">
      <c r="A33" s="75">
        <v>45484</v>
      </c>
      <c r="B33" s="117">
        <v>320951.01</v>
      </c>
      <c r="C33" s="117">
        <v>127270.81</v>
      </c>
      <c r="D33" s="118">
        <v>20.04940625514665</v>
      </c>
      <c r="E33" s="118">
        <v>19.838373526926866</v>
      </c>
      <c r="F33" s="117">
        <v>771053.94499999995</v>
      </c>
      <c r="G33" s="117">
        <v>175120.94500000001</v>
      </c>
      <c r="H33" s="118">
        <v>19.78492527736929</v>
      </c>
      <c r="I33" s="118">
        <v>19.683885382219028</v>
      </c>
      <c r="J33" s="67">
        <v>224401.67</v>
      </c>
      <c r="K33" s="67">
        <v>139366.67000000001</v>
      </c>
      <c r="L33" s="118">
        <v>18.539962731120124</v>
      </c>
      <c r="M33" s="118">
        <v>18.423632714883563</v>
      </c>
    </row>
    <row r="34" spans="1:15" s="47" customFormat="1" ht="22.5" customHeight="1" x14ac:dyDescent="0.2">
      <c r="A34" s="75">
        <v>45498</v>
      </c>
      <c r="B34" s="117">
        <v>280748.46499999997</v>
      </c>
      <c r="C34" s="117">
        <v>93676.28</v>
      </c>
      <c r="D34" s="118">
        <v>19.489900545871254</v>
      </c>
      <c r="E34" s="118">
        <v>19.485167543825956</v>
      </c>
      <c r="F34" s="117">
        <v>1043719.375</v>
      </c>
      <c r="G34" s="117">
        <v>225298.52499999999</v>
      </c>
      <c r="H34" s="118">
        <v>19.289071611440924</v>
      </c>
      <c r="I34" s="118">
        <v>19.190797232609683</v>
      </c>
      <c r="J34" s="67">
        <v>527071.495</v>
      </c>
      <c r="K34" s="67">
        <v>162190.905</v>
      </c>
      <c r="L34" s="118">
        <v>18.238889822639091</v>
      </c>
      <c r="M34" s="118">
        <v>18.127307882026916</v>
      </c>
    </row>
    <row r="35" spans="1:15" s="47" customFormat="1" ht="22.5" customHeight="1" x14ac:dyDescent="0.2">
      <c r="A35" s="75"/>
      <c r="B35" s="117"/>
      <c r="C35" s="117"/>
      <c r="D35" s="118"/>
      <c r="E35" s="118"/>
      <c r="F35" s="117"/>
      <c r="G35" s="117"/>
      <c r="H35" s="118"/>
      <c r="I35" s="118"/>
      <c r="J35" s="67"/>
      <c r="K35" s="67"/>
      <c r="L35" s="118"/>
      <c r="M35" s="118"/>
    </row>
    <row r="36" spans="1:15" s="47" customFormat="1" ht="18.75" customHeight="1" x14ac:dyDescent="0.2">
      <c r="A36" s="75">
        <v>45512</v>
      </c>
      <c r="B36" s="117">
        <v>373572.61499999999</v>
      </c>
      <c r="C36" s="117">
        <v>63010.815000000002</v>
      </c>
      <c r="D36" s="118">
        <v>18.974836863490999</v>
      </c>
      <c r="E36" s="118">
        <v>18.895934589963101</v>
      </c>
      <c r="F36" s="117">
        <v>716528.21499999997</v>
      </c>
      <c r="G36" s="117">
        <v>111292.84</v>
      </c>
      <c r="H36" s="118">
        <v>18.7501126538852</v>
      </c>
      <c r="I36" s="118">
        <v>18.7320664429967</v>
      </c>
      <c r="J36" s="67">
        <v>783308.03499999992</v>
      </c>
      <c r="K36" s="67">
        <v>180366.935</v>
      </c>
      <c r="L36" s="118">
        <v>17.739274354225799</v>
      </c>
      <c r="M36" s="118">
        <v>17.596552696717101</v>
      </c>
      <c r="N36" s="118"/>
      <c r="O36" s="118"/>
    </row>
    <row r="37" spans="1:15" s="47" customFormat="1" ht="18.75" customHeight="1" x14ac:dyDescent="0.2">
      <c r="A37" s="75">
        <v>45526</v>
      </c>
      <c r="B37" s="117">
        <v>305777.185</v>
      </c>
      <c r="C37" s="117">
        <v>79068.195000000007</v>
      </c>
      <c r="D37" s="118">
        <v>17.490231295460799</v>
      </c>
      <c r="E37" s="118">
        <v>17.465971056601301</v>
      </c>
      <c r="F37" s="117">
        <v>429739.59499999997</v>
      </c>
      <c r="G37" s="117">
        <v>170534.595</v>
      </c>
      <c r="H37" s="118">
        <v>17.7449320686421</v>
      </c>
      <c r="I37" s="118">
        <v>17.6959329651947</v>
      </c>
      <c r="J37" s="67">
        <v>546401.53999999992</v>
      </c>
      <c r="K37" s="67">
        <v>147201.53999999998</v>
      </c>
      <c r="L37" s="118">
        <v>16.999894305044201</v>
      </c>
      <c r="M37" s="118">
        <v>16.8631189016001</v>
      </c>
      <c r="N37" s="118"/>
      <c r="O37" s="118"/>
    </row>
    <row r="38" spans="1:15" s="47" customFormat="1" ht="18.75" customHeight="1" x14ac:dyDescent="0.2">
      <c r="A38" s="75"/>
      <c r="B38" s="117"/>
      <c r="C38" s="117"/>
      <c r="D38" s="118"/>
      <c r="E38" s="118"/>
      <c r="F38" s="117"/>
      <c r="G38" s="117"/>
      <c r="H38" s="118"/>
      <c r="I38" s="118"/>
      <c r="J38" s="67"/>
      <c r="K38" s="67"/>
      <c r="L38" s="118"/>
      <c r="M38" s="118"/>
    </row>
    <row r="39" spans="1:15" s="47" customFormat="1" ht="18.75" customHeight="1" x14ac:dyDescent="0.2">
      <c r="A39" s="199">
        <v>45540</v>
      </c>
      <c r="B39" s="117">
        <v>373034.35000000003</v>
      </c>
      <c r="C39" s="117">
        <v>101223.01</v>
      </c>
      <c r="D39" s="118">
        <v>17.479886950036562</v>
      </c>
      <c r="E39" s="118">
        <v>17.410154295764588</v>
      </c>
      <c r="F39" s="117">
        <v>423154.96500000003</v>
      </c>
      <c r="G39" s="117">
        <v>265599.96500000003</v>
      </c>
      <c r="H39" s="118">
        <v>17.739942384996667</v>
      </c>
      <c r="I39" s="118">
        <v>17.618316750628225</v>
      </c>
      <c r="J39" s="117">
        <v>902191</v>
      </c>
      <c r="K39" s="117">
        <v>468421</v>
      </c>
      <c r="L39" s="118">
        <v>16.99893421698253</v>
      </c>
      <c r="M39" s="118">
        <v>16.827786020244748</v>
      </c>
    </row>
    <row r="40" spans="1:15" s="47" customFormat="1" ht="18.75" customHeight="1" x14ac:dyDescent="0.2">
      <c r="A40" s="199">
        <v>45554</v>
      </c>
      <c r="B40" s="117">
        <v>240051.43</v>
      </c>
      <c r="C40" s="117" t="s">
        <v>171</v>
      </c>
      <c r="D40" s="117" t="s">
        <v>171</v>
      </c>
      <c r="E40" s="117" t="s">
        <v>171</v>
      </c>
      <c r="F40" s="117">
        <v>310069.86499999999</v>
      </c>
      <c r="G40" s="117" t="s">
        <v>171</v>
      </c>
      <c r="H40" s="117" t="s">
        <v>171</v>
      </c>
      <c r="I40" s="117" t="s">
        <v>171</v>
      </c>
      <c r="J40" s="117">
        <v>955258.47499999998</v>
      </c>
      <c r="K40" s="117" t="s">
        <v>171</v>
      </c>
      <c r="L40" s="117" t="s">
        <v>171</v>
      </c>
      <c r="M40" s="117" t="s">
        <v>171</v>
      </c>
    </row>
    <row r="41" spans="1:15" s="47" customFormat="1" ht="18.75" customHeight="1" x14ac:dyDescent="0.2"/>
    <row r="42" spans="1:15" s="47" customFormat="1" ht="18.75" customHeight="1" x14ac:dyDescent="0.2">
      <c r="A42" s="199">
        <v>45568</v>
      </c>
      <c r="B42" s="117">
        <v>211732.52</v>
      </c>
      <c r="C42" s="117" t="s">
        <v>171</v>
      </c>
      <c r="D42" s="118" t="s">
        <v>171</v>
      </c>
      <c r="E42" s="118" t="s">
        <v>171</v>
      </c>
      <c r="F42" s="117">
        <v>253179.63500000001</v>
      </c>
      <c r="G42" s="117">
        <v>90273.235000000001</v>
      </c>
      <c r="H42" s="118">
        <v>14.398042901305455</v>
      </c>
      <c r="I42" s="118">
        <v>14.232964782586608</v>
      </c>
      <c r="J42" s="117">
        <v>518423.39499999996</v>
      </c>
      <c r="K42" s="117">
        <v>154173.39500000002</v>
      </c>
      <c r="L42" s="118">
        <v>13.734976832229002</v>
      </c>
      <c r="M42" s="118">
        <v>13.497570156042556</v>
      </c>
    </row>
    <row r="43" spans="1:15" s="47" customFormat="1" ht="18.75" customHeight="1" x14ac:dyDescent="0.2">
      <c r="A43" s="199">
        <v>45582</v>
      </c>
      <c r="B43" s="117">
        <v>354806.01</v>
      </c>
      <c r="C43" s="117">
        <v>232590.01</v>
      </c>
      <c r="D43" s="118">
        <v>15.299386544681532</v>
      </c>
      <c r="E43" s="118">
        <v>15.063886685774094</v>
      </c>
      <c r="F43" s="117">
        <v>334298.85499999998</v>
      </c>
      <c r="G43" s="117">
        <v>215048.85500000001</v>
      </c>
      <c r="H43" s="118">
        <v>14.342996369612878</v>
      </c>
      <c r="I43" s="118">
        <v>14.154534855526332</v>
      </c>
      <c r="J43" s="117">
        <v>722366.02500000002</v>
      </c>
      <c r="K43" s="117">
        <v>268566.02500000002</v>
      </c>
      <c r="L43" s="118">
        <v>13.734976832229002</v>
      </c>
      <c r="M43" s="118">
        <v>13.640941742581408</v>
      </c>
    </row>
    <row r="44" spans="1:15" s="47" customFormat="1" ht="18.75" customHeight="1" x14ac:dyDescent="0.2">
      <c r="A44" s="199">
        <v>45596</v>
      </c>
      <c r="B44" s="117">
        <v>752903.94499999995</v>
      </c>
      <c r="C44" s="117">
        <v>173502.94500000001</v>
      </c>
      <c r="D44" s="118">
        <v>13.899786196543785</v>
      </c>
      <c r="E44" s="118">
        <v>13.867576440515197</v>
      </c>
      <c r="F44" s="117">
        <v>428765.55</v>
      </c>
      <c r="G44" s="117">
        <v>142315.54999999999</v>
      </c>
      <c r="H44" s="118">
        <v>13.499975945002863</v>
      </c>
      <c r="I44" s="118">
        <v>13.341319039787486</v>
      </c>
      <c r="J44" s="117">
        <v>1128568.49</v>
      </c>
      <c r="K44" s="117">
        <v>504052.49</v>
      </c>
      <c r="L44" s="118">
        <v>13.09973911324346</v>
      </c>
      <c r="M44" s="118">
        <v>12.934422208092009</v>
      </c>
    </row>
    <row r="45" spans="1:15" s="47" customFormat="1" ht="18.75" customHeight="1" x14ac:dyDescent="0.2">
      <c r="A45" s="199"/>
      <c r="B45" s="117"/>
      <c r="C45" s="117"/>
      <c r="D45" s="118"/>
      <c r="E45" s="118"/>
      <c r="F45" s="117"/>
      <c r="G45" s="117"/>
      <c r="H45" s="118"/>
      <c r="I45" s="118"/>
      <c r="J45" s="117"/>
      <c r="K45" s="117"/>
      <c r="L45" s="118"/>
      <c r="M45" s="118"/>
    </row>
    <row r="46" spans="1:15" s="47" customFormat="1" ht="18.75" customHeight="1" x14ac:dyDescent="0.2">
      <c r="A46" s="199">
        <v>45610</v>
      </c>
      <c r="B46" s="220">
        <v>850630.92500000005</v>
      </c>
      <c r="C46" s="220">
        <v>317427.17499999999</v>
      </c>
      <c r="D46" s="221">
        <v>13.699959500219444</v>
      </c>
      <c r="E46" s="221">
        <v>13.454912293362401</v>
      </c>
      <c r="F46" s="220">
        <v>403659.22499999998</v>
      </c>
      <c r="G46" s="220">
        <v>166549.22500000001</v>
      </c>
      <c r="H46" s="221">
        <v>13.49987704185612</v>
      </c>
      <c r="I46" s="221">
        <v>13.421539883467531</v>
      </c>
      <c r="J46" s="220">
        <v>665845.80999999994</v>
      </c>
      <c r="K46" s="220">
        <v>291845.81</v>
      </c>
      <c r="L46" s="221">
        <v>13.199940495750598</v>
      </c>
      <c r="M46" s="221">
        <v>13.017826623376319</v>
      </c>
    </row>
    <row r="47" spans="1:15" s="47" customFormat="1" ht="18.75" customHeight="1" x14ac:dyDescent="0.2">
      <c r="A47" s="199">
        <v>45624</v>
      </c>
      <c r="B47" s="220">
        <v>706532.01500000001</v>
      </c>
      <c r="C47" s="220">
        <v>176014.58500000002</v>
      </c>
      <c r="D47" s="221">
        <v>12.997357246510429</v>
      </c>
      <c r="E47" s="221">
        <v>12.935963141807022</v>
      </c>
      <c r="F47" s="220">
        <v>610031.0199999999</v>
      </c>
      <c r="G47" s="220">
        <v>97943.57</v>
      </c>
      <c r="H47" s="221">
        <v>12.894807991217389</v>
      </c>
      <c r="I47" s="221">
        <v>12.819223904341987</v>
      </c>
      <c r="J47" s="220">
        <v>1313311.0899999999</v>
      </c>
      <c r="K47" s="220">
        <v>342102.54</v>
      </c>
      <c r="L47" s="221">
        <v>12.349974026584407</v>
      </c>
      <c r="M47" s="221">
        <v>12.102451388046486</v>
      </c>
    </row>
    <row r="48" spans="1:15" s="47" customFormat="1" ht="18.75" customHeight="1" x14ac:dyDescent="0.2">
      <c r="A48" s="199"/>
      <c r="B48" s="220"/>
      <c r="C48" s="220"/>
      <c r="D48" s="221"/>
      <c r="E48" s="221"/>
      <c r="F48" s="220"/>
      <c r="G48" s="220"/>
      <c r="H48" s="221"/>
      <c r="I48" s="221"/>
      <c r="J48" s="220"/>
      <c r="K48" s="220"/>
      <c r="L48" s="221"/>
      <c r="M48" s="221"/>
    </row>
    <row r="49" spans="1:14" s="47" customFormat="1" ht="18.75" customHeight="1" x14ac:dyDescent="0.2">
      <c r="A49" s="199">
        <v>45638</v>
      </c>
      <c r="B49" s="220">
        <v>842436.62</v>
      </c>
      <c r="C49" s="220">
        <v>371016.62</v>
      </c>
      <c r="D49" s="221">
        <v>11.999877566875043</v>
      </c>
      <c r="E49" s="221">
        <v>11.821744410009625</v>
      </c>
      <c r="F49" s="220">
        <v>417695.22000000003</v>
      </c>
      <c r="G49" s="220">
        <v>151670.22</v>
      </c>
      <c r="H49" s="221">
        <v>11.999898605225559</v>
      </c>
      <c r="I49" s="221">
        <v>11.931277001651768</v>
      </c>
      <c r="J49" s="220">
        <v>831979.96</v>
      </c>
      <c r="K49" s="220">
        <v>733779.96</v>
      </c>
      <c r="L49" s="221">
        <v>12.299903993888774</v>
      </c>
      <c r="M49" s="221">
        <v>11.975732803318861</v>
      </c>
    </row>
    <row r="50" spans="1:14" s="47" customFormat="1" ht="18.75" customHeight="1" x14ac:dyDescent="0.2">
      <c r="A50" s="199">
        <v>45652</v>
      </c>
      <c r="B50" s="117">
        <v>600448.39500000002</v>
      </c>
      <c r="C50" s="117">
        <v>400978.39500000002</v>
      </c>
      <c r="D50" s="118">
        <v>11.999877566875043</v>
      </c>
      <c r="E50" s="118">
        <v>11.851726436626402</v>
      </c>
      <c r="F50" s="117">
        <v>364047.65499999997</v>
      </c>
      <c r="G50" s="117">
        <v>226047.65499999997</v>
      </c>
      <c r="H50" s="118">
        <v>11.99494284098949</v>
      </c>
      <c r="I50" s="118">
        <v>11.890079379907736</v>
      </c>
      <c r="J50" s="117">
        <v>815939.17499999993</v>
      </c>
      <c r="K50" s="117">
        <v>286109.17499999999</v>
      </c>
      <c r="L50" s="118">
        <v>12.297723725140083</v>
      </c>
      <c r="M50" s="118">
        <v>12.19295442426138</v>
      </c>
    </row>
    <row r="51" spans="1:14" s="47" customFormat="1" ht="18.75" customHeight="1" x14ac:dyDescent="0.2">
      <c r="A51" s="199"/>
      <c r="B51" s="117"/>
      <c r="C51" s="117"/>
      <c r="D51" s="118"/>
      <c r="E51" s="118"/>
      <c r="F51" s="117"/>
      <c r="G51" s="117"/>
      <c r="H51" s="118"/>
      <c r="I51" s="118"/>
      <c r="J51" s="117"/>
      <c r="K51" s="117"/>
      <c r="L51" s="118"/>
      <c r="M51" s="118"/>
    </row>
    <row r="52" spans="1:14" s="47" customFormat="1" ht="18.75" customHeight="1" x14ac:dyDescent="0.2">
      <c r="A52" s="74">
        <v>2025</v>
      </c>
      <c r="B52" s="117"/>
      <c r="C52" s="117"/>
      <c r="D52" s="118"/>
      <c r="E52" s="118"/>
      <c r="F52" s="117"/>
      <c r="G52" s="117"/>
      <c r="H52" s="118"/>
      <c r="I52" s="118"/>
      <c r="J52" s="117"/>
      <c r="K52" s="117"/>
      <c r="L52" s="118"/>
      <c r="M52" s="118"/>
    </row>
    <row r="53" spans="1:14" s="47" customFormat="1" ht="18.75" customHeight="1" x14ac:dyDescent="0.2">
      <c r="A53" s="199">
        <v>45666</v>
      </c>
      <c r="B53" s="220">
        <v>254848.05499999999</v>
      </c>
      <c r="C53" s="220">
        <v>98522.294999999998</v>
      </c>
      <c r="D53" s="221">
        <v>11.784778260443206</v>
      </c>
      <c r="E53" s="221">
        <v>11.706379402177939</v>
      </c>
      <c r="F53" s="220">
        <v>308370.27500000002</v>
      </c>
      <c r="G53" s="220">
        <v>122920.27499999999</v>
      </c>
      <c r="H53" s="221">
        <v>11.789931869425697</v>
      </c>
      <c r="I53" s="221">
        <v>11.7258379474082</v>
      </c>
      <c r="J53" s="220">
        <v>1242012.095</v>
      </c>
      <c r="K53" s="220">
        <v>212708.095</v>
      </c>
      <c r="L53" s="221">
        <v>11.800388756329783</v>
      </c>
      <c r="M53" s="221">
        <v>11.722607363886425</v>
      </c>
    </row>
    <row r="54" spans="1:14" s="47" customFormat="1" ht="18.75" customHeight="1" x14ac:dyDescent="0.2">
      <c r="A54" s="199">
        <v>45680</v>
      </c>
      <c r="B54" s="117">
        <v>200457.10500000001</v>
      </c>
      <c r="C54" s="117">
        <v>40623.79</v>
      </c>
      <c r="D54" s="118">
        <v>11.588663717386567</v>
      </c>
      <c r="E54" s="118">
        <v>11.585433525886483</v>
      </c>
      <c r="F54" s="117">
        <v>401862.47499999998</v>
      </c>
      <c r="G54" s="117">
        <v>33378.974999999999</v>
      </c>
      <c r="H54" s="118">
        <v>11.404836264906933</v>
      </c>
      <c r="I54" s="118">
        <v>11.404836264906935</v>
      </c>
      <c r="J54" s="117">
        <v>903576.33499999996</v>
      </c>
      <c r="K54" s="117">
        <v>251499.45500000002</v>
      </c>
      <c r="L54" s="118">
        <v>11.389779485547862</v>
      </c>
      <c r="M54" s="118">
        <v>11.345943343730635</v>
      </c>
    </row>
    <row r="55" spans="1:14" s="47" customFormat="1" ht="18.75" customHeight="1" x14ac:dyDescent="0.2">
      <c r="A55" s="199"/>
      <c r="B55" s="220"/>
      <c r="C55" s="220"/>
      <c r="D55" s="221"/>
      <c r="E55" s="221"/>
      <c r="F55" s="220"/>
      <c r="G55" s="220"/>
      <c r="H55" s="221"/>
      <c r="I55" s="221"/>
      <c r="J55" s="220"/>
      <c r="K55" s="220"/>
      <c r="L55" s="221"/>
      <c r="M55" s="221"/>
    </row>
    <row r="56" spans="1:14" s="47" customFormat="1" ht="18.75" customHeight="1" x14ac:dyDescent="0.2">
      <c r="A56" s="199">
        <v>45694</v>
      </c>
      <c r="B56" s="220">
        <v>316883.79000000004</v>
      </c>
      <c r="C56" s="220">
        <v>169438.185</v>
      </c>
      <c r="D56" s="221">
        <v>11.799761044672874</v>
      </c>
      <c r="E56" s="221">
        <v>11.665346645755848</v>
      </c>
      <c r="F56" s="220">
        <v>272884.36499999999</v>
      </c>
      <c r="G56" s="220">
        <v>44384.365000000005</v>
      </c>
      <c r="H56" s="221">
        <v>11.504790810756674</v>
      </c>
      <c r="I56" s="221">
        <v>11.40920084273136</v>
      </c>
      <c r="J56" s="220">
        <v>385949.27</v>
      </c>
      <c r="K56" s="220">
        <v>238099.27000000002</v>
      </c>
      <c r="L56" s="221">
        <v>11.58983148819547</v>
      </c>
      <c r="M56" s="221">
        <v>11.37871809189606</v>
      </c>
      <c r="N56" s="221">
        <v>100</v>
      </c>
    </row>
    <row r="57" spans="1:14" s="47" customFormat="1" ht="18.75" customHeight="1" x14ac:dyDescent="0.2">
      <c r="A57" s="199">
        <v>45708</v>
      </c>
      <c r="B57" s="117">
        <v>298306.09499999997</v>
      </c>
      <c r="C57" s="117">
        <v>144861.095</v>
      </c>
      <c r="D57" s="118">
        <v>11.824663754077761</v>
      </c>
      <c r="E57" s="118">
        <v>11.695980883374446</v>
      </c>
      <c r="F57" s="117">
        <v>133468.35500000001</v>
      </c>
      <c r="G57" s="117">
        <v>26258.355</v>
      </c>
      <c r="H57" s="118">
        <v>11.674885155818242</v>
      </c>
      <c r="I57" s="118">
        <v>11.642431321395067</v>
      </c>
      <c r="J57" s="117">
        <v>348844.98</v>
      </c>
      <c r="K57" s="117">
        <v>87694.98000000001</v>
      </c>
      <c r="L57" s="118">
        <v>11.649773365462602</v>
      </c>
      <c r="M57" s="118">
        <v>11.577665268282601</v>
      </c>
    </row>
    <row r="58" spans="1:14" s="47" customFormat="1" ht="18.75" customHeight="1" x14ac:dyDescent="0.2">
      <c r="A58" s="199"/>
      <c r="B58" s="117"/>
      <c r="C58" s="117"/>
      <c r="D58" s="118"/>
      <c r="E58" s="118"/>
      <c r="F58" s="117"/>
      <c r="G58" s="117"/>
      <c r="H58" s="118"/>
      <c r="I58" s="118"/>
      <c r="J58" s="117"/>
      <c r="K58" s="117"/>
      <c r="L58" s="118"/>
      <c r="M58" s="118"/>
    </row>
    <row r="59" spans="1:14" s="47" customFormat="1" ht="18.75" customHeight="1" x14ac:dyDescent="0.2">
      <c r="A59" s="199">
        <v>45722</v>
      </c>
      <c r="B59" s="220">
        <v>0</v>
      </c>
      <c r="C59" s="220">
        <v>0</v>
      </c>
      <c r="D59" s="221">
        <v>0</v>
      </c>
      <c r="E59" s="221">
        <v>0</v>
      </c>
      <c r="F59" s="220">
        <v>242109.36499999999</v>
      </c>
      <c r="G59" s="220">
        <v>62109.364999999991</v>
      </c>
      <c r="H59" s="221">
        <v>11.669944535734306</v>
      </c>
      <c r="I59" s="221">
        <v>11.657013763435979</v>
      </c>
      <c r="J59" s="220">
        <v>449548.85</v>
      </c>
      <c r="K59" s="220">
        <v>84688.85</v>
      </c>
      <c r="L59" s="221">
        <v>11.640029851129954</v>
      </c>
      <c r="M59" s="221">
        <v>11.551984512921493</v>
      </c>
    </row>
    <row r="60" spans="1:14" s="47" customFormat="1" ht="18.75" customHeight="1" thickBot="1" x14ac:dyDescent="0.25">
      <c r="A60" s="199">
        <v>45736</v>
      </c>
      <c r="B60" s="220">
        <v>345522.8</v>
      </c>
      <c r="C60" s="220">
        <v>146125.52000000002</v>
      </c>
      <c r="D60" s="221">
        <v>11.824205259628066</v>
      </c>
      <c r="E60" s="221">
        <v>11.721201737487192</v>
      </c>
      <c r="F60" s="220">
        <v>164514.26</v>
      </c>
      <c r="G60" s="220">
        <v>9514.26</v>
      </c>
      <c r="H60" s="221">
        <v>11.669944535734306</v>
      </c>
      <c r="I60" s="221">
        <v>11.669944535734306</v>
      </c>
      <c r="J60" s="220">
        <v>516632.77500000002</v>
      </c>
      <c r="K60" s="220">
        <v>113233.05499999999</v>
      </c>
      <c r="L60" s="221">
        <v>11.899854791994519</v>
      </c>
      <c r="M60" s="221">
        <v>11.864774193367598</v>
      </c>
    </row>
    <row r="61" spans="1:14" x14ac:dyDescent="0.2">
      <c r="A61" s="280" t="s">
        <v>71</v>
      </c>
      <c r="B61" s="280"/>
      <c r="C61" s="280"/>
      <c r="D61" s="280"/>
      <c r="E61" s="280"/>
      <c r="F61" s="280"/>
      <c r="G61" s="280"/>
      <c r="H61" s="280"/>
      <c r="I61" s="280"/>
      <c r="J61" s="280"/>
      <c r="K61" s="280"/>
      <c r="L61" s="280"/>
      <c r="M61" s="280"/>
    </row>
    <row r="62" spans="1:14" x14ac:dyDescent="0.2">
      <c r="A62" s="281" t="s">
        <v>174</v>
      </c>
      <c r="B62" s="281"/>
      <c r="C62" s="281"/>
      <c r="D62" s="281"/>
      <c r="E62" s="281"/>
      <c r="F62" s="281"/>
      <c r="G62" s="281"/>
      <c r="H62" s="281"/>
      <c r="I62" s="281"/>
      <c r="J62" s="281"/>
      <c r="K62" s="281"/>
      <c r="L62" s="281"/>
      <c r="M62" s="281"/>
    </row>
    <row r="63" spans="1:14" x14ac:dyDescent="0.2">
      <c r="D63" s="200"/>
      <c r="E63" s="200"/>
      <c r="H63" s="200"/>
      <c r="I63" s="200"/>
      <c r="L63" s="200"/>
      <c r="M63" s="200"/>
    </row>
    <row r="64" spans="1:14" x14ac:dyDescent="0.2">
      <c r="D64" s="118"/>
      <c r="E64" s="118"/>
      <c r="F64" s="122"/>
      <c r="G64" s="122"/>
      <c r="H64" s="118"/>
      <c r="I64" s="118"/>
      <c r="J64" s="123"/>
      <c r="K64" s="123"/>
      <c r="L64" s="118"/>
      <c r="M64" s="118"/>
    </row>
  </sheetData>
  <mergeCells count="8">
    <mergeCell ref="A61:M61"/>
    <mergeCell ref="A62:M62"/>
    <mergeCell ref="A1:M1"/>
    <mergeCell ref="A2:M2"/>
    <mergeCell ref="A3:M3"/>
    <mergeCell ref="B4:E4"/>
    <mergeCell ref="F4:I4"/>
    <mergeCell ref="J4:M4"/>
  </mergeCells>
  <pageMargins left="0.7" right="0.7" top="0.75" bottom="0.75" header="0.3" footer="0.3"/>
  <pageSetup paperSize="9"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view="pageBreakPreview" zoomScale="85" zoomScaleNormal="100" zoomScaleSheetLayoutView="85" workbookViewId="0">
      <pane ySplit="6" topLeftCell="A76" activePane="bottomLeft" state="frozen"/>
      <selection activeCell="K5" sqref="K5"/>
      <selection pane="bottomLeft" activeCell="E97" sqref="E97:H97"/>
    </sheetView>
  </sheetViews>
  <sheetFormatPr defaultColWidth="9.125" defaultRowHeight="14.25" x14ac:dyDescent="0.2"/>
  <cols>
    <col min="1" max="1" width="31.875" style="127" customWidth="1"/>
    <col min="2" max="8" width="10.25" style="127" customWidth="1"/>
    <col min="9" max="16384" width="9.125" style="127"/>
  </cols>
  <sheetData>
    <row r="1" spans="1:8" ht="18.75" x14ac:dyDescent="0.2">
      <c r="A1" s="293" t="s">
        <v>72</v>
      </c>
      <c r="B1" s="293"/>
      <c r="C1" s="293"/>
      <c r="D1" s="293"/>
      <c r="E1" s="293"/>
      <c r="F1" s="293"/>
      <c r="G1" s="293"/>
      <c r="H1" s="293"/>
    </row>
    <row r="2" spans="1:8" x14ac:dyDescent="0.2">
      <c r="A2" s="294" t="s">
        <v>73</v>
      </c>
      <c r="B2" s="294"/>
      <c r="C2" s="294"/>
      <c r="D2" s="294"/>
      <c r="E2" s="294"/>
      <c r="F2" s="294"/>
      <c r="G2" s="294"/>
      <c r="H2" s="294"/>
    </row>
    <row r="3" spans="1:8" ht="15" thickBot="1" x14ac:dyDescent="0.25">
      <c r="A3" s="295" t="s">
        <v>1</v>
      </c>
      <c r="B3" s="295"/>
      <c r="C3" s="295"/>
      <c r="D3" s="295"/>
      <c r="E3" s="295"/>
      <c r="F3" s="295"/>
      <c r="G3" s="295"/>
      <c r="H3" s="295"/>
    </row>
    <row r="4" spans="1:8" ht="15" thickTop="1" x14ac:dyDescent="0.2">
      <c r="A4" s="168" t="s">
        <v>74</v>
      </c>
      <c r="B4" s="168"/>
      <c r="C4" s="168"/>
      <c r="D4" s="168"/>
      <c r="E4" s="168"/>
      <c r="F4" s="168" t="s">
        <v>75</v>
      </c>
      <c r="G4" s="168" t="s">
        <v>76</v>
      </c>
      <c r="H4" s="222" t="s">
        <v>77</v>
      </c>
    </row>
    <row r="5" spans="1:8" x14ac:dyDescent="0.2">
      <c r="A5" s="168" t="s">
        <v>78</v>
      </c>
      <c r="B5" s="168"/>
      <c r="C5" s="168" t="s">
        <v>79</v>
      </c>
      <c r="D5" s="168" t="s">
        <v>43</v>
      </c>
      <c r="E5" s="168" t="s">
        <v>43</v>
      </c>
      <c r="F5" s="168" t="s">
        <v>26</v>
      </c>
      <c r="G5" s="168" t="s">
        <v>80</v>
      </c>
      <c r="H5" s="222" t="s">
        <v>81</v>
      </c>
    </row>
    <row r="6" spans="1:8" ht="13.5" customHeight="1" thickBot="1" x14ac:dyDescent="0.25">
      <c r="A6" s="174" t="s">
        <v>82</v>
      </c>
      <c r="B6" s="174" t="s">
        <v>83</v>
      </c>
      <c r="C6" s="174" t="s">
        <v>84</v>
      </c>
      <c r="D6" s="174" t="s">
        <v>85</v>
      </c>
      <c r="E6" s="174" t="s">
        <v>86</v>
      </c>
      <c r="F6" s="223" t="s">
        <v>158</v>
      </c>
      <c r="G6" s="174" t="s">
        <v>87</v>
      </c>
      <c r="H6" s="224" t="s">
        <v>87</v>
      </c>
    </row>
    <row r="7" spans="1:8" ht="15" hidden="1" thickTop="1" x14ac:dyDescent="0.2">
      <c r="A7" s="62">
        <v>45308</v>
      </c>
      <c r="B7" s="65" t="s">
        <v>88</v>
      </c>
      <c r="C7" s="144">
        <v>0.12</v>
      </c>
      <c r="D7" s="110">
        <v>200300</v>
      </c>
      <c r="E7" s="110">
        <v>97353.5</v>
      </c>
      <c r="F7" s="64">
        <v>90.612099999999998</v>
      </c>
      <c r="G7" s="145">
        <f>100*0.168000036705632</f>
        <v>16.8000036705632</v>
      </c>
      <c r="H7" s="145">
        <v>16.597707897324401</v>
      </c>
    </row>
    <row r="8" spans="1:8" hidden="1" x14ac:dyDescent="0.2">
      <c r="A8" s="63"/>
      <c r="B8" s="65" t="s">
        <v>89</v>
      </c>
      <c r="C8" s="144">
        <v>0.14000000000000001</v>
      </c>
      <c r="D8" s="110">
        <v>137778.79999999999</v>
      </c>
      <c r="E8" s="110">
        <v>61954.1</v>
      </c>
      <c r="F8" s="64">
        <v>94.910200000000003</v>
      </c>
      <c r="G8" s="145">
        <f>100*0.154999980541036</f>
        <v>15.4999980541036</v>
      </c>
      <c r="H8" s="145">
        <v>15.376388707868898</v>
      </c>
    </row>
    <row r="9" spans="1:8" hidden="1" x14ac:dyDescent="0.2">
      <c r="A9" s="63"/>
      <c r="B9" s="65" t="s">
        <v>90</v>
      </c>
      <c r="C9" s="144">
        <v>0.14000000000000001</v>
      </c>
      <c r="D9" s="110">
        <v>121960</v>
      </c>
      <c r="E9" s="110">
        <v>2771</v>
      </c>
      <c r="F9" s="64">
        <v>97.367599999999996</v>
      </c>
      <c r="G9" s="145">
        <v>14.499993184079901</v>
      </c>
      <c r="H9" s="145">
        <v>14.3749999737396</v>
      </c>
    </row>
    <row r="10" spans="1:8" hidden="1" x14ac:dyDescent="0.2">
      <c r="A10" s="63"/>
      <c r="B10" s="65" t="s">
        <v>91</v>
      </c>
      <c r="C10" s="144">
        <v>0.105</v>
      </c>
      <c r="D10" s="109" t="s">
        <v>172</v>
      </c>
      <c r="E10" s="110" t="s">
        <v>28</v>
      </c>
      <c r="F10" s="64" t="s">
        <v>28</v>
      </c>
      <c r="G10" s="145" t="s">
        <v>28</v>
      </c>
      <c r="H10" s="145" t="s">
        <v>28</v>
      </c>
    </row>
    <row r="11" spans="1:8" hidden="1" x14ac:dyDescent="0.2">
      <c r="A11" s="63"/>
      <c r="B11" s="65" t="s">
        <v>93</v>
      </c>
      <c r="C11" s="144">
        <v>0.11</v>
      </c>
      <c r="D11" s="109" t="s">
        <v>172</v>
      </c>
      <c r="E11" s="110" t="s">
        <v>28</v>
      </c>
      <c r="F11" s="64" t="s">
        <v>28</v>
      </c>
      <c r="G11" s="145" t="s">
        <v>28</v>
      </c>
      <c r="H11" s="145" t="s">
        <v>28</v>
      </c>
    </row>
    <row r="12" spans="1:8" hidden="1" x14ac:dyDescent="0.2">
      <c r="A12" s="63"/>
      <c r="B12" s="65" t="s">
        <v>94</v>
      </c>
      <c r="C12" s="144">
        <v>0.11</v>
      </c>
      <c r="D12" s="109" t="s">
        <v>172</v>
      </c>
      <c r="E12" s="110" t="s">
        <v>28</v>
      </c>
      <c r="F12" s="64" t="s">
        <v>28</v>
      </c>
      <c r="G12" s="145" t="s">
        <v>28</v>
      </c>
      <c r="H12" s="145" t="s">
        <v>28</v>
      </c>
    </row>
    <row r="13" spans="1:8" hidden="1" x14ac:dyDescent="0.2">
      <c r="A13" s="63"/>
      <c r="B13" s="65"/>
      <c r="C13" s="65"/>
      <c r="D13" s="109"/>
      <c r="E13" s="110"/>
      <c r="F13" s="64"/>
      <c r="G13" s="182"/>
      <c r="H13" s="182"/>
    </row>
    <row r="14" spans="1:8" ht="15" hidden="1" thickTop="1" x14ac:dyDescent="0.2">
      <c r="A14" s="62">
        <v>45337</v>
      </c>
      <c r="B14" s="65" t="s">
        <v>88</v>
      </c>
      <c r="C14" s="144">
        <v>0.14000000000000001</v>
      </c>
      <c r="D14" s="110">
        <v>152918</v>
      </c>
      <c r="E14" s="110">
        <v>70074.3</v>
      </c>
      <c r="F14" s="64">
        <v>93.605999999999995</v>
      </c>
      <c r="G14" s="145">
        <v>16.799890351612294</v>
      </c>
      <c r="H14" s="145">
        <v>16.727328012622614</v>
      </c>
    </row>
    <row r="15" spans="1:8" hidden="1" x14ac:dyDescent="0.2">
      <c r="A15" s="63"/>
      <c r="B15" s="65" t="s">
        <v>89</v>
      </c>
      <c r="C15" s="144">
        <v>0.14000000000000001</v>
      </c>
      <c r="D15" s="110">
        <v>40100</v>
      </c>
      <c r="E15" s="110">
        <v>13724.7</v>
      </c>
      <c r="F15" s="64">
        <v>94.768500000000003</v>
      </c>
      <c r="G15" s="145">
        <v>15.549930345509292</v>
      </c>
      <c r="H15" s="145">
        <v>15.547577152129769</v>
      </c>
    </row>
    <row r="16" spans="1:8" hidden="1" x14ac:dyDescent="0.2">
      <c r="A16" s="63"/>
      <c r="B16" s="65" t="s">
        <v>90</v>
      </c>
      <c r="C16" s="144">
        <v>0.14000000000000001</v>
      </c>
      <c r="D16" s="110">
        <v>30294</v>
      </c>
      <c r="E16" s="110">
        <v>1544</v>
      </c>
      <c r="F16" s="64">
        <v>97.373500000000007</v>
      </c>
      <c r="G16" s="145">
        <v>14.499999010441266</v>
      </c>
      <c r="H16" s="145">
        <v>14.489999588940247</v>
      </c>
    </row>
    <row r="17" spans="1:8" hidden="1" x14ac:dyDescent="0.2">
      <c r="A17" s="63"/>
      <c r="B17" s="65" t="s">
        <v>91</v>
      </c>
      <c r="C17" s="144">
        <v>0.105</v>
      </c>
      <c r="D17" s="109" t="s">
        <v>172</v>
      </c>
      <c r="E17" s="64" t="s">
        <v>28</v>
      </c>
      <c r="F17" s="64" t="s">
        <v>28</v>
      </c>
      <c r="G17" s="145" t="s">
        <v>28</v>
      </c>
      <c r="H17" s="145" t="s">
        <v>28</v>
      </c>
    </row>
    <row r="18" spans="1:8" hidden="1" x14ac:dyDescent="0.2">
      <c r="A18" s="63"/>
      <c r="B18" s="65" t="s">
        <v>93</v>
      </c>
      <c r="C18" s="144">
        <v>0.11</v>
      </c>
      <c r="D18" s="109" t="s">
        <v>172</v>
      </c>
      <c r="E18" s="64" t="s">
        <v>28</v>
      </c>
      <c r="F18" s="64" t="s">
        <v>28</v>
      </c>
      <c r="G18" s="145" t="s">
        <v>28</v>
      </c>
      <c r="H18" s="145" t="s">
        <v>28</v>
      </c>
    </row>
    <row r="19" spans="1:8" hidden="1" x14ac:dyDescent="0.2">
      <c r="A19" s="63"/>
      <c r="B19" s="65" t="s">
        <v>94</v>
      </c>
      <c r="C19" s="144">
        <v>0.11</v>
      </c>
      <c r="D19" s="109" t="s">
        <v>172</v>
      </c>
      <c r="E19" s="64" t="s">
        <v>28</v>
      </c>
      <c r="F19" s="64" t="s">
        <v>28</v>
      </c>
      <c r="G19" s="145" t="s">
        <v>28</v>
      </c>
      <c r="H19" s="145" t="s">
        <v>28</v>
      </c>
    </row>
    <row r="20" spans="1:8" hidden="1" x14ac:dyDescent="0.2">
      <c r="A20" s="63"/>
      <c r="B20" s="65"/>
      <c r="C20" s="65"/>
      <c r="D20" s="109"/>
      <c r="E20" s="110"/>
      <c r="F20" s="64"/>
      <c r="G20" s="182"/>
      <c r="H20" s="182"/>
    </row>
    <row r="21" spans="1:8" ht="15" hidden="1" thickTop="1" x14ac:dyDescent="0.2">
      <c r="A21" s="62">
        <v>45365</v>
      </c>
      <c r="B21" s="65" t="s">
        <v>88</v>
      </c>
      <c r="C21" s="144">
        <v>0.14000000000000001</v>
      </c>
      <c r="D21" s="110">
        <v>151044.79999999999</v>
      </c>
      <c r="E21" s="110">
        <v>42916.9</v>
      </c>
      <c r="F21" s="64">
        <v>93.740600000000001</v>
      </c>
      <c r="G21" s="145">
        <f>100*0.167799905790187</f>
        <v>16.779990579018701</v>
      </c>
      <c r="H21" s="145">
        <f>100*0.166746753070503</f>
        <v>16.6746753070503</v>
      </c>
    </row>
    <row r="22" spans="1:8" hidden="1" x14ac:dyDescent="0.2">
      <c r="A22" s="63"/>
      <c r="B22" s="65" t="s">
        <v>89</v>
      </c>
      <c r="C22" s="144">
        <v>0.14000000000000001</v>
      </c>
      <c r="D22" s="110">
        <v>62943.7</v>
      </c>
      <c r="E22" s="110">
        <v>11812.9</v>
      </c>
      <c r="F22" s="64">
        <v>94.995400000000004</v>
      </c>
      <c r="G22" s="145">
        <f>100*0.154898513825623</f>
        <v>15.4898513825623</v>
      </c>
      <c r="H22" s="145">
        <f>100*0.154628681999032</f>
        <v>15.462868199903202</v>
      </c>
    </row>
    <row r="23" spans="1:8" hidden="1" x14ac:dyDescent="0.2">
      <c r="A23" s="63"/>
      <c r="B23" s="65" t="s">
        <v>90</v>
      </c>
      <c r="C23" s="144">
        <v>0.14000000000000001</v>
      </c>
      <c r="D23" s="110">
        <v>39558</v>
      </c>
      <c r="E23" s="110">
        <v>1218</v>
      </c>
      <c r="F23" s="64">
        <v>98.148300000000006</v>
      </c>
      <c r="G23" s="145">
        <f>100*0.143500087693011</f>
        <v>14.3500087693011</v>
      </c>
      <c r="H23" s="145">
        <f>100*0.142749989242619</f>
        <v>14.274998924261901</v>
      </c>
    </row>
    <row r="24" spans="1:8" hidden="1" x14ac:dyDescent="0.2">
      <c r="A24" s="63"/>
      <c r="B24" s="65" t="s">
        <v>91</v>
      </c>
      <c r="C24" s="144">
        <v>0.105</v>
      </c>
      <c r="D24" s="109" t="s">
        <v>172</v>
      </c>
      <c r="E24" s="64" t="s">
        <v>28</v>
      </c>
      <c r="F24" s="64" t="s">
        <v>28</v>
      </c>
      <c r="G24" s="145" t="s">
        <v>28</v>
      </c>
      <c r="H24" s="145" t="s">
        <v>28</v>
      </c>
    </row>
    <row r="25" spans="1:8" hidden="1" x14ac:dyDescent="0.2">
      <c r="A25" s="63"/>
      <c r="B25" s="65" t="s">
        <v>93</v>
      </c>
      <c r="C25" s="144">
        <v>0.11</v>
      </c>
      <c r="D25" s="109" t="s">
        <v>172</v>
      </c>
      <c r="E25" s="64" t="s">
        <v>28</v>
      </c>
      <c r="F25" s="64" t="s">
        <v>28</v>
      </c>
      <c r="G25" s="145" t="s">
        <v>28</v>
      </c>
      <c r="H25" s="145" t="s">
        <v>28</v>
      </c>
    </row>
    <row r="26" spans="1:8" hidden="1" x14ac:dyDescent="0.2">
      <c r="A26" s="63"/>
      <c r="B26" s="65" t="s">
        <v>94</v>
      </c>
      <c r="C26" s="144">
        <v>0.11</v>
      </c>
      <c r="D26" s="109" t="s">
        <v>172</v>
      </c>
      <c r="E26" s="64" t="s">
        <v>28</v>
      </c>
      <c r="F26" s="64" t="s">
        <v>28</v>
      </c>
      <c r="G26" s="145" t="s">
        <v>28</v>
      </c>
      <c r="H26" s="145" t="s">
        <v>28</v>
      </c>
    </row>
    <row r="27" spans="1:8" hidden="1" x14ac:dyDescent="0.2"/>
    <row r="28" spans="1:8" ht="15" hidden="1" thickTop="1" x14ac:dyDescent="0.2">
      <c r="A28" s="62">
        <v>45399</v>
      </c>
      <c r="B28" s="65" t="s">
        <v>88</v>
      </c>
      <c r="C28" s="144">
        <v>0.14000000000000001</v>
      </c>
      <c r="D28" s="110">
        <v>61411</v>
      </c>
      <c r="E28" s="110">
        <v>4135.7</v>
      </c>
      <c r="F28" s="64">
        <v>94.144000000000005</v>
      </c>
      <c r="G28" s="145">
        <v>16.650023060991316</v>
      </c>
      <c r="H28" s="145">
        <v>16.650023060991316</v>
      </c>
    </row>
    <row r="29" spans="1:8" hidden="1" x14ac:dyDescent="0.2">
      <c r="B29" s="65" t="s">
        <v>89</v>
      </c>
      <c r="C29" s="144">
        <v>0.14000000000000001</v>
      </c>
      <c r="D29" s="110">
        <v>40008.199999999997</v>
      </c>
      <c r="E29" s="110">
        <v>1643.2</v>
      </c>
      <c r="F29" s="64">
        <v>95.082800000000006</v>
      </c>
      <c r="G29" s="145">
        <v>15.480013985562158</v>
      </c>
      <c r="H29" s="145">
        <v>15.420003360595233</v>
      </c>
    </row>
    <row r="30" spans="1:8" hidden="1" x14ac:dyDescent="0.2">
      <c r="B30" s="65" t="s">
        <v>90</v>
      </c>
      <c r="C30" s="144">
        <v>0.14000000000000001</v>
      </c>
      <c r="D30" s="110">
        <v>43542</v>
      </c>
      <c r="E30" s="110">
        <v>1052</v>
      </c>
      <c r="F30" s="64">
        <v>98.182100000000005</v>
      </c>
      <c r="G30" s="145">
        <v>14.349992547459999</v>
      </c>
      <c r="H30" s="145">
        <v>14.275002251879689</v>
      </c>
    </row>
    <row r="31" spans="1:8" hidden="1" x14ac:dyDescent="0.2">
      <c r="B31" s="65" t="s">
        <v>91</v>
      </c>
      <c r="C31" s="144">
        <v>0.105</v>
      </c>
      <c r="D31" s="109" t="s">
        <v>172</v>
      </c>
      <c r="E31" s="64" t="s">
        <v>28</v>
      </c>
      <c r="F31" s="64" t="s">
        <v>28</v>
      </c>
      <c r="G31" s="145" t="s">
        <v>28</v>
      </c>
      <c r="H31" s="145" t="s">
        <v>28</v>
      </c>
    </row>
    <row r="32" spans="1:8" hidden="1" x14ac:dyDescent="0.2">
      <c r="B32" s="65" t="s">
        <v>93</v>
      </c>
      <c r="C32" s="144">
        <v>0.11</v>
      </c>
      <c r="D32" s="109" t="s">
        <v>172</v>
      </c>
      <c r="E32" s="64" t="s">
        <v>28</v>
      </c>
      <c r="F32" s="64" t="s">
        <v>28</v>
      </c>
      <c r="G32" s="145" t="s">
        <v>28</v>
      </c>
      <c r="H32" s="145" t="s">
        <v>28</v>
      </c>
    </row>
    <row r="33" spans="1:8" hidden="1" x14ac:dyDescent="0.2">
      <c r="B33" s="65" t="s">
        <v>94</v>
      </c>
      <c r="C33" s="144">
        <v>0.11</v>
      </c>
      <c r="D33" s="109" t="s">
        <v>172</v>
      </c>
      <c r="E33" s="64" t="s">
        <v>28</v>
      </c>
      <c r="F33" s="64" t="s">
        <v>28</v>
      </c>
      <c r="G33" s="145" t="s">
        <v>28</v>
      </c>
      <c r="H33" s="145" t="s">
        <v>28</v>
      </c>
    </row>
    <row r="34" spans="1:8" hidden="1" x14ac:dyDescent="0.2"/>
    <row r="35" spans="1:8" ht="1.5" hidden="1" customHeight="1" thickTop="1" x14ac:dyDescent="0.2">
      <c r="A35" s="62">
        <v>45435</v>
      </c>
      <c r="B35" s="65" t="s">
        <v>88</v>
      </c>
      <c r="C35" s="144">
        <v>0.14000000000000001</v>
      </c>
      <c r="D35" s="110">
        <v>63200</v>
      </c>
      <c r="E35" s="110">
        <v>32541.4</v>
      </c>
      <c r="F35" s="64">
        <v>94.308700000000002</v>
      </c>
      <c r="G35" s="145">
        <v>16.644979389142794</v>
      </c>
      <c r="H35" s="145">
        <v>16.601904757179213</v>
      </c>
    </row>
    <row r="36" spans="1:8" hidden="1" x14ac:dyDescent="0.2">
      <c r="B36" s="65" t="s">
        <v>89</v>
      </c>
      <c r="C36" s="144">
        <v>0.14000000000000001</v>
      </c>
      <c r="D36" s="110">
        <v>82300</v>
      </c>
      <c r="E36" s="110">
        <v>49115</v>
      </c>
      <c r="F36" s="64">
        <v>95.256799999999998</v>
      </c>
      <c r="G36" s="145">
        <v>15.449984285350485</v>
      </c>
      <c r="H36" s="145">
        <v>15.377898841023796</v>
      </c>
    </row>
    <row r="37" spans="1:8" ht="0.75" hidden="1" customHeight="1" thickTop="1" x14ac:dyDescent="0.2">
      <c r="B37" s="65" t="s">
        <v>90</v>
      </c>
      <c r="C37" s="144">
        <v>0.14000000000000001</v>
      </c>
      <c r="D37" s="110">
        <v>58400</v>
      </c>
      <c r="E37" s="110">
        <v>15225</v>
      </c>
      <c r="F37" s="64">
        <v>98.454499999999996</v>
      </c>
      <c r="G37" s="145">
        <v>14.299900541659138</v>
      </c>
      <c r="H37" s="145">
        <v>14.257575556207719</v>
      </c>
    </row>
    <row r="38" spans="1:8" ht="0.75" hidden="1" customHeight="1" x14ac:dyDescent="0.2">
      <c r="B38" s="65" t="s">
        <v>91</v>
      </c>
      <c r="C38" s="144">
        <v>0.105</v>
      </c>
      <c r="D38" s="109" t="s">
        <v>172</v>
      </c>
      <c r="E38" s="64" t="s">
        <v>28</v>
      </c>
      <c r="F38" s="64" t="s">
        <v>28</v>
      </c>
      <c r="G38" s="145" t="s">
        <v>28</v>
      </c>
      <c r="H38" s="145" t="s">
        <v>28</v>
      </c>
    </row>
    <row r="39" spans="1:8" hidden="1" x14ac:dyDescent="0.2">
      <c r="B39" s="65" t="s">
        <v>93</v>
      </c>
      <c r="C39" s="144">
        <v>0.11</v>
      </c>
      <c r="D39" s="109" t="s">
        <v>172</v>
      </c>
      <c r="E39" s="64" t="s">
        <v>28</v>
      </c>
      <c r="F39" s="64" t="s">
        <v>28</v>
      </c>
      <c r="G39" s="145" t="s">
        <v>28</v>
      </c>
      <c r="H39" s="145" t="s">
        <v>28</v>
      </c>
    </row>
    <row r="40" spans="1:8" hidden="1" x14ac:dyDescent="0.2">
      <c r="B40" s="65" t="s">
        <v>94</v>
      </c>
      <c r="C40" s="144">
        <v>0.11</v>
      </c>
      <c r="D40" s="109" t="s">
        <v>172</v>
      </c>
      <c r="E40" s="64" t="s">
        <v>28</v>
      </c>
      <c r="F40" s="64" t="s">
        <v>28</v>
      </c>
      <c r="G40" s="145" t="s">
        <v>28</v>
      </c>
      <c r="H40" s="145" t="s">
        <v>28</v>
      </c>
    </row>
    <row r="41" spans="1:8" ht="0.75" hidden="1" customHeight="1" x14ac:dyDescent="0.2">
      <c r="B41" s="65"/>
      <c r="C41" s="144"/>
      <c r="D41" s="109"/>
      <c r="E41" s="109"/>
      <c r="F41" s="64"/>
      <c r="G41" s="145"/>
      <c r="H41" s="145"/>
    </row>
    <row r="42" spans="1:8" hidden="1" x14ac:dyDescent="0.2">
      <c r="A42" s="62">
        <v>45469</v>
      </c>
      <c r="B42" s="131" t="s">
        <v>88</v>
      </c>
      <c r="C42" s="146">
        <v>0.14000000000000001</v>
      </c>
      <c r="D42" s="128">
        <v>154300</v>
      </c>
      <c r="E42" s="128">
        <v>116025.1</v>
      </c>
      <c r="F42" s="129">
        <v>94.566500000000005</v>
      </c>
      <c r="G42" s="147">
        <v>16.600022017364193</v>
      </c>
      <c r="H42" s="147">
        <v>16.555662135341777</v>
      </c>
    </row>
    <row r="43" spans="1:8" hidden="1" x14ac:dyDescent="0.2">
      <c r="B43" s="131" t="s">
        <v>89</v>
      </c>
      <c r="C43" s="146">
        <v>0.14000000000000001</v>
      </c>
      <c r="D43" s="128">
        <v>45000</v>
      </c>
      <c r="E43" s="128">
        <v>1475.1</v>
      </c>
      <c r="F43" s="129">
        <v>95.358599999999996</v>
      </c>
      <c r="G43" s="147">
        <v>15.447493214702499</v>
      </c>
      <c r="H43" s="147">
        <v>15.447493214702499</v>
      </c>
    </row>
    <row r="44" spans="1:8" ht="15" hidden="1" thickTop="1" x14ac:dyDescent="0.2">
      <c r="B44" s="131" t="s">
        <v>90</v>
      </c>
      <c r="C44" s="146">
        <v>0.14000000000000001</v>
      </c>
      <c r="D44" s="128">
        <v>47374.9</v>
      </c>
      <c r="E44" s="128">
        <v>13900</v>
      </c>
      <c r="F44" s="129">
        <v>98.683400000000006</v>
      </c>
      <c r="G44" s="147">
        <v>14.249907681904544</v>
      </c>
      <c r="H44" s="147">
        <v>14.247106529556955</v>
      </c>
    </row>
    <row r="45" spans="1:8" ht="15" hidden="1" thickTop="1" x14ac:dyDescent="0.2">
      <c r="B45" s="65" t="s">
        <v>91</v>
      </c>
      <c r="C45" s="144">
        <v>0.105</v>
      </c>
      <c r="D45" s="109" t="s">
        <v>172</v>
      </c>
      <c r="E45" s="64" t="s">
        <v>28</v>
      </c>
      <c r="F45" s="64" t="s">
        <v>28</v>
      </c>
      <c r="G45" s="145" t="s">
        <v>28</v>
      </c>
      <c r="H45" s="145" t="s">
        <v>28</v>
      </c>
    </row>
    <row r="46" spans="1:8" ht="0.75" customHeight="1" thickTop="1" x14ac:dyDescent="0.2">
      <c r="B46" s="65" t="s">
        <v>93</v>
      </c>
      <c r="C46" s="144">
        <v>0.11</v>
      </c>
      <c r="D46" s="109" t="s">
        <v>172</v>
      </c>
      <c r="E46" s="64" t="s">
        <v>28</v>
      </c>
      <c r="F46" s="64" t="s">
        <v>28</v>
      </c>
      <c r="G46" s="145" t="s">
        <v>28</v>
      </c>
      <c r="H46" s="145" t="s">
        <v>28</v>
      </c>
    </row>
    <row r="47" spans="1:8" hidden="1" x14ac:dyDescent="0.2">
      <c r="B47" s="65" t="s">
        <v>94</v>
      </c>
      <c r="C47" s="144">
        <v>0.11</v>
      </c>
      <c r="D47" s="109" t="s">
        <v>172</v>
      </c>
      <c r="E47" s="64" t="s">
        <v>28</v>
      </c>
      <c r="F47" s="64" t="s">
        <v>28</v>
      </c>
      <c r="G47" s="145" t="s">
        <v>28</v>
      </c>
      <c r="H47" s="145" t="s">
        <v>28</v>
      </c>
    </row>
    <row r="48" spans="1:8" hidden="1" x14ac:dyDescent="0.2">
      <c r="B48" s="65"/>
      <c r="C48" s="144"/>
      <c r="D48" s="109"/>
      <c r="E48" s="109"/>
      <c r="F48" s="64"/>
      <c r="G48" s="145"/>
      <c r="H48" s="145"/>
    </row>
    <row r="49" spans="1:8" x14ac:dyDescent="0.2">
      <c r="A49" s="62">
        <v>45483</v>
      </c>
      <c r="B49" s="131" t="s">
        <v>88</v>
      </c>
      <c r="C49" s="146">
        <v>0.14000000000000001</v>
      </c>
      <c r="D49" s="128">
        <v>114884</v>
      </c>
      <c r="E49" s="128">
        <v>63211.5</v>
      </c>
      <c r="F49" s="129">
        <v>94.641099999999994</v>
      </c>
      <c r="G49" s="147">
        <v>16.600009965179161</v>
      </c>
      <c r="H49" s="147">
        <v>16.466467102315956</v>
      </c>
    </row>
    <row r="50" spans="1:8" x14ac:dyDescent="0.2">
      <c r="B50" s="131" t="s">
        <v>89</v>
      </c>
      <c r="C50" s="146">
        <v>0.14000000000000001</v>
      </c>
      <c r="D50" s="128">
        <v>53500</v>
      </c>
      <c r="E50" s="128">
        <v>17855</v>
      </c>
      <c r="F50" s="129">
        <v>95.403000000000006</v>
      </c>
      <c r="G50" s="147">
        <v>15.447489080186177</v>
      </c>
      <c r="H50" s="147">
        <v>15.405293905504827</v>
      </c>
    </row>
    <row r="51" spans="1:8" x14ac:dyDescent="0.2">
      <c r="B51" s="131" t="s">
        <v>90</v>
      </c>
      <c r="C51" s="146">
        <v>0.14000000000000001</v>
      </c>
      <c r="D51" s="128">
        <v>37250</v>
      </c>
      <c r="E51" s="128" t="s">
        <v>171</v>
      </c>
      <c r="F51" s="129" t="s">
        <v>28</v>
      </c>
      <c r="G51" s="147" t="s">
        <v>28</v>
      </c>
      <c r="H51" s="147" t="s">
        <v>28</v>
      </c>
    </row>
    <row r="52" spans="1:8" x14ac:dyDescent="0.2">
      <c r="B52" s="65" t="s">
        <v>91</v>
      </c>
      <c r="C52" s="144">
        <v>0.105</v>
      </c>
      <c r="D52" s="109" t="s">
        <v>172</v>
      </c>
      <c r="E52" s="64" t="s">
        <v>28</v>
      </c>
      <c r="F52" s="64" t="s">
        <v>28</v>
      </c>
      <c r="G52" s="145" t="s">
        <v>28</v>
      </c>
      <c r="H52" s="145" t="s">
        <v>28</v>
      </c>
    </row>
    <row r="53" spans="1:8" x14ac:dyDescent="0.2">
      <c r="B53" s="65" t="s">
        <v>93</v>
      </c>
      <c r="C53" s="144">
        <v>0.11</v>
      </c>
      <c r="D53" s="109" t="s">
        <v>172</v>
      </c>
      <c r="E53" s="64" t="s">
        <v>28</v>
      </c>
      <c r="F53" s="64" t="s">
        <v>28</v>
      </c>
      <c r="G53" s="145" t="s">
        <v>28</v>
      </c>
      <c r="H53" s="145" t="s">
        <v>28</v>
      </c>
    </row>
    <row r="54" spans="1:8" x14ac:dyDescent="0.2">
      <c r="B54" s="65" t="s">
        <v>94</v>
      </c>
      <c r="C54" s="144">
        <v>0.11</v>
      </c>
      <c r="D54" s="109" t="s">
        <v>172</v>
      </c>
      <c r="E54" s="64" t="s">
        <v>28</v>
      </c>
      <c r="F54" s="64" t="s">
        <v>28</v>
      </c>
      <c r="G54" s="145" t="s">
        <v>28</v>
      </c>
      <c r="H54" s="145" t="s">
        <v>28</v>
      </c>
    </row>
    <row r="55" spans="1:8" x14ac:dyDescent="0.2">
      <c r="B55" s="65"/>
      <c r="C55" s="144"/>
      <c r="D55" s="109"/>
      <c r="E55" s="109"/>
      <c r="F55" s="64"/>
      <c r="G55" s="145"/>
      <c r="H55" s="145"/>
    </row>
    <row r="56" spans="1:8" x14ac:dyDescent="0.2">
      <c r="A56" s="62">
        <v>45505</v>
      </c>
      <c r="B56" s="65" t="s">
        <v>88</v>
      </c>
      <c r="C56" s="146">
        <v>0.14000000000000001</v>
      </c>
      <c r="D56" s="128">
        <v>254301.4</v>
      </c>
      <c r="E56" s="128">
        <v>106988.9</v>
      </c>
      <c r="F56" s="129">
        <v>95.456999999999994</v>
      </c>
      <c r="G56" s="129">
        <v>16.244990579308492</v>
      </c>
      <c r="H56" s="129">
        <v>16.159858515248331</v>
      </c>
    </row>
    <row r="57" spans="1:8" x14ac:dyDescent="0.2">
      <c r="B57" s="65" t="s">
        <v>89</v>
      </c>
      <c r="C57" s="146">
        <v>0.14000000000000001</v>
      </c>
      <c r="D57" s="128">
        <v>79055.8</v>
      </c>
      <c r="E57" s="128">
        <v>33697.1</v>
      </c>
      <c r="F57" s="129">
        <v>95.902299999999997</v>
      </c>
      <c r="G57" s="129">
        <v>15.295013753259054</v>
      </c>
      <c r="H57" s="129">
        <v>15.278613999867835</v>
      </c>
    </row>
    <row r="58" spans="1:8" x14ac:dyDescent="0.2">
      <c r="B58" s="65" t="s">
        <v>90</v>
      </c>
      <c r="C58" s="146">
        <v>0.14000000000000001</v>
      </c>
      <c r="D58" s="128">
        <v>26750</v>
      </c>
      <c r="E58" s="128" t="s">
        <v>166</v>
      </c>
      <c r="F58" s="129" t="s">
        <v>28</v>
      </c>
      <c r="G58" s="147" t="s">
        <v>28</v>
      </c>
      <c r="H58" s="147" t="s">
        <v>28</v>
      </c>
    </row>
    <row r="59" spans="1:8" x14ac:dyDescent="0.2">
      <c r="B59" s="65"/>
      <c r="C59" s="144"/>
      <c r="D59" s="109"/>
      <c r="E59" s="64"/>
      <c r="F59" s="64"/>
      <c r="G59" s="145"/>
      <c r="H59" s="145"/>
    </row>
    <row r="60" spans="1:8" x14ac:dyDescent="0.2">
      <c r="B60" s="65"/>
      <c r="C60" s="144"/>
      <c r="D60" s="109"/>
      <c r="E60" s="64"/>
      <c r="F60" s="64"/>
      <c r="G60" s="145"/>
      <c r="H60" s="145"/>
    </row>
    <row r="61" spans="1:8" x14ac:dyDescent="0.2">
      <c r="A61" s="62">
        <v>45555</v>
      </c>
      <c r="B61" s="65" t="s">
        <v>173</v>
      </c>
      <c r="C61" s="146">
        <v>0</v>
      </c>
      <c r="D61" s="128">
        <v>260501.2</v>
      </c>
      <c r="E61" s="128">
        <v>43310.400000000001</v>
      </c>
      <c r="F61" s="129">
        <v>76.973799999999997</v>
      </c>
      <c r="G61" s="129">
        <v>13.979969506856198</v>
      </c>
      <c r="H61" s="129">
        <v>13.979969506856198</v>
      </c>
    </row>
    <row r="62" spans="1:8" x14ac:dyDescent="0.2">
      <c r="B62" s="65" t="s">
        <v>88</v>
      </c>
      <c r="C62" s="146">
        <v>0.14000000000000001</v>
      </c>
      <c r="D62" s="128">
        <v>155957</v>
      </c>
      <c r="E62" s="128">
        <v>26375.200000000001</v>
      </c>
      <c r="F62" s="129">
        <v>102.6679</v>
      </c>
      <c r="G62" s="129">
        <v>12.899516828315965</v>
      </c>
      <c r="H62" s="129">
        <v>12.899516828315965</v>
      </c>
    </row>
    <row r="63" spans="1:8" x14ac:dyDescent="0.2">
      <c r="B63" s="65" t="s">
        <v>89</v>
      </c>
      <c r="C63" s="146">
        <v>0.14000000000000001</v>
      </c>
      <c r="D63" s="128">
        <v>183525.5</v>
      </c>
      <c r="E63" s="128">
        <v>26016.400000000001</v>
      </c>
      <c r="F63" s="129">
        <v>102.1366</v>
      </c>
      <c r="G63" s="147">
        <v>13.40000204677596</v>
      </c>
      <c r="H63" s="147">
        <v>13.40000204677596</v>
      </c>
    </row>
    <row r="64" spans="1:8" x14ac:dyDescent="0.2">
      <c r="B64" s="65" t="s">
        <v>90</v>
      </c>
      <c r="C64" s="144">
        <v>0.13</v>
      </c>
      <c r="D64" s="109">
        <v>30881</v>
      </c>
      <c r="E64" s="110">
        <v>17006</v>
      </c>
      <c r="F64" s="64">
        <v>98.906800000000004</v>
      </c>
      <c r="G64" s="145">
        <v>13.200008855296016</v>
      </c>
      <c r="H64" s="145">
        <v>13.141526143776385</v>
      </c>
    </row>
    <row r="65" spans="1:8" x14ac:dyDescent="0.2">
      <c r="A65" s="204"/>
      <c r="B65" s="183"/>
      <c r="C65" s="184"/>
      <c r="D65" s="185"/>
      <c r="E65" s="185"/>
      <c r="F65" s="185"/>
      <c r="G65" s="186"/>
      <c r="H65" s="186"/>
    </row>
    <row r="66" spans="1:8" x14ac:dyDescent="0.2">
      <c r="A66" s="62">
        <v>45583</v>
      </c>
      <c r="B66" s="65" t="s">
        <v>173</v>
      </c>
      <c r="C66" s="146">
        <v>0</v>
      </c>
      <c r="D66" s="128">
        <v>139000</v>
      </c>
      <c r="E66" s="128">
        <v>33011.5</v>
      </c>
      <c r="F66" s="129">
        <v>78.730400000000003</v>
      </c>
      <c r="G66" s="129">
        <v>13.240037383244696</v>
      </c>
      <c r="H66" s="129">
        <v>13.23412488720839</v>
      </c>
    </row>
    <row r="67" spans="1:8" x14ac:dyDescent="0.2">
      <c r="B67" s="65" t="s">
        <v>88</v>
      </c>
      <c r="C67" s="146">
        <v>0.14000000000000001</v>
      </c>
      <c r="D67" s="128">
        <v>107555</v>
      </c>
      <c r="E67" s="128">
        <v>30403.200000000001</v>
      </c>
      <c r="F67" s="129">
        <v>103.5531</v>
      </c>
      <c r="G67" s="129">
        <v>12.499983096158152</v>
      </c>
      <c r="H67" s="129">
        <v>12.430499566546557</v>
      </c>
    </row>
    <row r="68" spans="1:8" x14ac:dyDescent="0.2">
      <c r="B68" s="65" t="s">
        <v>89</v>
      </c>
      <c r="C68" s="146">
        <v>0.14000000000000001</v>
      </c>
      <c r="D68" s="128">
        <v>313061.5</v>
      </c>
      <c r="E68" s="128">
        <v>68032.100000000006</v>
      </c>
      <c r="F68" s="129">
        <v>104.3008</v>
      </c>
      <c r="G68" s="147">
        <v>12.788008574403747</v>
      </c>
      <c r="H68" s="147">
        <v>12.73853954491597</v>
      </c>
    </row>
    <row r="69" spans="1:8" x14ac:dyDescent="0.2">
      <c r="B69" s="225" t="s">
        <v>90</v>
      </c>
      <c r="C69" s="226">
        <v>0.13</v>
      </c>
      <c r="D69" s="227">
        <v>98466.5</v>
      </c>
      <c r="E69" s="228">
        <v>65940</v>
      </c>
      <c r="F69" s="229">
        <v>100.0998</v>
      </c>
      <c r="G69" s="230">
        <v>12.977002350125019</v>
      </c>
      <c r="H69" s="230">
        <v>12.895101785456319</v>
      </c>
    </row>
    <row r="70" spans="1:8" x14ac:dyDescent="0.2">
      <c r="B70" s="65"/>
      <c r="C70" s="146"/>
      <c r="D70" s="128"/>
      <c r="E70" s="128"/>
      <c r="F70" s="129"/>
      <c r="G70" s="147"/>
      <c r="H70" s="147"/>
    </row>
    <row r="71" spans="1:8" x14ac:dyDescent="0.2">
      <c r="A71" s="62">
        <v>45617</v>
      </c>
      <c r="B71" s="65" t="s">
        <v>173</v>
      </c>
      <c r="C71" s="146">
        <v>0</v>
      </c>
      <c r="D71" s="128">
        <v>385120</v>
      </c>
      <c r="E71" s="128">
        <v>132670</v>
      </c>
      <c r="F71" s="129">
        <v>79.892799999999994</v>
      </c>
      <c r="G71" s="147">
        <v>13.049989120148236</v>
      </c>
      <c r="H71" s="147">
        <v>12.993604870275144</v>
      </c>
    </row>
    <row r="72" spans="1:8" x14ac:dyDescent="0.2">
      <c r="B72" s="65" t="s">
        <v>88</v>
      </c>
      <c r="C72" s="146">
        <v>0.14000000000000001</v>
      </c>
      <c r="D72" s="128">
        <v>44700</v>
      </c>
      <c r="E72" s="128">
        <v>9900</v>
      </c>
      <c r="F72" s="129">
        <v>103.4366</v>
      </c>
      <c r="G72" s="147">
        <v>12.499979675723589</v>
      </c>
      <c r="H72" s="147">
        <v>12.394947237066969</v>
      </c>
    </row>
    <row r="73" spans="1:8" x14ac:dyDescent="0.2">
      <c r="B73" s="65" t="s">
        <v>89</v>
      </c>
      <c r="C73" s="146">
        <v>0.14000000000000001</v>
      </c>
      <c r="D73" s="128">
        <v>392750</v>
      </c>
      <c r="E73" s="128">
        <v>145800</v>
      </c>
      <c r="F73" s="129">
        <v>104.5395</v>
      </c>
      <c r="G73" s="147">
        <v>12.699994549279959</v>
      </c>
      <c r="H73" s="147">
        <v>12.663463238841462</v>
      </c>
    </row>
    <row r="74" spans="1:8" x14ac:dyDescent="0.2">
      <c r="B74" s="225" t="s">
        <v>90</v>
      </c>
      <c r="C74" s="226">
        <v>0.13</v>
      </c>
      <c r="D74" s="128">
        <v>69944.2</v>
      </c>
      <c r="E74" s="128">
        <v>32231.4</v>
      </c>
      <c r="F74" s="129">
        <v>100.8451</v>
      </c>
      <c r="G74" s="147">
        <v>12.837991766965606</v>
      </c>
      <c r="H74" s="147">
        <v>12.837539542118975</v>
      </c>
    </row>
    <row r="75" spans="1:8" x14ac:dyDescent="0.2">
      <c r="B75" s="225"/>
      <c r="C75" s="226"/>
      <c r="D75" s="128"/>
      <c r="E75" s="128"/>
      <c r="F75" s="129"/>
      <c r="G75" s="147"/>
      <c r="H75" s="147"/>
    </row>
    <row r="76" spans="1:8" x14ac:dyDescent="0.2">
      <c r="A76" s="62">
        <v>45645</v>
      </c>
      <c r="B76" s="65" t="s">
        <v>173</v>
      </c>
      <c r="C76" s="146">
        <v>0</v>
      </c>
      <c r="D76" s="128">
        <v>297750.7</v>
      </c>
      <c r="E76" s="128">
        <v>38450</v>
      </c>
      <c r="F76" s="129">
        <v>81.340699999999998</v>
      </c>
      <c r="G76" s="147">
        <v>12.500000047152938</v>
      </c>
      <c r="H76" s="147">
        <v>12.465648206413162</v>
      </c>
    </row>
    <row r="77" spans="1:8" x14ac:dyDescent="0.2">
      <c r="B77" s="65" t="s">
        <v>88</v>
      </c>
      <c r="C77" s="146">
        <v>0.14000000000000001</v>
      </c>
      <c r="D77" s="128">
        <v>66980</v>
      </c>
      <c r="E77" s="128">
        <v>26030</v>
      </c>
      <c r="F77" s="129">
        <v>103.3511</v>
      </c>
      <c r="G77" s="147">
        <v>12.499915553056731</v>
      </c>
      <c r="H77" s="147">
        <v>12.406921370182229</v>
      </c>
    </row>
    <row r="78" spans="1:8" x14ac:dyDescent="0.2">
      <c r="B78" s="65" t="s">
        <v>89</v>
      </c>
      <c r="C78" s="146">
        <v>0.14000000000000001</v>
      </c>
      <c r="D78" s="128">
        <v>340000</v>
      </c>
      <c r="E78" s="128">
        <v>181400</v>
      </c>
      <c r="F78" s="129">
        <v>104.8762</v>
      </c>
      <c r="G78" s="147">
        <v>12.590009843057249</v>
      </c>
      <c r="H78" s="147">
        <v>12.538710222931531</v>
      </c>
    </row>
    <row r="79" spans="1:8" x14ac:dyDescent="0.2">
      <c r="B79" s="225" t="s">
        <v>90</v>
      </c>
      <c r="C79" s="226">
        <v>0.13</v>
      </c>
      <c r="D79" s="128">
        <v>119625</v>
      </c>
      <c r="E79" s="128">
        <v>95875</v>
      </c>
      <c r="F79" s="129">
        <v>101.0522</v>
      </c>
      <c r="G79" s="147">
        <v>12.798898080781512</v>
      </c>
      <c r="H79" s="147">
        <v>12.610988157124345</v>
      </c>
    </row>
    <row r="80" spans="1:8" x14ac:dyDescent="0.2">
      <c r="B80" s="225"/>
      <c r="C80" s="226"/>
      <c r="D80" s="128"/>
      <c r="E80" s="128"/>
      <c r="F80" s="129"/>
      <c r="G80" s="147"/>
      <c r="H80" s="147"/>
    </row>
    <row r="81" spans="1:8" x14ac:dyDescent="0.2">
      <c r="A81" s="62">
        <v>45673</v>
      </c>
      <c r="B81" s="65" t="s">
        <v>173</v>
      </c>
      <c r="C81" s="146">
        <v>0</v>
      </c>
      <c r="D81" s="128">
        <v>716072</v>
      </c>
      <c r="E81" s="128">
        <v>189723</v>
      </c>
      <c r="F81" s="129">
        <v>79.798000000000002</v>
      </c>
      <c r="G81" s="147">
        <v>11.944818535975836</v>
      </c>
      <c r="H81" s="147">
        <v>11.91375940773777</v>
      </c>
    </row>
    <row r="82" spans="1:8" x14ac:dyDescent="0.2">
      <c r="B82" s="65" t="s">
        <v>88</v>
      </c>
      <c r="C82" s="146">
        <v>0.12</v>
      </c>
      <c r="D82" s="128">
        <v>400504.5</v>
      </c>
      <c r="E82" s="128">
        <v>93730</v>
      </c>
      <c r="F82" s="129">
        <v>100.2711</v>
      </c>
      <c r="G82" s="147">
        <v>11.889927375561868</v>
      </c>
      <c r="H82" s="147">
        <v>11.889927375561868</v>
      </c>
    </row>
    <row r="83" spans="1:8" x14ac:dyDescent="0.2">
      <c r="B83" s="65" t="s">
        <v>89</v>
      </c>
      <c r="C83" s="146">
        <v>0.12</v>
      </c>
      <c r="D83" s="128">
        <v>378420</v>
      </c>
      <c r="E83" s="128">
        <v>119546.1</v>
      </c>
      <c r="F83" s="129">
        <v>98.545500000000004</v>
      </c>
      <c r="G83" s="147">
        <v>12.398983913732877</v>
      </c>
      <c r="H83" s="147">
        <v>12.370921885124767</v>
      </c>
    </row>
    <row r="84" spans="1:8" x14ac:dyDescent="0.2">
      <c r="B84" s="225" t="s">
        <v>90</v>
      </c>
      <c r="C84" s="226">
        <v>0.12</v>
      </c>
      <c r="D84" s="128">
        <v>56212.5</v>
      </c>
      <c r="E84" s="128">
        <v>17712.5</v>
      </c>
      <c r="F84" s="129">
        <v>95.558000000000007</v>
      </c>
      <c r="G84" s="147">
        <v>12.799883114869385</v>
      </c>
      <c r="H84" s="147">
        <v>12.756615184141767</v>
      </c>
    </row>
    <row r="85" spans="1:8" x14ac:dyDescent="0.2">
      <c r="B85" s="225" t="s">
        <v>91</v>
      </c>
      <c r="C85" s="226">
        <v>0.12</v>
      </c>
      <c r="D85" s="128">
        <v>16500</v>
      </c>
      <c r="E85" s="128">
        <v>0</v>
      </c>
      <c r="F85" s="129" t="s">
        <v>28</v>
      </c>
      <c r="G85" s="147" t="s">
        <v>28</v>
      </c>
      <c r="H85" s="147" t="s">
        <v>28</v>
      </c>
    </row>
    <row r="86" spans="1:8" x14ac:dyDescent="0.2">
      <c r="B86" s="225"/>
      <c r="C86" s="226"/>
      <c r="D86" s="128"/>
      <c r="E86" s="128"/>
      <c r="F86" s="129"/>
      <c r="G86" s="147"/>
      <c r="H86" s="147"/>
    </row>
    <row r="87" spans="1:8" x14ac:dyDescent="0.2">
      <c r="A87" s="62">
        <v>45701</v>
      </c>
      <c r="B87" s="65" t="s">
        <v>173</v>
      </c>
      <c r="C87" s="146">
        <v>0</v>
      </c>
      <c r="D87" s="128">
        <v>233540.7</v>
      </c>
      <c r="E87" s="128">
        <v>95236.6</v>
      </c>
      <c r="F87" s="129">
        <v>80.845299999999995</v>
      </c>
      <c r="G87" s="147">
        <v>11.689990538663968</v>
      </c>
      <c r="H87" s="147">
        <v>11.688771506958673</v>
      </c>
    </row>
    <row r="88" spans="1:8" x14ac:dyDescent="0.2">
      <c r="B88" s="65" t="s">
        <v>88</v>
      </c>
      <c r="C88" s="146">
        <v>0.12</v>
      </c>
      <c r="D88" s="128">
        <v>44550</v>
      </c>
      <c r="E88" s="128">
        <v>7623</v>
      </c>
      <c r="F88" s="129">
        <v>100.245</v>
      </c>
      <c r="G88" s="147">
        <v>11.888984200581035</v>
      </c>
      <c r="H88" s="147">
        <v>11.708541257234375</v>
      </c>
    </row>
    <row r="89" spans="1:8" x14ac:dyDescent="0.2">
      <c r="B89" s="65" t="s">
        <v>89</v>
      </c>
      <c r="C89" s="146">
        <v>0.12</v>
      </c>
      <c r="D89" s="128">
        <v>392550</v>
      </c>
      <c r="E89" s="128">
        <v>242422</v>
      </c>
      <c r="F89" s="129">
        <v>98.574200000000005</v>
      </c>
      <c r="G89" s="147">
        <v>12.389008045178969</v>
      </c>
      <c r="H89" s="147">
        <v>12.360747198306504</v>
      </c>
    </row>
    <row r="90" spans="1:8" x14ac:dyDescent="0.2">
      <c r="B90" s="225" t="s">
        <v>90</v>
      </c>
      <c r="C90" s="226">
        <v>0.12</v>
      </c>
      <c r="D90" s="128">
        <v>175030</v>
      </c>
      <c r="E90" s="128">
        <v>131080</v>
      </c>
      <c r="F90" s="129">
        <v>95.604200000000006</v>
      </c>
      <c r="G90" s="147">
        <v>12.790006996908318</v>
      </c>
      <c r="H90" s="147">
        <v>12.654553956919507</v>
      </c>
    </row>
    <row r="91" spans="1:8" x14ac:dyDescent="0.2">
      <c r="B91" s="225" t="s">
        <v>91</v>
      </c>
      <c r="C91" s="226">
        <v>0.12</v>
      </c>
      <c r="D91" s="128">
        <v>65000</v>
      </c>
      <c r="E91" s="128">
        <v>0</v>
      </c>
      <c r="F91" s="129" t="s">
        <v>28</v>
      </c>
      <c r="G91" s="147" t="s">
        <v>28</v>
      </c>
      <c r="H91" s="147" t="s">
        <v>28</v>
      </c>
    </row>
    <row r="92" spans="1:8" x14ac:dyDescent="0.2">
      <c r="B92" s="225"/>
      <c r="C92" s="226"/>
      <c r="D92" s="128"/>
      <c r="E92" s="128"/>
      <c r="F92" s="129"/>
      <c r="G92" s="147"/>
      <c r="H92" s="147"/>
    </row>
    <row r="93" spans="1:8" x14ac:dyDescent="0.2">
      <c r="A93" s="62">
        <v>45728</v>
      </c>
      <c r="B93" s="65" t="s">
        <v>173</v>
      </c>
      <c r="C93" s="146">
        <v>0</v>
      </c>
      <c r="D93" s="128">
        <v>115500</v>
      </c>
      <c r="E93" s="128" t="s">
        <v>171</v>
      </c>
      <c r="F93" s="129" t="s">
        <v>28</v>
      </c>
      <c r="G93" s="147" t="s">
        <v>28</v>
      </c>
      <c r="H93" s="147" t="s">
        <v>28</v>
      </c>
    </row>
    <row r="94" spans="1:8" x14ac:dyDescent="0.2">
      <c r="B94" s="65" t="s">
        <v>88</v>
      </c>
      <c r="C94" s="146">
        <v>0.12</v>
      </c>
      <c r="D94" s="128">
        <v>117505</v>
      </c>
      <c r="E94" s="128" t="s">
        <v>171</v>
      </c>
      <c r="F94" s="129" t="s">
        <v>28</v>
      </c>
      <c r="G94" s="147" t="s">
        <v>28</v>
      </c>
      <c r="H94" s="147" t="s">
        <v>28</v>
      </c>
    </row>
    <row r="95" spans="1:8" x14ac:dyDescent="0.2">
      <c r="B95" s="65" t="s">
        <v>89</v>
      </c>
      <c r="C95" s="146">
        <v>0.12</v>
      </c>
      <c r="D95" s="128">
        <v>149800</v>
      </c>
      <c r="E95" s="128">
        <v>6020</v>
      </c>
      <c r="F95" s="129">
        <v>98.626800000000003</v>
      </c>
      <c r="G95" s="147">
        <v>12.374499999999999</v>
      </c>
      <c r="H95" s="147">
        <v>12.35950041214338</v>
      </c>
    </row>
    <row r="96" spans="1:8" x14ac:dyDescent="0.2">
      <c r="B96" s="225" t="s">
        <v>90</v>
      </c>
      <c r="C96" s="226">
        <v>0.12</v>
      </c>
      <c r="D96" s="128">
        <v>78502</v>
      </c>
      <c r="E96" s="128">
        <v>9802</v>
      </c>
      <c r="F96" s="129">
        <v>95.606200000000001</v>
      </c>
      <c r="G96" s="147">
        <v>12.789999606063192</v>
      </c>
      <c r="H96" s="147">
        <v>12.763502983135929</v>
      </c>
    </row>
    <row r="97" spans="1:8" x14ac:dyDescent="0.2">
      <c r="B97" s="225" t="s">
        <v>91</v>
      </c>
      <c r="C97" s="226">
        <v>0.12</v>
      </c>
      <c r="D97" s="128">
        <v>15000</v>
      </c>
      <c r="E97" s="128" t="s">
        <v>171</v>
      </c>
      <c r="F97" s="129" t="s">
        <v>28</v>
      </c>
      <c r="G97" s="147" t="s">
        <v>28</v>
      </c>
      <c r="H97" s="147" t="s">
        <v>28</v>
      </c>
    </row>
    <row r="98" spans="1:8" ht="15" thickBot="1" x14ac:dyDescent="0.25">
      <c r="A98" s="205"/>
      <c r="B98" s="206"/>
      <c r="C98" s="207"/>
      <c r="D98" s="208"/>
      <c r="E98" s="211"/>
      <c r="F98" s="209"/>
      <c r="G98" s="210"/>
      <c r="H98" s="210"/>
    </row>
    <row r="99" spans="1:8" ht="15" thickTop="1" x14ac:dyDescent="0.2">
      <c r="A99" s="297" t="s">
        <v>176</v>
      </c>
      <c r="B99" s="297"/>
      <c r="C99" s="297"/>
      <c r="D99" s="297"/>
      <c r="E99" s="297"/>
      <c r="F99" s="297"/>
      <c r="G99" s="297"/>
      <c r="H99" s="297"/>
    </row>
    <row r="100" spans="1:8" x14ac:dyDescent="0.2">
      <c r="A100" s="296" t="s">
        <v>175</v>
      </c>
      <c r="B100" s="296"/>
      <c r="C100" s="296"/>
      <c r="D100" s="296"/>
      <c r="E100" s="296"/>
      <c r="F100" s="296"/>
      <c r="G100" s="296"/>
      <c r="H100" s="296"/>
    </row>
    <row r="101" spans="1:8" x14ac:dyDescent="0.2">
      <c r="A101" s="292" t="s">
        <v>95</v>
      </c>
      <c r="B101" s="292"/>
      <c r="C101" s="292"/>
      <c r="D101" s="292"/>
      <c r="E101" s="292"/>
      <c r="F101" s="292"/>
      <c r="G101" s="292"/>
      <c r="H101" s="292"/>
    </row>
    <row r="102" spans="1:8" x14ac:dyDescent="0.2">
      <c r="A102" s="292" t="s">
        <v>96</v>
      </c>
      <c r="B102" s="292"/>
      <c r="C102" s="292"/>
      <c r="D102" s="292"/>
      <c r="E102" s="292"/>
      <c r="F102" s="292"/>
      <c r="G102" s="292"/>
      <c r="H102" s="292"/>
    </row>
  </sheetData>
  <mergeCells count="7">
    <mergeCell ref="A102:H102"/>
    <mergeCell ref="A1:H1"/>
    <mergeCell ref="A2:H2"/>
    <mergeCell ref="A3:H3"/>
    <mergeCell ref="A100:H100"/>
    <mergeCell ref="A101:H101"/>
    <mergeCell ref="A99:H99"/>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0"/>
  <sheetViews>
    <sheetView view="pageBreakPreview" zoomScale="85" zoomScaleNormal="100" zoomScaleSheetLayoutView="85" workbookViewId="0">
      <pane ySplit="9" topLeftCell="A120" activePane="bottomLeft" state="frozen"/>
      <selection activeCell="K5" sqref="K5"/>
      <selection pane="bottomLeft" activeCell="B131" sqref="B131:K134"/>
    </sheetView>
  </sheetViews>
  <sheetFormatPr defaultColWidth="9.125" defaultRowHeight="14.25" x14ac:dyDescent="0.2"/>
  <cols>
    <col min="1" max="1" width="41.125" style="127" customWidth="1"/>
    <col min="2" max="11" width="8.625" style="127" customWidth="1"/>
    <col min="12" max="16384" width="9.125" style="127"/>
  </cols>
  <sheetData>
    <row r="1" spans="1:14" ht="18.75" x14ac:dyDescent="0.2">
      <c r="A1" s="293" t="s">
        <v>97</v>
      </c>
      <c r="B1" s="293"/>
      <c r="C1" s="293"/>
      <c r="D1" s="293"/>
      <c r="E1" s="293"/>
      <c r="F1" s="293"/>
      <c r="G1" s="293"/>
      <c r="H1" s="293"/>
      <c r="I1" s="293"/>
      <c r="J1" s="293"/>
      <c r="K1" s="293"/>
    </row>
    <row r="2" spans="1:14" ht="15.75" x14ac:dyDescent="0.2">
      <c r="A2" s="306" t="s">
        <v>167</v>
      </c>
      <c r="B2" s="306"/>
      <c r="C2" s="306"/>
      <c r="D2" s="306"/>
      <c r="E2" s="306"/>
      <c r="F2" s="306"/>
      <c r="G2" s="306"/>
      <c r="H2" s="306"/>
      <c r="I2" s="306"/>
      <c r="J2" s="306"/>
      <c r="K2" s="306"/>
    </row>
    <row r="3" spans="1:14" ht="15" thickBot="1" x14ac:dyDescent="0.25">
      <c r="A3" s="322" t="s">
        <v>1</v>
      </c>
      <c r="B3" s="322"/>
      <c r="C3" s="322"/>
      <c r="D3" s="322"/>
      <c r="E3" s="322"/>
      <c r="F3" s="322"/>
      <c r="G3" s="322"/>
      <c r="H3" s="322"/>
      <c r="I3" s="322"/>
      <c r="J3" s="322"/>
      <c r="K3" s="322"/>
    </row>
    <row r="4" spans="1:14" x14ac:dyDescent="0.2">
      <c r="A4" s="316"/>
      <c r="B4" s="317"/>
      <c r="C4" s="300" t="s">
        <v>168</v>
      </c>
      <c r="D4" s="301"/>
      <c r="E4" s="302"/>
      <c r="F4" s="307" t="s">
        <v>169</v>
      </c>
      <c r="G4" s="300"/>
      <c r="H4" s="308"/>
      <c r="I4" s="307" t="s">
        <v>170</v>
      </c>
      <c r="J4" s="300"/>
      <c r="K4" s="300"/>
    </row>
    <row r="5" spans="1:14" x14ac:dyDescent="0.2">
      <c r="A5" s="318"/>
      <c r="B5" s="319"/>
      <c r="C5" s="298"/>
      <c r="D5" s="298"/>
      <c r="E5" s="303"/>
      <c r="F5" s="309"/>
      <c r="G5" s="310"/>
      <c r="H5" s="311"/>
      <c r="I5" s="309"/>
      <c r="J5" s="310"/>
      <c r="K5" s="310"/>
      <c r="L5" s="298"/>
      <c r="M5" s="299"/>
      <c r="N5" s="299"/>
    </row>
    <row r="6" spans="1:14" ht="15" thickBot="1" x14ac:dyDescent="0.25">
      <c r="A6" s="320"/>
      <c r="B6" s="321"/>
      <c r="C6" s="304"/>
      <c r="D6" s="304"/>
      <c r="E6" s="305"/>
      <c r="F6" s="312"/>
      <c r="G6" s="313"/>
      <c r="H6" s="314"/>
      <c r="I6" s="312"/>
      <c r="J6" s="313"/>
      <c r="K6" s="313"/>
    </row>
    <row r="7" spans="1:14" ht="15" thickTop="1" x14ac:dyDescent="0.2">
      <c r="A7" s="168" t="s">
        <v>74</v>
      </c>
      <c r="B7" s="168"/>
      <c r="C7" s="59" t="s">
        <v>43</v>
      </c>
      <c r="D7" s="169" t="s">
        <v>43</v>
      </c>
      <c r="E7" s="170" t="s">
        <v>98</v>
      </c>
      <c r="F7" s="169" t="s">
        <v>43</v>
      </c>
      <c r="G7" s="169" t="s">
        <v>43</v>
      </c>
      <c r="H7" s="170" t="s">
        <v>98</v>
      </c>
      <c r="I7" s="171" t="s">
        <v>43</v>
      </c>
      <c r="J7" s="172" t="s">
        <v>43</v>
      </c>
      <c r="K7" s="173" t="s">
        <v>98</v>
      </c>
    </row>
    <row r="8" spans="1:14" x14ac:dyDescent="0.2">
      <c r="A8" s="168" t="s">
        <v>78</v>
      </c>
      <c r="B8" s="172" t="s">
        <v>83</v>
      </c>
      <c r="C8" s="59" t="s">
        <v>85</v>
      </c>
      <c r="D8" s="169" t="s">
        <v>86</v>
      </c>
      <c r="E8" s="170" t="s">
        <v>99</v>
      </c>
      <c r="F8" s="169" t="s">
        <v>85</v>
      </c>
      <c r="G8" s="169" t="s">
        <v>86</v>
      </c>
      <c r="H8" s="170" t="s">
        <v>100</v>
      </c>
      <c r="I8" s="171" t="s">
        <v>85</v>
      </c>
      <c r="J8" s="172" t="s">
        <v>86</v>
      </c>
      <c r="K8" s="173" t="s">
        <v>100</v>
      </c>
    </row>
    <row r="9" spans="1:14" ht="14.25" customHeight="1" thickBot="1" x14ac:dyDescent="0.25">
      <c r="A9" s="174" t="s">
        <v>82</v>
      </c>
      <c r="B9" s="175"/>
      <c r="C9" s="176"/>
      <c r="D9" s="177"/>
      <c r="E9" s="177"/>
      <c r="F9" s="177"/>
      <c r="G9" s="177"/>
      <c r="H9" s="177"/>
      <c r="I9" s="178"/>
      <c r="J9" s="175"/>
      <c r="K9" s="176"/>
    </row>
    <row r="10" spans="1:14" ht="15" hidden="1" thickTop="1" x14ac:dyDescent="0.2">
      <c r="A10" s="63"/>
      <c r="B10" s="100"/>
      <c r="C10" s="59"/>
      <c r="D10" s="179"/>
      <c r="E10" s="59"/>
      <c r="F10" s="59"/>
      <c r="G10" s="59"/>
      <c r="H10" s="59"/>
      <c r="I10" s="59"/>
      <c r="J10" s="59"/>
      <c r="K10" s="59"/>
    </row>
    <row r="11" spans="1:14" hidden="1" x14ac:dyDescent="0.2">
      <c r="A11" s="62">
        <v>45329</v>
      </c>
      <c r="B11" s="60" t="s">
        <v>101</v>
      </c>
      <c r="C11" s="109"/>
      <c r="D11" s="109"/>
      <c r="E11" s="61"/>
      <c r="F11" s="109"/>
      <c r="G11" s="109"/>
      <c r="H11" s="61"/>
      <c r="I11" s="109">
        <v>3842.3</v>
      </c>
      <c r="J11" s="109" t="s">
        <v>70</v>
      </c>
      <c r="K11" s="65"/>
    </row>
    <row r="12" spans="1:14" hidden="1" x14ac:dyDescent="0.2">
      <c r="A12" s="63"/>
      <c r="B12" s="60" t="s">
        <v>102</v>
      </c>
      <c r="C12" s="109"/>
      <c r="D12" s="109"/>
      <c r="E12" s="61"/>
      <c r="F12" s="109">
        <v>0</v>
      </c>
      <c r="G12" s="109" t="s">
        <v>92</v>
      </c>
      <c r="H12" s="64"/>
      <c r="I12" s="109"/>
      <c r="J12" s="109"/>
      <c r="K12" s="60"/>
    </row>
    <row r="13" spans="1:14" hidden="1" x14ac:dyDescent="0.2">
      <c r="A13" s="63"/>
      <c r="B13" s="60" t="s">
        <v>103</v>
      </c>
      <c r="C13" s="110">
        <v>163500</v>
      </c>
      <c r="D13" s="110">
        <v>125135</v>
      </c>
      <c r="E13" s="64">
        <v>95.859800000000007</v>
      </c>
      <c r="F13" s="110"/>
      <c r="G13" s="110"/>
      <c r="H13" s="61"/>
      <c r="I13" s="110"/>
      <c r="J13" s="110"/>
      <c r="K13" s="60"/>
    </row>
    <row r="14" spans="1:14" hidden="1" x14ac:dyDescent="0.2">
      <c r="A14" s="59"/>
      <c r="B14" s="60" t="s">
        <v>104</v>
      </c>
      <c r="C14" s="110">
        <v>274000</v>
      </c>
      <c r="D14" s="110">
        <v>219800</v>
      </c>
      <c r="E14" s="64">
        <v>94.086799999999997</v>
      </c>
      <c r="F14" s="110"/>
      <c r="G14" s="110"/>
      <c r="H14" s="61"/>
      <c r="I14" s="110"/>
      <c r="J14" s="110"/>
      <c r="K14" s="60"/>
    </row>
    <row r="15" spans="1:14" hidden="1" x14ac:dyDescent="0.2">
      <c r="A15" s="59"/>
      <c r="B15" s="60"/>
      <c r="C15" s="109"/>
      <c r="D15" s="109"/>
      <c r="E15" s="61"/>
      <c r="F15" s="109"/>
      <c r="G15" s="109"/>
      <c r="H15" s="61"/>
      <c r="I15" s="109"/>
      <c r="J15" s="109"/>
      <c r="K15" s="60"/>
    </row>
    <row r="16" spans="1:14" hidden="1" x14ac:dyDescent="0.2">
      <c r="A16" s="62">
        <v>45344</v>
      </c>
      <c r="B16" s="60" t="s">
        <v>101</v>
      </c>
      <c r="C16" s="109"/>
      <c r="D16" s="109"/>
      <c r="E16" s="61"/>
      <c r="F16" s="109"/>
      <c r="G16" s="109"/>
      <c r="H16" s="61"/>
      <c r="I16" s="109">
        <v>0</v>
      </c>
      <c r="J16" s="109" t="s">
        <v>92</v>
      </c>
      <c r="K16" s="65"/>
    </row>
    <row r="17" spans="1:11" hidden="1" x14ac:dyDescent="0.2">
      <c r="A17" s="63"/>
      <c r="B17" s="60" t="s">
        <v>102</v>
      </c>
      <c r="C17" s="109"/>
      <c r="D17" s="109"/>
      <c r="E17" s="61"/>
      <c r="F17" s="109">
        <v>0</v>
      </c>
      <c r="G17" s="109" t="s">
        <v>92</v>
      </c>
      <c r="H17" s="64"/>
      <c r="I17" s="109"/>
      <c r="J17" s="109"/>
      <c r="K17" s="60"/>
    </row>
    <row r="18" spans="1:11" hidden="1" x14ac:dyDescent="0.2">
      <c r="A18" s="63"/>
      <c r="B18" s="60" t="s">
        <v>103</v>
      </c>
      <c r="C18" s="110">
        <v>228800</v>
      </c>
      <c r="D18" s="110">
        <v>4345</v>
      </c>
      <c r="E18" s="64">
        <v>95.855699999999999</v>
      </c>
      <c r="F18" s="110"/>
      <c r="G18" s="110"/>
      <c r="H18" s="61"/>
      <c r="I18" s="110"/>
      <c r="J18" s="110"/>
      <c r="K18" s="60"/>
    </row>
    <row r="19" spans="1:11" hidden="1" x14ac:dyDescent="0.2">
      <c r="A19" s="59"/>
      <c r="B19" s="60" t="s">
        <v>104</v>
      </c>
      <c r="C19" s="110">
        <v>23000</v>
      </c>
      <c r="D19" s="110">
        <v>2005.5</v>
      </c>
      <c r="E19" s="64">
        <v>93.634200000000007</v>
      </c>
      <c r="F19" s="110"/>
      <c r="G19" s="110"/>
      <c r="H19" s="61"/>
      <c r="I19" s="110"/>
      <c r="J19" s="110"/>
      <c r="K19" s="60"/>
    </row>
    <row r="20" spans="1:11" hidden="1" x14ac:dyDescent="0.2">
      <c r="A20" s="59"/>
      <c r="B20" s="60"/>
      <c r="C20" s="109"/>
      <c r="D20" s="109"/>
      <c r="E20" s="61"/>
      <c r="F20" s="109"/>
      <c r="G20" s="109"/>
      <c r="H20" s="61"/>
      <c r="I20" s="109"/>
      <c r="J20" s="109"/>
      <c r="K20" s="60"/>
    </row>
    <row r="21" spans="1:11" hidden="1" x14ac:dyDescent="0.2">
      <c r="A21" s="62">
        <v>45358</v>
      </c>
      <c r="B21" s="148" t="s">
        <v>101</v>
      </c>
      <c r="C21" s="149"/>
      <c r="D21" s="149"/>
      <c r="E21" s="149"/>
      <c r="F21" s="149"/>
      <c r="G21" s="149"/>
      <c r="H21" s="149"/>
      <c r="I21" s="149">
        <v>4271.3999999999996</v>
      </c>
      <c r="J21" s="150" t="s">
        <v>171</v>
      </c>
      <c r="K21" s="151">
        <v>0</v>
      </c>
    </row>
    <row r="22" spans="1:11" hidden="1" x14ac:dyDescent="0.2">
      <c r="A22" s="63"/>
      <c r="B22" s="148" t="s">
        <v>102</v>
      </c>
      <c r="C22" s="149"/>
      <c r="D22" s="149"/>
      <c r="E22" s="149"/>
      <c r="F22" s="149">
        <v>6800.6</v>
      </c>
      <c r="G22" s="150" t="s">
        <v>171</v>
      </c>
      <c r="H22" s="152">
        <v>0</v>
      </c>
      <c r="I22" s="149"/>
      <c r="J22" s="149"/>
      <c r="K22" s="153"/>
    </row>
    <row r="23" spans="1:11" hidden="1" x14ac:dyDescent="0.2">
      <c r="A23" s="63"/>
      <c r="B23" s="148" t="s">
        <v>103</v>
      </c>
      <c r="C23" s="150">
        <v>129694.8</v>
      </c>
      <c r="D23" s="150">
        <v>34004.5</v>
      </c>
      <c r="E23" s="152">
        <v>95.870599999999996</v>
      </c>
      <c r="F23" s="150"/>
      <c r="G23" s="150"/>
      <c r="H23" s="154"/>
      <c r="I23" s="150"/>
      <c r="J23" s="150"/>
      <c r="K23" s="153"/>
    </row>
    <row r="24" spans="1:11" hidden="1" x14ac:dyDescent="0.2">
      <c r="A24" s="59"/>
      <c r="B24" s="148" t="s">
        <v>104</v>
      </c>
      <c r="C24" s="150">
        <v>60750</v>
      </c>
      <c r="D24" s="150">
        <v>31250</v>
      </c>
      <c r="E24" s="152">
        <v>93.652199999999993</v>
      </c>
      <c r="F24" s="150"/>
      <c r="G24" s="150"/>
      <c r="H24" s="154"/>
      <c r="I24" s="150"/>
      <c r="J24" s="150"/>
      <c r="K24" s="153"/>
    </row>
    <row r="25" spans="1:11" hidden="1" x14ac:dyDescent="0.2">
      <c r="A25" s="59"/>
      <c r="B25" s="148"/>
      <c r="C25" s="149"/>
      <c r="D25" s="149"/>
      <c r="E25" s="154"/>
      <c r="F25" s="149"/>
      <c r="G25" s="149"/>
      <c r="H25" s="154"/>
      <c r="I25" s="149"/>
      <c r="J25" s="149"/>
      <c r="K25" s="153"/>
    </row>
    <row r="26" spans="1:11" hidden="1" x14ac:dyDescent="0.2">
      <c r="A26" s="62">
        <v>45372</v>
      </c>
      <c r="B26" s="148" t="s">
        <v>101</v>
      </c>
      <c r="C26" s="149"/>
      <c r="D26" s="149"/>
      <c r="E26" s="154"/>
      <c r="F26" s="149"/>
      <c r="G26" s="149"/>
      <c r="H26" s="154"/>
      <c r="I26" s="149">
        <v>3480.4</v>
      </c>
      <c r="J26" s="150" t="s">
        <v>171</v>
      </c>
      <c r="K26" s="151">
        <v>0</v>
      </c>
    </row>
    <row r="27" spans="1:11" hidden="1" x14ac:dyDescent="0.2">
      <c r="A27" s="63"/>
      <c r="B27" s="148" t="s">
        <v>102</v>
      </c>
      <c r="C27" s="149"/>
      <c r="D27" s="149"/>
      <c r="E27" s="154"/>
      <c r="F27" s="149">
        <v>351</v>
      </c>
      <c r="G27" s="150" t="s">
        <v>171</v>
      </c>
      <c r="H27" s="152">
        <v>0</v>
      </c>
      <c r="I27" s="149"/>
      <c r="J27" s="149"/>
      <c r="K27" s="153"/>
    </row>
    <row r="28" spans="1:11" hidden="1" x14ac:dyDescent="0.2">
      <c r="A28" s="63"/>
      <c r="B28" s="148" t="s">
        <v>103</v>
      </c>
      <c r="C28" s="150">
        <v>99106.8</v>
      </c>
      <c r="D28" s="150">
        <v>7600.3</v>
      </c>
      <c r="E28" s="152">
        <v>95.822000000000003</v>
      </c>
      <c r="F28" s="150"/>
      <c r="G28" s="150"/>
      <c r="H28" s="154"/>
      <c r="I28" s="150"/>
      <c r="J28" s="150"/>
      <c r="K28" s="153"/>
    </row>
    <row r="29" spans="1:11" hidden="1" x14ac:dyDescent="0.2">
      <c r="A29" s="59"/>
      <c r="B29" s="148" t="s">
        <v>104</v>
      </c>
      <c r="C29" s="150">
        <v>61000</v>
      </c>
      <c r="D29" s="150">
        <v>10001.6</v>
      </c>
      <c r="E29" s="152">
        <v>93.555700000000002</v>
      </c>
      <c r="F29" s="150"/>
      <c r="G29" s="150"/>
      <c r="H29" s="154"/>
      <c r="I29" s="150"/>
      <c r="J29" s="150"/>
      <c r="K29" s="153"/>
    </row>
    <row r="30" spans="1:11" hidden="1" x14ac:dyDescent="0.2">
      <c r="B30" s="180"/>
      <c r="C30" s="162"/>
      <c r="D30" s="162"/>
      <c r="E30" s="163"/>
      <c r="F30" s="162"/>
      <c r="G30" s="162"/>
      <c r="H30" s="163"/>
      <c r="I30" s="162"/>
      <c r="J30" s="162"/>
      <c r="K30" s="164"/>
    </row>
    <row r="31" spans="1:11" hidden="1" x14ac:dyDescent="0.2">
      <c r="A31" s="62">
        <v>45428</v>
      </c>
      <c r="B31" s="148" t="s">
        <v>101</v>
      </c>
      <c r="C31" s="162"/>
      <c r="D31" s="162"/>
      <c r="E31" s="163"/>
      <c r="F31" s="162"/>
      <c r="G31" s="162"/>
      <c r="H31" s="163"/>
      <c r="I31" s="150">
        <v>638.20000000000005</v>
      </c>
      <c r="J31" s="150" t="s">
        <v>171</v>
      </c>
      <c r="K31" s="151">
        <v>0</v>
      </c>
    </row>
    <row r="32" spans="1:11" hidden="1" x14ac:dyDescent="0.2">
      <c r="A32" s="63"/>
      <c r="B32" s="148" t="s">
        <v>102</v>
      </c>
      <c r="C32" s="162"/>
      <c r="D32" s="162"/>
      <c r="E32" s="163"/>
      <c r="F32" s="162" t="s">
        <v>172</v>
      </c>
      <c r="G32" s="162">
        <v>0</v>
      </c>
      <c r="H32" s="163">
        <v>0</v>
      </c>
      <c r="I32" s="162"/>
      <c r="J32" s="162"/>
      <c r="K32" s="164"/>
    </row>
    <row r="33" spans="1:11" hidden="1" x14ac:dyDescent="0.2">
      <c r="A33" s="63"/>
      <c r="B33" s="148" t="s">
        <v>103</v>
      </c>
      <c r="C33" s="150">
        <v>1201321</v>
      </c>
      <c r="D33" s="150">
        <v>381784.2</v>
      </c>
      <c r="E33" s="152">
        <v>96.182299999999998</v>
      </c>
      <c r="F33" s="162"/>
      <c r="G33" s="162"/>
      <c r="H33" s="163"/>
      <c r="I33" s="162"/>
      <c r="J33" s="162"/>
      <c r="K33" s="164"/>
    </row>
    <row r="34" spans="1:11" hidden="1" x14ac:dyDescent="0.2">
      <c r="A34" s="59"/>
      <c r="B34" s="148" t="s">
        <v>104</v>
      </c>
      <c r="C34" s="150">
        <v>127900</v>
      </c>
      <c r="D34" s="150">
        <v>76750</v>
      </c>
      <c r="E34" s="152">
        <v>94.212400000000002</v>
      </c>
      <c r="F34" s="162"/>
      <c r="G34" s="162"/>
      <c r="H34" s="163"/>
      <c r="I34" s="162"/>
      <c r="J34" s="162"/>
      <c r="K34" s="164"/>
    </row>
    <row r="35" spans="1:11" hidden="1" x14ac:dyDescent="0.2">
      <c r="B35" s="180"/>
      <c r="C35" s="162"/>
      <c r="D35" s="162"/>
      <c r="E35" s="163"/>
      <c r="F35" s="162"/>
      <c r="G35" s="162"/>
      <c r="H35" s="163"/>
      <c r="I35" s="162"/>
      <c r="J35" s="162"/>
      <c r="K35" s="164"/>
    </row>
    <row r="36" spans="1:11" hidden="1" x14ac:dyDescent="0.2">
      <c r="A36" s="62">
        <v>45442</v>
      </c>
      <c r="B36" s="148" t="s">
        <v>101</v>
      </c>
      <c r="C36" s="162"/>
      <c r="D36" s="162"/>
      <c r="E36" s="163"/>
      <c r="F36" s="162"/>
      <c r="G36" s="162"/>
      <c r="H36" s="163"/>
      <c r="I36" s="150">
        <v>1500</v>
      </c>
      <c r="J36" s="150" t="s">
        <v>171</v>
      </c>
      <c r="K36" s="151">
        <v>0</v>
      </c>
    </row>
    <row r="37" spans="1:11" hidden="1" x14ac:dyDescent="0.2">
      <c r="A37" s="63"/>
      <c r="B37" s="148" t="s">
        <v>102</v>
      </c>
      <c r="C37" s="162"/>
      <c r="D37" s="162"/>
      <c r="E37" s="163"/>
      <c r="F37" s="150">
        <v>45000</v>
      </c>
      <c r="G37" s="150" t="s">
        <v>171</v>
      </c>
      <c r="H37" s="152">
        <v>0</v>
      </c>
      <c r="I37" s="162"/>
      <c r="J37" s="162"/>
      <c r="K37" s="164"/>
    </row>
    <row r="38" spans="1:11" hidden="1" x14ac:dyDescent="0.2">
      <c r="A38" s="63"/>
      <c r="B38" s="148" t="s">
        <v>103</v>
      </c>
      <c r="C38" s="150">
        <v>629850</v>
      </c>
      <c r="D38" s="150">
        <v>234492.1</v>
      </c>
      <c r="E38" s="152">
        <v>96.5929</v>
      </c>
      <c r="F38" s="162"/>
      <c r="G38" s="162"/>
      <c r="H38" s="163"/>
      <c r="I38" s="162"/>
      <c r="J38" s="162"/>
      <c r="K38" s="164"/>
    </row>
    <row r="39" spans="1:11" hidden="1" x14ac:dyDescent="0.2">
      <c r="A39" s="59"/>
      <c r="B39" s="148" t="s">
        <v>104</v>
      </c>
      <c r="C39" s="150">
        <v>457500</v>
      </c>
      <c r="D39" s="150">
        <v>186500</v>
      </c>
      <c r="E39" s="152">
        <v>94.472899999999996</v>
      </c>
      <c r="F39" s="162"/>
      <c r="G39" s="162"/>
      <c r="H39" s="163"/>
      <c r="I39" s="162"/>
      <c r="J39" s="162"/>
      <c r="K39" s="164"/>
    </row>
    <row r="40" spans="1:11" hidden="1" x14ac:dyDescent="0.2">
      <c r="A40" s="59"/>
      <c r="B40" s="148"/>
      <c r="C40" s="150"/>
      <c r="D40" s="150"/>
      <c r="E40" s="152"/>
      <c r="F40" s="162"/>
      <c r="G40" s="162"/>
      <c r="H40" s="163"/>
      <c r="I40" s="162"/>
      <c r="J40" s="162"/>
      <c r="K40" s="164"/>
    </row>
    <row r="41" spans="1:11" hidden="1" x14ac:dyDescent="0.2">
      <c r="A41" s="62">
        <v>45456</v>
      </c>
      <c r="B41" s="148" t="s">
        <v>101</v>
      </c>
      <c r="C41" s="162"/>
      <c r="D41" s="162"/>
      <c r="E41" s="163"/>
      <c r="F41" s="162"/>
      <c r="G41" s="162"/>
      <c r="H41" s="163"/>
      <c r="I41" s="150">
        <v>1000</v>
      </c>
      <c r="J41" s="150" t="s">
        <v>171</v>
      </c>
      <c r="K41" s="151">
        <v>0</v>
      </c>
    </row>
    <row r="42" spans="1:11" hidden="1" x14ac:dyDescent="0.2">
      <c r="A42" s="63"/>
      <c r="B42" s="148" t="s">
        <v>102</v>
      </c>
      <c r="C42" s="162"/>
      <c r="D42" s="162"/>
      <c r="E42" s="163"/>
      <c r="F42" s="150">
        <v>49000</v>
      </c>
      <c r="G42" s="150" t="s">
        <v>171</v>
      </c>
      <c r="H42" s="152">
        <v>0</v>
      </c>
      <c r="I42" s="162"/>
      <c r="J42" s="162"/>
      <c r="K42" s="164"/>
    </row>
    <row r="43" spans="1:11" hidden="1" x14ac:dyDescent="0.2">
      <c r="A43" s="63"/>
      <c r="B43" s="148" t="s">
        <v>103</v>
      </c>
      <c r="C43" s="150">
        <v>265250</v>
      </c>
      <c r="D43" s="150">
        <v>82126.399999999994</v>
      </c>
      <c r="E43" s="152">
        <v>96.587500000000006</v>
      </c>
      <c r="F43" s="162"/>
      <c r="G43" s="162"/>
      <c r="H43" s="163"/>
      <c r="I43" s="162"/>
      <c r="J43" s="162"/>
      <c r="K43" s="164"/>
    </row>
    <row r="44" spans="1:11" hidden="1" x14ac:dyDescent="0.2">
      <c r="A44" s="59"/>
      <c r="B44" s="148" t="s">
        <v>104</v>
      </c>
      <c r="C44" s="150">
        <v>22500</v>
      </c>
      <c r="D44" s="150">
        <v>8300</v>
      </c>
      <c r="E44" s="152">
        <v>94.458500000000001</v>
      </c>
      <c r="F44" s="162"/>
      <c r="G44" s="162"/>
      <c r="H44" s="163"/>
      <c r="I44" s="162"/>
      <c r="J44" s="162"/>
      <c r="K44" s="164"/>
    </row>
    <row r="45" spans="1:11" hidden="1" x14ac:dyDescent="0.2">
      <c r="A45" s="59"/>
      <c r="B45" s="148"/>
      <c r="C45" s="150"/>
      <c r="D45" s="150"/>
      <c r="E45" s="152"/>
      <c r="F45" s="162"/>
      <c r="G45" s="162"/>
      <c r="H45" s="163"/>
      <c r="I45" s="162"/>
      <c r="J45" s="162"/>
      <c r="K45" s="164"/>
    </row>
    <row r="46" spans="1:11" hidden="1" x14ac:dyDescent="0.2">
      <c r="A46" s="62">
        <v>45470</v>
      </c>
      <c r="B46" s="148" t="s">
        <v>101</v>
      </c>
      <c r="C46" s="162"/>
      <c r="D46" s="162"/>
      <c r="E46" s="163"/>
      <c r="F46" s="162"/>
      <c r="G46" s="162"/>
      <c r="H46" s="163"/>
      <c r="I46" s="150">
        <v>700</v>
      </c>
      <c r="J46" s="150" t="s">
        <v>171</v>
      </c>
      <c r="K46" s="151">
        <v>0</v>
      </c>
    </row>
    <row r="47" spans="1:11" hidden="1" x14ac:dyDescent="0.2">
      <c r="A47" s="63"/>
      <c r="B47" s="148" t="s">
        <v>102</v>
      </c>
      <c r="C47" s="162"/>
      <c r="D47" s="162"/>
      <c r="E47" s="163"/>
      <c r="F47" s="150">
        <v>136000</v>
      </c>
      <c r="G47" s="150" t="s">
        <v>171</v>
      </c>
      <c r="H47" s="152">
        <v>0</v>
      </c>
      <c r="I47" s="162"/>
      <c r="J47" s="162"/>
      <c r="K47" s="164"/>
    </row>
    <row r="48" spans="1:11" hidden="1" x14ac:dyDescent="0.2">
      <c r="A48" s="63"/>
      <c r="B48" s="148" t="s">
        <v>103</v>
      </c>
      <c r="C48" s="150">
        <v>344700</v>
      </c>
      <c r="D48" s="150">
        <v>81599.899999999994</v>
      </c>
      <c r="E48" s="152">
        <v>96.547200000000004</v>
      </c>
      <c r="F48" s="162"/>
      <c r="G48" s="162"/>
      <c r="H48" s="163"/>
      <c r="I48" s="162"/>
      <c r="J48" s="162"/>
      <c r="K48" s="164"/>
    </row>
    <row r="49" spans="1:11" hidden="1" x14ac:dyDescent="0.2">
      <c r="A49" s="59"/>
      <c r="B49" s="148" t="s">
        <v>104</v>
      </c>
      <c r="C49" s="150">
        <v>50000</v>
      </c>
      <c r="D49" s="150">
        <v>25000</v>
      </c>
      <c r="E49" s="152">
        <v>94.483999999999995</v>
      </c>
      <c r="F49" s="162"/>
      <c r="G49" s="162"/>
      <c r="H49" s="163"/>
      <c r="I49" s="162"/>
      <c r="J49" s="162"/>
      <c r="K49" s="164"/>
    </row>
    <row r="50" spans="1:11" ht="17.25" hidden="1" customHeight="1" x14ac:dyDescent="0.2">
      <c r="A50" s="59"/>
      <c r="B50" s="148"/>
      <c r="C50" s="150"/>
      <c r="D50" s="150"/>
      <c r="E50" s="152"/>
      <c r="F50" s="162"/>
      <c r="G50" s="162"/>
      <c r="H50" s="163"/>
      <c r="I50" s="162"/>
      <c r="J50" s="162"/>
      <c r="K50" s="164"/>
    </row>
    <row r="51" spans="1:11" ht="17.25" hidden="1" customHeight="1" x14ac:dyDescent="0.2">
      <c r="A51" s="62">
        <v>45483</v>
      </c>
      <c r="B51" s="148" t="s">
        <v>101</v>
      </c>
      <c r="C51" s="160"/>
      <c r="D51" s="160"/>
      <c r="E51" s="161"/>
      <c r="F51" s="165"/>
      <c r="G51" s="162"/>
      <c r="H51" s="163"/>
      <c r="I51" s="155">
        <v>1000</v>
      </c>
      <c r="J51" s="150" t="s">
        <v>171</v>
      </c>
      <c r="K51" s="151">
        <v>0</v>
      </c>
    </row>
    <row r="52" spans="1:11" ht="17.25" hidden="1" customHeight="1" x14ac:dyDescent="0.2">
      <c r="A52" s="63"/>
      <c r="B52" s="148" t="s">
        <v>102</v>
      </c>
      <c r="C52" s="160"/>
      <c r="D52" s="160"/>
      <c r="E52" s="161"/>
      <c r="F52" s="155">
        <v>35000</v>
      </c>
      <c r="G52" s="150" t="s">
        <v>171</v>
      </c>
      <c r="H52" s="152">
        <v>0</v>
      </c>
      <c r="I52" s="160"/>
      <c r="J52" s="162"/>
      <c r="K52" s="164"/>
    </row>
    <row r="53" spans="1:11" ht="17.25" hidden="1" customHeight="1" x14ac:dyDescent="0.2">
      <c r="A53" s="63"/>
      <c r="B53" s="148" t="s">
        <v>103</v>
      </c>
      <c r="C53" s="155">
        <v>165400</v>
      </c>
      <c r="D53" s="155">
        <v>28240.6</v>
      </c>
      <c r="E53" s="156">
        <v>96.557100000000005</v>
      </c>
      <c r="F53" s="160"/>
      <c r="G53" s="162"/>
      <c r="H53" s="163"/>
      <c r="I53" s="160"/>
      <c r="J53" s="162"/>
      <c r="K53" s="164"/>
    </row>
    <row r="54" spans="1:11" ht="17.25" hidden="1" customHeight="1" x14ac:dyDescent="0.2">
      <c r="A54" s="59"/>
      <c r="B54" s="148" t="s">
        <v>104</v>
      </c>
      <c r="C54" s="155">
        <v>49000</v>
      </c>
      <c r="D54" s="155">
        <v>36000</v>
      </c>
      <c r="E54" s="156">
        <v>94.482900000000001</v>
      </c>
      <c r="F54" s="160"/>
      <c r="G54" s="162"/>
      <c r="H54" s="163"/>
      <c r="I54" s="160"/>
      <c r="J54" s="162"/>
      <c r="K54" s="164"/>
    </row>
    <row r="55" spans="1:11" ht="17.25" hidden="1" customHeight="1" x14ac:dyDescent="0.2">
      <c r="A55" s="59"/>
      <c r="B55" s="148"/>
      <c r="C55" s="155"/>
      <c r="D55" s="155"/>
      <c r="E55" s="156"/>
      <c r="F55" s="160"/>
      <c r="G55" s="162"/>
      <c r="H55" s="163"/>
      <c r="I55" s="160"/>
      <c r="J55" s="162"/>
      <c r="K55" s="164"/>
    </row>
    <row r="56" spans="1:11" ht="17.25" hidden="1" customHeight="1" x14ac:dyDescent="0.2">
      <c r="A56" s="62">
        <v>45497</v>
      </c>
      <c r="B56" s="148" t="s">
        <v>101</v>
      </c>
      <c r="C56" s="160"/>
      <c r="D56" s="160"/>
      <c r="E56" s="161"/>
      <c r="F56" s="160"/>
      <c r="G56" s="162"/>
      <c r="H56" s="163"/>
      <c r="I56" s="162" t="s">
        <v>172</v>
      </c>
      <c r="J56" s="162">
        <v>0</v>
      </c>
      <c r="K56" s="164">
        <v>0</v>
      </c>
    </row>
    <row r="57" spans="1:11" ht="17.25" hidden="1" customHeight="1" x14ac:dyDescent="0.2">
      <c r="A57" s="63"/>
      <c r="B57" s="148" t="s">
        <v>102</v>
      </c>
      <c r="C57" s="160"/>
      <c r="D57" s="160"/>
      <c r="E57" s="161"/>
      <c r="F57" s="155">
        <v>186000</v>
      </c>
      <c r="G57" s="155">
        <v>25405</v>
      </c>
      <c r="H57" s="152">
        <v>98.814899999999994</v>
      </c>
      <c r="I57" s="162"/>
      <c r="J57" s="162"/>
      <c r="K57" s="164"/>
    </row>
    <row r="58" spans="1:11" ht="17.25" hidden="1" customHeight="1" x14ac:dyDescent="0.2">
      <c r="A58" s="63"/>
      <c r="B58" s="148" t="s">
        <v>103</v>
      </c>
      <c r="C58" s="155">
        <v>217872</v>
      </c>
      <c r="D58" s="155">
        <v>126055.8</v>
      </c>
      <c r="E58" s="156">
        <v>96.528800000000004</v>
      </c>
      <c r="F58" s="162"/>
      <c r="G58" s="162"/>
      <c r="H58" s="163"/>
      <c r="I58" s="162"/>
      <c r="J58" s="162"/>
      <c r="K58" s="164"/>
    </row>
    <row r="59" spans="1:11" ht="17.25" hidden="1" customHeight="1" x14ac:dyDescent="0.2">
      <c r="A59" s="59"/>
      <c r="B59" s="148" t="s">
        <v>104</v>
      </c>
      <c r="C59" s="155">
        <v>18500</v>
      </c>
      <c r="D59" s="155">
        <v>19000</v>
      </c>
      <c r="E59" s="156">
        <v>94.488399999999999</v>
      </c>
      <c r="F59" s="162"/>
      <c r="G59" s="162"/>
      <c r="H59" s="163"/>
      <c r="I59" s="162"/>
      <c r="J59" s="162"/>
      <c r="K59" s="164"/>
    </row>
    <row r="60" spans="1:11" ht="17.25" hidden="1" customHeight="1" x14ac:dyDescent="0.2">
      <c r="A60" s="59"/>
      <c r="B60" s="148"/>
      <c r="C60" s="155"/>
      <c r="D60" s="155"/>
      <c r="E60" s="156"/>
      <c r="F60" s="162"/>
      <c r="G60" s="162"/>
      <c r="H60" s="163"/>
      <c r="I60" s="162"/>
      <c r="J60" s="162"/>
      <c r="K60" s="164"/>
    </row>
    <row r="61" spans="1:11" ht="17.25" hidden="1" customHeight="1" x14ac:dyDescent="0.2">
      <c r="A61" s="130">
        <v>45512</v>
      </c>
      <c r="B61" s="157" t="s">
        <v>101</v>
      </c>
      <c r="C61" s="165"/>
      <c r="D61" s="165"/>
      <c r="E61" s="166"/>
      <c r="F61" s="165"/>
      <c r="G61" s="165"/>
      <c r="H61" s="166"/>
      <c r="I61" s="162" t="s">
        <v>172</v>
      </c>
      <c r="J61" s="162">
        <v>0</v>
      </c>
      <c r="K61" s="164">
        <v>0</v>
      </c>
    </row>
    <row r="62" spans="1:11" ht="17.25" hidden="1" customHeight="1" x14ac:dyDescent="0.2">
      <c r="A62" s="132"/>
      <c r="B62" s="157" t="s">
        <v>102</v>
      </c>
      <c r="C62" s="165"/>
      <c r="D62" s="165"/>
      <c r="E62" s="166"/>
      <c r="F62" s="155">
        <v>150000</v>
      </c>
      <c r="G62" s="150" t="s">
        <v>171</v>
      </c>
      <c r="H62" s="152">
        <v>0</v>
      </c>
      <c r="I62" s="160"/>
      <c r="J62" s="160"/>
      <c r="K62" s="167"/>
    </row>
    <row r="63" spans="1:11" ht="17.25" hidden="1" customHeight="1" x14ac:dyDescent="0.2">
      <c r="A63" s="132"/>
      <c r="B63" s="157" t="s">
        <v>103</v>
      </c>
      <c r="C63" s="155">
        <v>371325</v>
      </c>
      <c r="D63" s="155">
        <v>301713.3</v>
      </c>
      <c r="E63" s="156">
        <v>96.520899999999997</v>
      </c>
      <c r="F63" s="165"/>
      <c r="G63" s="165"/>
      <c r="H63" s="166"/>
      <c r="I63" s="160"/>
      <c r="J63" s="160"/>
      <c r="K63" s="167"/>
    </row>
    <row r="64" spans="1:11" ht="17.25" hidden="1" customHeight="1" x14ac:dyDescent="0.2">
      <c r="A64" s="133"/>
      <c r="B64" s="157" t="s">
        <v>104</v>
      </c>
      <c r="C64" s="155">
        <v>25490</v>
      </c>
      <c r="D64" s="155">
        <v>25990</v>
      </c>
      <c r="E64" s="156">
        <v>94.537700000000001</v>
      </c>
      <c r="F64" s="165"/>
      <c r="G64" s="165"/>
      <c r="H64" s="166"/>
      <c r="I64" s="160"/>
      <c r="J64" s="160"/>
      <c r="K64" s="167"/>
    </row>
    <row r="65" spans="1:11" ht="17.25" hidden="1" customHeight="1" thickTop="1" x14ac:dyDescent="0.2">
      <c r="A65" s="130">
        <v>45526</v>
      </c>
      <c r="B65" s="157" t="s">
        <v>101</v>
      </c>
      <c r="C65" s="165"/>
      <c r="D65" s="165"/>
      <c r="E65" s="166"/>
      <c r="F65" s="165"/>
      <c r="G65" s="165"/>
      <c r="H65" s="166"/>
      <c r="I65" s="155">
        <v>60000</v>
      </c>
      <c r="J65" s="150" t="s">
        <v>171</v>
      </c>
      <c r="K65" s="151">
        <v>0</v>
      </c>
    </row>
    <row r="66" spans="1:11" ht="0.75" hidden="1" customHeight="1" thickTop="1" x14ac:dyDescent="0.2">
      <c r="A66" s="132"/>
      <c r="B66" s="157" t="s">
        <v>102</v>
      </c>
      <c r="C66" s="165"/>
      <c r="D66" s="165"/>
      <c r="E66" s="166"/>
      <c r="F66" s="155">
        <v>255905.3</v>
      </c>
      <c r="G66" s="150" t="s">
        <v>171</v>
      </c>
      <c r="H66" s="152">
        <v>0</v>
      </c>
      <c r="I66" s="165"/>
      <c r="J66" s="165"/>
      <c r="K66" s="165"/>
    </row>
    <row r="67" spans="1:11" ht="17.25" hidden="1" customHeight="1" x14ac:dyDescent="0.2">
      <c r="A67" s="134"/>
      <c r="B67" s="148" t="s">
        <v>103</v>
      </c>
      <c r="C67" s="155">
        <v>489494.7</v>
      </c>
      <c r="D67" s="155">
        <v>171962.8</v>
      </c>
      <c r="E67" s="156">
        <v>96.738500000000002</v>
      </c>
      <c r="F67" s="155"/>
      <c r="G67" s="155"/>
      <c r="H67" s="155"/>
      <c r="I67" s="155"/>
      <c r="J67" s="155"/>
      <c r="K67" s="155"/>
    </row>
    <row r="68" spans="1:11" ht="17.25" hidden="1" customHeight="1" thickTop="1" x14ac:dyDescent="0.2">
      <c r="A68" s="135"/>
      <c r="B68" s="148" t="s">
        <v>104</v>
      </c>
      <c r="C68" s="155">
        <v>29782</v>
      </c>
      <c r="D68" s="155">
        <v>29782</v>
      </c>
      <c r="E68" s="156">
        <v>94.556799999999996</v>
      </c>
      <c r="F68" s="155"/>
      <c r="G68" s="155"/>
      <c r="H68" s="155"/>
      <c r="I68" s="155"/>
      <c r="J68" s="155"/>
      <c r="K68" s="155"/>
    </row>
    <row r="69" spans="1:11" ht="17.25" hidden="1" customHeight="1" thickTop="1" x14ac:dyDescent="0.2">
      <c r="A69" s="59"/>
      <c r="B69" s="148"/>
      <c r="C69" s="155"/>
      <c r="D69" s="155"/>
      <c r="E69" s="156"/>
      <c r="F69" s="162"/>
      <c r="G69" s="162"/>
      <c r="H69" s="163"/>
      <c r="I69" s="162"/>
      <c r="J69" s="162"/>
      <c r="K69" s="164"/>
    </row>
    <row r="70" spans="1:11" ht="0.75" hidden="1" customHeight="1" thickTop="1" x14ac:dyDescent="0.2">
      <c r="A70" s="132"/>
      <c r="B70" s="188"/>
      <c r="C70" s="189"/>
      <c r="D70" s="189"/>
      <c r="E70" s="190"/>
      <c r="F70" s="191"/>
      <c r="G70" s="191"/>
      <c r="H70" s="192"/>
      <c r="I70" s="189"/>
      <c r="J70" s="189"/>
      <c r="K70" s="193"/>
    </row>
    <row r="71" spans="1:11" ht="17.25" hidden="1" customHeight="1" x14ac:dyDescent="0.2">
      <c r="A71" s="130">
        <v>45540</v>
      </c>
      <c r="B71" s="148" t="s">
        <v>103</v>
      </c>
      <c r="C71" s="155">
        <v>682252</v>
      </c>
      <c r="D71" s="155">
        <v>187998.3</v>
      </c>
      <c r="E71" s="156">
        <v>96.469800000000006</v>
      </c>
      <c r="F71" s="155"/>
      <c r="G71" s="155"/>
      <c r="H71" s="155"/>
      <c r="I71" s="155"/>
      <c r="J71" s="155"/>
      <c r="K71" s="155"/>
    </row>
    <row r="72" spans="1:11" ht="0.75" hidden="1" customHeight="1" thickTop="1" x14ac:dyDescent="0.2">
      <c r="A72" s="133"/>
      <c r="B72" s="148" t="s">
        <v>104</v>
      </c>
      <c r="C72" s="155">
        <v>141650.9</v>
      </c>
      <c r="D72" s="155">
        <v>30450.9</v>
      </c>
      <c r="E72" s="156">
        <v>94.019199999999998</v>
      </c>
      <c r="F72" s="155"/>
      <c r="G72" s="155"/>
      <c r="H72" s="155"/>
      <c r="I72" s="155"/>
      <c r="J72" s="155"/>
      <c r="K72" s="155"/>
    </row>
    <row r="73" spans="1:11" ht="17.25" hidden="1" customHeight="1" x14ac:dyDescent="0.2">
      <c r="A73" s="133"/>
      <c r="B73" s="187"/>
      <c r="C73" s="158"/>
      <c r="D73" s="158"/>
      <c r="E73" s="159"/>
      <c r="F73" s="155"/>
      <c r="G73" s="155"/>
      <c r="H73" s="155"/>
      <c r="I73" s="155"/>
      <c r="J73" s="155"/>
      <c r="K73" s="155"/>
    </row>
    <row r="74" spans="1:11" ht="17.25" hidden="1" customHeight="1" thickTop="1" x14ac:dyDescent="0.2">
      <c r="A74" s="130">
        <v>45554</v>
      </c>
      <c r="B74" s="148" t="s">
        <v>101</v>
      </c>
      <c r="C74" s="155">
        <v>566350</v>
      </c>
      <c r="D74" s="155">
        <v>0</v>
      </c>
      <c r="E74" s="155">
        <v>0</v>
      </c>
      <c r="F74" s="155"/>
      <c r="G74" s="155"/>
      <c r="H74" s="155"/>
      <c r="I74" s="155"/>
      <c r="J74" s="155"/>
      <c r="K74" s="155"/>
    </row>
    <row r="75" spans="1:11" ht="17.25" hidden="1" customHeight="1" thickTop="1" x14ac:dyDescent="0.2">
      <c r="A75" s="134"/>
      <c r="B75" s="148" t="s">
        <v>103</v>
      </c>
      <c r="C75" s="155">
        <v>394900</v>
      </c>
      <c r="D75" s="155">
        <v>0</v>
      </c>
      <c r="E75" s="155">
        <v>0</v>
      </c>
      <c r="F75" s="155"/>
      <c r="G75" s="155"/>
      <c r="H75" s="155"/>
      <c r="I75" s="155"/>
      <c r="J75" s="155"/>
      <c r="K75" s="155"/>
    </row>
    <row r="76" spans="1:11" ht="17.25" hidden="1" customHeight="1" x14ac:dyDescent="0.2">
      <c r="A76" s="135"/>
      <c r="B76" s="148" t="s">
        <v>104</v>
      </c>
      <c r="C76" s="155">
        <v>51000</v>
      </c>
      <c r="D76" s="155">
        <v>0</v>
      </c>
      <c r="E76" s="155">
        <v>0</v>
      </c>
      <c r="F76" s="155"/>
      <c r="G76" s="155"/>
      <c r="H76" s="155"/>
      <c r="I76" s="155"/>
      <c r="J76" s="155"/>
      <c r="K76" s="155"/>
    </row>
    <row r="77" spans="1:11" ht="17.25" hidden="1" customHeight="1" x14ac:dyDescent="0.2"/>
    <row r="78" spans="1:11" ht="17.25" hidden="1" customHeight="1" x14ac:dyDescent="0.2">
      <c r="A78" s="130">
        <v>45568</v>
      </c>
      <c r="B78" s="148" t="s">
        <v>101</v>
      </c>
      <c r="C78" s="155">
        <v>605500</v>
      </c>
      <c r="D78" s="155">
        <v>22324.5</v>
      </c>
      <c r="E78" s="156">
        <v>99.666700000000006</v>
      </c>
    </row>
    <row r="79" spans="1:11" ht="17.25" hidden="1" customHeight="1" x14ac:dyDescent="0.2">
      <c r="B79" s="148" t="s">
        <v>103</v>
      </c>
      <c r="C79" s="155">
        <v>334400</v>
      </c>
      <c r="D79" s="155">
        <v>117399</v>
      </c>
      <c r="E79" s="156">
        <v>96.826899999999995</v>
      </c>
    </row>
    <row r="80" spans="1:11" ht="17.25" hidden="1" customHeight="1" x14ac:dyDescent="0.2">
      <c r="B80" s="148" t="s">
        <v>104</v>
      </c>
      <c r="C80" s="155">
        <v>209546.2</v>
      </c>
      <c r="D80" s="155">
        <v>164546.20000000001</v>
      </c>
      <c r="E80" s="156">
        <v>93.517600000000002</v>
      </c>
    </row>
    <row r="81" spans="1:5" ht="17.25" hidden="1" customHeight="1" x14ac:dyDescent="0.2"/>
    <row r="82" spans="1:5" ht="17.25" hidden="1" customHeight="1" x14ac:dyDescent="0.2">
      <c r="A82" s="130">
        <v>45582</v>
      </c>
      <c r="B82" s="148" t="s">
        <v>101</v>
      </c>
      <c r="C82" s="155">
        <v>71250</v>
      </c>
      <c r="D82" s="155">
        <v>3011</v>
      </c>
      <c r="E82" s="156">
        <v>99.653199999999998</v>
      </c>
    </row>
    <row r="83" spans="1:5" ht="17.25" hidden="1" customHeight="1" x14ac:dyDescent="0.2">
      <c r="A83" s="130"/>
      <c r="B83" s="148" t="s">
        <v>103</v>
      </c>
      <c r="C83" s="155">
        <v>344400</v>
      </c>
      <c r="D83" s="155">
        <v>232399.9</v>
      </c>
      <c r="E83" s="156">
        <v>96.822199999999995</v>
      </c>
    </row>
    <row r="84" spans="1:5" ht="17.25" hidden="1" customHeight="1" x14ac:dyDescent="0.2">
      <c r="B84" s="148" t="s">
        <v>104</v>
      </c>
      <c r="C84" s="155">
        <v>392497.1</v>
      </c>
      <c r="D84" s="155">
        <v>173497.1</v>
      </c>
      <c r="E84" s="156">
        <v>93.506500000000003</v>
      </c>
    </row>
    <row r="85" spans="1:5" ht="17.25" hidden="1" customHeight="1" x14ac:dyDescent="0.2">
      <c r="B85" s="148"/>
      <c r="C85" s="155"/>
      <c r="D85" s="155"/>
      <c r="E85" s="156"/>
    </row>
    <row r="86" spans="1:5" ht="17.25" customHeight="1" thickTop="1" x14ac:dyDescent="0.2">
      <c r="A86" s="130">
        <v>45610</v>
      </c>
      <c r="B86" s="148" t="s">
        <v>101</v>
      </c>
      <c r="C86" s="155">
        <v>24675</v>
      </c>
      <c r="D86" s="155" t="s">
        <v>171</v>
      </c>
      <c r="E86" s="155" t="s">
        <v>171</v>
      </c>
    </row>
    <row r="87" spans="1:5" ht="17.25" customHeight="1" x14ac:dyDescent="0.2">
      <c r="A87" s="130"/>
      <c r="B87" s="148" t="s">
        <v>103</v>
      </c>
      <c r="C87" s="155">
        <v>157000</v>
      </c>
      <c r="D87" s="155">
        <v>19310.5</v>
      </c>
      <c r="E87" s="156">
        <v>96.686099999999996</v>
      </c>
    </row>
    <row r="88" spans="1:5" ht="17.25" customHeight="1" x14ac:dyDescent="0.2">
      <c r="B88" s="148" t="s">
        <v>104</v>
      </c>
      <c r="C88" s="155">
        <v>527715</v>
      </c>
      <c r="D88" s="155">
        <v>520715</v>
      </c>
      <c r="E88" s="156">
        <v>92.404499999999999</v>
      </c>
    </row>
    <row r="89" spans="1:5" ht="17.25" customHeight="1" x14ac:dyDescent="0.2">
      <c r="B89" s="148"/>
      <c r="C89" s="155"/>
      <c r="D89" s="155"/>
      <c r="E89" s="156"/>
    </row>
    <row r="90" spans="1:5" ht="17.25" customHeight="1" x14ac:dyDescent="0.2">
      <c r="A90" s="130">
        <v>45624</v>
      </c>
      <c r="B90" s="148" t="s">
        <v>101</v>
      </c>
      <c r="C90" s="155">
        <v>22500</v>
      </c>
      <c r="D90" s="155" t="s">
        <v>171</v>
      </c>
      <c r="E90" s="155" t="s">
        <v>171</v>
      </c>
    </row>
    <row r="91" spans="1:5" ht="17.25" customHeight="1" x14ac:dyDescent="0.2">
      <c r="A91" s="130"/>
      <c r="B91" s="148" t="s">
        <v>103</v>
      </c>
      <c r="C91" s="155">
        <v>144500</v>
      </c>
      <c r="D91" s="155">
        <v>22468.5</v>
      </c>
      <c r="E91" s="156">
        <v>96.687700000000007</v>
      </c>
    </row>
    <row r="92" spans="1:5" ht="17.25" customHeight="1" x14ac:dyDescent="0.2">
      <c r="B92" s="148" t="s">
        <v>104</v>
      </c>
      <c r="C92" s="155">
        <v>1097390</v>
      </c>
      <c r="D92" s="155">
        <v>621100</v>
      </c>
      <c r="E92" s="156">
        <v>92.546199999999999</v>
      </c>
    </row>
    <row r="93" spans="1:5" ht="17.25" customHeight="1" x14ac:dyDescent="0.2">
      <c r="B93" s="148"/>
      <c r="C93" s="155"/>
      <c r="D93" s="155"/>
      <c r="E93" s="156"/>
    </row>
    <row r="94" spans="1:5" ht="17.25" customHeight="1" x14ac:dyDescent="0.2">
      <c r="A94" s="130">
        <v>45638</v>
      </c>
      <c r="B94" s="148" t="s">
        <v>101</v>
      </c>
      <c r="C94" s="155">
        <v>22500</v>
      </c>
      <c r="D94" s="155" t="s">
        <v>171</v>
      </c>
      <c r="E94" s="155" t="s">
        <v>171</v>
      </c>
    </row>
    <row r="95" spans="1:5" ht="17.25" customHeight="1" x14ac:dyDescent="0.2">
      <c r="A95" s="130"/>
      <c r="B95" s="148" t="s">
        <v>103</v>
      </c>
      <c r="C95" s="155">
        <v>331900</v>
      </c>
      <c r="D95" s="155">
        <v>105750.7</v>
      </c>
      <c r="E95" s="156">
        <v>96.645899999999997</v>
      </c>
    </row>
    <row r="96" spans="1:5" ht="17.25" customHeight="1" x14ac:dyDescent="0.2">
      <c r="B96" s="148" t="s">
        <v>104</v>
      </c>
      <c r="C96" s="155">
        <v>946500</v>
      </c>
      <c r="D96" s="155">
        <v>682387</v>
      </c>
      <c r="E96" s="156">
        <v>92.399000000000001</v>
      </c>
    </row>
    <row r="97" spans="1:5" ht="17.25" customHeight="1" x14ac:dyDescent="0.2">
      <c r="B97" s="148"/>
      <c r="C97" s="155"/>
      <c r="D97" s="155"/>
      <c r="E97" s="156"/>
    </row>
    <row r="98" spans="1:5" ht="17.25" customHeight="1" x14ac:dyDescent="0.2">
      <c r="A98" s="130">
        <v>45652</v>
      </c>
      <c r="B98" s="148" t="s">
        <v>101</v>
      </c>
      <c r="C98" s="155">
        <v>32500</v>
      </c>
      <c r="D98" s="155" t="s">
        <v>171</v>
      </c>
      <c r="E98" s="155" t="s">
        <v>171</v>
      </c>
    </row>
    <row r="99" spans="1:5" ht="17.25" customHeight="1" x14ac:dyDescent="0.2">
      <c r="A99" s="130"/>
      <c r="B99" s="148" t="s">
        <v>103</v>
      </c>
      <c r="C99" s="155">
        <v>218049.5</v>
      </c>
      <c r="D99" s="155">
        <v>13202.8</v>
      </c>
      <c r="E99" s="156">
        <v>96.649100000000004</v>
      </c>
    </row>
    <row r="100" spans="1:5" ht="17.25" customHeight="1" x14ac:dyDescent="0.2">
      <c r="B100" s="148" t="s">
        <v>104</v>
      </c>
      <c r="C100" s="155">
        <v>1152964</v>
      </c>
      <c r="D100" s="155">
        <v>719326</v>
      </c>
      <c r="E100" s="156">
        <v>92.397099999999995</v>
      </c>
    </row>
    <row r="101" spans="1:5" ht="17.25" customHeight="1" x14ac:dyDescent="0.2">
      <c r="B101" s="148"/>
      <c r="C101" s="155"/>
      <c r="D101" s="155"/>
      <c r="E101" s="156"/>
    </row>
    <row r="102" spans="1:5" ht="17.25" customHeight="1" x14ac:dyDescent="0.2">
      <c r="A102" s="130">
        <v>45666</v>
      </c>
      <c r="B102" s="148" t="s">
        <v>101</v>
      </c>
      <c r="C102" s="155">
        <v>74500</v>
      </c>
      <c r="D102" s="155">
        <v>1865.5</v>
      </c>
      <c r="E102" s="156">
        <v>99.653800000000004</v>
      </c>
    </row>
    <row r="103" spans="1:5" ht="17.25" customHeight="1" x14ac:dyDescent="0.2">
      <c r="A103" s="130"/>
      <c r="B103" s="148" t="s">
        <v>103</v>
      </c>
      <c r="C103" s="155">
        <v>140000</v>
      </c>
      <c r="D103" s="155">
        <v>9995</v>
      </c>
      <c r="E103" s="156">
        <v>96.572500000000005</v>
      </c>
    </row>
    <row r="104" spans="1:5" ht="17.25" customHeight="1" x14ac:dyDescent="0.2">
      <c r="B104" s="148" t="s">
        <v>104</v>
      </c>
      <c r="C104" s="155">
        <v>560750</v>
      </c>
      <c r="D104" s="155" t="s">
        <v>171</v>
      </c>
      <c r="E104" s="155" t="s">
        <v>171</v>
      </c>
    </row>
    <row r="105" spans="1:5" ht="17.25" customHeight="1" x14ac:dyDescent="0.2">
      <c r="B105" s="148"/>
      <c r="C105" s="155"/>
      <c r="D105" s="155"/>
      <c r="E105" s="156"/>
    </row>
    <row r="106" spans="1:5" ht="17.25" customHeight="1" x14ac:dyDescent="0.2">
      <c r="A106" s="130">
        <v>45680</v>
      </c>
      <c r="B106" s="148" t="s">
        <v>101</v>
      </c>
      <c r="C106" s="155">
        <v>13000</v>
      </c>
      <c r="D106" s="155">
        <v>1125</v>
      </c>
      <c r="E106" s="156">
        <v>100.227</v>
      </c>
    </row>
    <row r="107" spans="1:5" ht="17.25" customHeight="1" x14ac:dyDescent="0.2">
      <c r="A107" s="130"/>
      <c r="B107" s="148" t="s">
        <v>103</v>
      </c>
      <c r="C107" s="155">
        <v>103647</v>
      </c>
      <c r="D107" s="155">
        <v>23388</v>
      </c>
      <c r="E107" s="156">
        <v>96.719099999999997</v>
      </c>
    </row>
    <row r="108" spans="1:5" ht="17.25" customHeight="1" x14ac:dyDescent="0.2">
      <c r="B108" s="148" t="s">
        <v>104</v>
      </c>
      <c r="C108" s="155">
        <v>407500</v>
      </c>
      <c r="D108" s="155">
        <v>101788</v>
      </c>
      <c r="E108" s="156">
        <v>92.891900000000007</v>
      </c>
    </row>
    <row r="109" spans="1:5" ht="17.25" customHeight="1" x14ac:dyDescent="0.2">
      <c r="B109" s="148"/>
      <c r="C109" s="155"/>
      <c r="D109" s="155"/>
      <c r="E109" s="156"/>
    </row>
    <row r="110" spans="1:5" ht="17.25" customHeight="1" x14ac:dyDescent="0.2">
      <c r="A110" s="130">
        <v>45694</v>
      </c>
      <c r="B110" s="148" t="s">
        <v>101</v>
      </c>
      <c r="C110" s="155">
        <v>19000</v>
      </c>
      <c r="D110" s="155">
        <v>2174.5</v>
      </c>
      <c r="E110" s="156">
        <v>100.1417</v>
      </c>
    </row>
    <row r="111" spans="1:5" ht="17.25" customHeight="1" x14ac:dyDescent="0.2">
      <c r="A111" s="130"/>
      <c r="B111" s="148" t="s">
        <v>103</v>
      </c>
      <c r="C111" s="155">
        <v>152015</v>
      </c>
      <c r="D111" s="155">
        <v>44912.5</v>
      </c>
      <c r="E111" s="156">
        <v>96.726699999999994</v>
      </c>
    </row>
    <row r="112" spans="1:5" ht="17.25" customHeight="1" x14ac:dyDescent="0.2">
      <c r="B112" s="148" t="s">
        <v>104</v>
      </c>
      <c r="C112" s="155">
        <v>655000</v>
      </c>
      <c r="D112" s="155">
        <v>603792</v>
      </c>
      <c r="E112" s="156">
        <v>92.894400000000005</v>
      </c>
    </row>
    <row r="113" spans="1:11" ht="17.25" customHeight="1" x14ac:dyDescent="0.2">
      <c r="B113" s="148"/>
    </row>
    <row r="114" spans="1:11" ht="17.25" customHeight="1" x14ac:dyDescent="0.2">
      <c r="A114" s="130">
        <v>45708</v>
      </c>
      <c r="B114" s="148" t="s">
        <v>101</v>
      </c>
      <c r="C114" s="155">
        <v>11250</v>
      </c>
      <c r="D114" s="155" t="s">
        <v>171</v>
      </c>
      <c r="E114" s="155" t="s">
        <v>171</v>
      </c>
    </row>
    <row r="115" spans="1:11" ht="17.25" customHeight="1" x14ac:dyDescent="0.2">
      <c r="A115" s="130"/>
      <c r="B115" s="148" t="s">
        <v>103</v>
      </c>
      <c r="C115" s="155">
        <v>105380</v>
      </c>
      <c r="D115" s="155">
        <v>25781</v>
      </c>
      <c r="E115" s="156">
        <v>96.771299999999997</v>
      </c>
    </row>
    <row r="116" spans="1:11" ht="17.25" customHeight="1" x14ac:dyDescent="0.2">
      <c r="B116" s="148" t="s">
        <v>104</v>
      </c>
      <c r="C116" s="155">
        <v>797722.7</v>
      </c>
      <c r="D116" s="155">
        <v>405522</v>
      </c>
      <c r="E116" s="156">
        <v>92.905299999999997</v>
      </c>
    </row>
    <row r="117" spans="1:11" ht="17.25" customHeight="1" x14ac:dyDescent="0.2">
      <c r="B117" s="148"/>
      <c r="C117" s="155"/>
      <c r="D117" s="155"/>
      <c r="E117" s="156"/>
    </row>
    <row r="118" spans="1:11" ht="17.25" customHeight="1" x14ac:dyDescent="0.2">
      <c r="A118" s="130">
        <v>45722</v>
      </c>
      <c r="B118" s="148" t="s">
        <v>101</v>
      </c>
      <c r="C118" s="155">
        <v>17000</v>
      </c>
      <c r="D118" s="155" t="s">
        <v>171</v>
      </c>
      <c r="E118" s="155" t="s">
        <v>171</v>
      </c>
    </row>
    <row r="119" spans="1:11" ht="17.25" customHeight="1" x14ac:dyDescent="0.2">
      <c r="A119" s="130"/>
      <c r="B119" s="148" t="s">
        <v>103</v>
      </c>
      <c r="C119" s="155">
        <v>167750</v>
      </c>
      <c r="D119" s="155">
        <v>31850</v>
      </c>
      <c r="E119" s="156">
        <v>96.975499999999997</v>
      </c>
    </row>
    <row r="120" spans="1:11" ht="17.25" customHeight="1" x14ac:dyDescent="0.2">
      <c r="B120" s="148" t="s">
        <v>104</v>
      </c>
      <c r="C120" s="155">
        <v>785250</v>
      </c>
      <c r="D120" s="155">
        <v>597410</v>
      </c>
      <c r="E120" s="156">
        <v>93.109399999999994</v>
      </c>
    </row>
    <row r="121" spans="1:11" ht="17.25" customHeight="1" x14ac:dyDescent="0.2">
      <c r="B121" s="148"/>
      <c r="C121" s="155"/>
      <c r="D121" s="155"/>
      <c r="E121" s="156"/>
    </row>
    <row r="122" spans="1:11" ht="17.25" customHeight="1" x14ac:dyDescent="0.2">
      <c r="A122" s="130">
        <v>45723</v>
      </c>
      <c r="B122" s="148" t="s">
        <v>101</v>
      </c>
      <c r="C122" s="155"/>
      <c r="D122" s="155"/>
      <c r="E122" s="156"/>
      <c r="I122" s="155">
        <v>131814.1</v>
      </c>
      <c r="J122" s="155">
        <v>45250</v>
      </c>
      <c r="K122" s="156">
        <v>99.947500000000005</v>
      </c>
    </row>
    <row r="123" spans="1:11" ht="17.25" customHeight="1" x14ac:dyDescent="0.2">
      <c r="A123" s="130"/>
      <c r="B123" s="148" t="s">
        <v>102</v>
      </c>
      <c r="C123" s="155"/>
      <c r="D123" s="155"/>
      <c r="E123" s="156"/>
      <c r="F123" s="155">
        <v>178025</v>
      </c>
      <c r="G123" s="155">
        <v>71850</v>
      </c>
      <c r="H123" s="156">
        <v>99.980400000000003</v>
      </c>
    </row>
    <row r="124" spans="1:11" ht="17.25" customHeight="1" x14ac:dyDescent="0.2">
      <c r="A124" s="130"/>
      <c r="B124" s="148" t="s">
        <v>103</v>
      </c>
      <c r="C124" s="155">
        <v>24393.4</v>
      </c>
      <c r="D124" s="155" t="s">
        <v>171</v>
      </c>
      <c r="E124" s="155" t="s">
        <v>171</v>
      </c>
    </row>
    <row r="125" spans="1:11" ht="17.25" customHeight="1" x14ac:dyDescent="0.2">
      <c r="B125" s="148" t="s">
        <v>104</v>
      </c>
      <c r="C125" s="155"/>
      <c r="D125" s="155"/>
      <c r="E125" s="156"/>
    </row>
    <row r="126" spans="1:11" ht="17.25" customHeight="1" x14ac:dyDescent="0.2">
      <c r="B126" s="148"/>
      <c r="C126" s="155"/>
      <c r="D126" s="155"/>
      <c r="E126" s="156"/>
    </row>
    <row r="127" spans="1:11" ht="17.25" customHeight="1" x14ac:dyDescent="0.2">
      <c r="A127" s="130">
        <v>45736</v>
      </c>
      <c r="B127" s="148" t="s">
        <v>101</v>
      </c>
      <c r="C127" s="155">
        <v>17250</v>
      </c>
      <c r="D127" s="155" t="s">
        <v>171</v>
      </c>
      <c r="E127" s="155" t="s">
        <v>171</v>
      </c>
    </row>
    <row r="128" spans="1:11" ht="17.25" customHeight="1" x14ac:dyDescent="0.2">
      <c r="A128" s="130"/>
      <c r="B128" s="148" t="s">
        <v>103</v>
      </c>
      <c r="C128" s="155">
        <v>120500</v>
      </c>
      <c r="D128" s="155">
        <v>37525.5</v>
      </c>
      <c r="E128" s="156">
        <v>97.048100000000005</v>
      </c>
    </row>
    <row r="129" spans="1:11" ht="17.25" customHeight="1" x14ac:dyDescent="0.2">
      <c r="B129" s="148" t="s">
        <v>104</v>
      </c>
      <c r="C129" s="155">
        <v>1183500</v>
      </c>
      <c r="D129" s="155">
        <v>724802</v>
      </c>
      <c r="E129" s="156">
        <v>92.806399999999996</v>
      </c>
    </row>
    <row r="130" spans="1:11" ht="17.25" customHeight="1" x14ac:dyDescent="0.2">
      <c r="B130" s="148"/>
      <c r="C130" s="155"/>
      <c r="D130" s="155"/>
      <c r="E130" s="156"/>
    </row>
    <row r="131" spans="1:11" ht="17.25" customHeight="1" x14ac:dyDescent="0.2">
      <c r="A131" s="130">
        <v>45737</v>
      </c>
      <c r="B131" s="148" t="s">
        <v>101</v>
      </c>
      <c r="I131" s="155">
        <v>183958.2</v>
      </c>
      <c r="J131" s="155">
        <v>156394.1</v>
      </c>
      <c r="K131" s="156">
        <v>99.949100000000001</v>
      </c>
    </row>
    <row r="132" spans="1:11" ht="17.25" customHeight="1" x14ac:dyDescent="0.2">
      <c r="A132" s="130"/>
      <c r="B132" s="148" t="s">
        <v>102</v>
      </c>
      <c r="F132" s="155">
        <v>197750</v>
      </c>
      <c r="G132" s="155" t="s">
        <v>171</v>
      </c>
      <c r="H132" s="156" t="s">
        <v>171</v>
      </c>
    </row>
    <row r="133" spans="1:11" ht="17.25" customHeight="1" x14ac:dyDescent="0.2">
      <c r="A133" s="130"/>
      <c r="B133" s="148" t="s">
        <v>103</v>
      </c>
      <c r="C133" s="155" t="s">
        <v>187</v>
      </c>
      <c r="D133" s="155" t="s">
        <v>171</v>
      </c>
      <c r="E133" s="155" t="s">
        <v>171</v>
      </c>
    </row>
    <row r="134" spans="1:11" ht="15" thickBot="1" x14ac:dyDescent="0.25">
      <c r="A134" s="205"/>
      <c r="B134" s="242" t="s">
        <v>104</v>
      </c>
      <c r="C134" s="205"/>
      <c r="D134" s="205"/>
      <c r="E134" s="205"/>
      <c r="F134" s="205"/>
      <c r="G134" s="205"/>
      <c r="H134" s="205"/>
      <c r="I134" s="205"/>
      <c r="J134" s="205"/>
      <c r="K134" s="205"/>
    </row>
    <row r="135" spans="1:11" ht="15" thickTop="1" x14ac:dyDescent="0.2">
      <c r="A135" s="297" t="s">
        <v>179</v>
      </c>
      <c r="B135" s="297"/>
      <c r="C135" s="297"/>
      <c r="D135" s="297"/>
      <c r="E135" s="297"/>
      <c r="F135" s="297"/>
      <c r="G135" s="297"/>
      <c r="H135" s="297"/>
      <c r="I135" s="297"/>
      <c r="J135" s="297"/>
      <c r="K135" s="297"/>
    </row>
    <row r="136" spans="1:11" x14ac:dyDescent="0.2">
      <c r="A136" s="315" t="s">
        <v>180</v>
      </c>
      <c r="B136" s="315"/>
      <c r="C136" s="315"/>
      <c r="D136" s="315"/>
      <c r="E136" s="315"/>
      <c r="F136" s="315"/>
      <c r="G136" s="315"/>
      <c r="H136" s="315"/>
      <c r="I136" s="315"/>
      <c r="J136" s="315"/>
      <c r="K136" s="315"/>
    </row>
    <row r="137" spans="1:11" x14ac:dyDescent="0.2">
      <c r="A137" s="181" t="s">
        <v>105</v>
      </c>
    </row>
    <row r="138" spans="1:11" x14ac:dyDescent="0.2">
      <c r="A138" s="181" t="s">
        <v>106</v>
      </c>
    </row>
    <row r="139" spans="1:11" x14ac:dyDescent="0.2">
      <c r="A139" s="181" t="s">
        <v>107</v>
      </c>
    </row>
    <row r="140" spans="1:11" x14ac:dyDescent="0.2">
      <c r="A140" s="181"/>
    </row>
  </sheetData>
  <mergeCells count="10">
    <mergeCell ref="A136:K136"/>
    <mergeCell ref="A4:B6"/>
    <mergeCell ref="A135:K135"/>
    <mergeCell ref="A1:K1"/>
    <mergeCell ref="A3:K3"/>
    <mergeCell ref="L5:N5"/>
    <mergeCell ref="C4:E6"/>
    <mergeCell ref="A2:K2"/>
    <mergeCell ref="F4:H6"/>
    <mergeCell ref="I4:K6"/>
  </mergeCells>
  <pageMargins left="0.7" right="0.7" top="0.75" bottom="0.75" header="0.3" footer="0.3"/>
  <pageSetup paperSize="9" scale="61"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abSelected="1" view="pageBreakPreview" topLeftCell="A30" zoomScaleNormal="100" zoomScaleSheetLayoutView="100" workbookViewId="0">
      <selection activeCell="K37" sqref="K37"/>
    </sheetView>
  </sheetViews>
  <sheetFormatPr defaultRowHeight="14.25" x14ac:dyDescent="0.2"/>
  <cols>
    <col min="1" max="1" width="4.875" bestFit="1" customWidth="1"/>
    <col min="2" max="2" width="3.375" bestFit="1" customWidth="1"/>
    <col min="3" max="3" width="10" bestFit="1" customWidth="1"/>
    <col min="4" max="13" width="6" bestFit="1" customWidth="1"/>
    <col min="14" max="17" width="5.75" bestFit="1" customWidth="1"/>
  </cols>
  <sheetData>
    <row r="1" spans="1:17" ht="18.75" x14ac:dyDescent="0.2">
      <c r="A1" s="243" t="s">
        <v>108</v>
      </c>
      <c r="B1" s="243"/>
      <c r="C1" s="243"/>
      <c r="D1" s="243"/>
      <c r="E1" s="243"/>
      <c r="F1" s="243"/>
      <c r="G1" s="243"/>
      <c r="H1" s="243"/>
      <c r="I1" s="243"/>
      <c r="J1" s="243"/>
      <c r="K1" s="243"/>
      <c r="L1" s="243"/>
      <c r="M1" s="243"/>
      <c r="N1" s="243"/>
      <c r="O1" s="243"/>
      <c r="P1" s="243"/>
      <c r="Q1" s="243"/>
    </row>
    <row r="2" spans="1:17" ht="15" thickBot="1" x14ac:dyDescent="0.25">
      <c r="A2" s="328" t="s">
        <v>53</v>
      </c>
      <c r="B2" s="328"/>
      <c r="C2" s="328"/>
      <c r="D2" s="328"/>
      <c r="E2" s="328"/>
      <c r="F2" s="328"/>
      <c r="G2" s="328"/>
      <c r="H2" s="328"/>
      <c r="I2" s="328"/>
      <c r="J2" s="328"/>
      <c r="K2" s="328"/>
      <c r="L2" s="328"/>
      <c r="M2" s="328"/>
      <c r="N2" s="328"/>
      <c r="O2" s="328"/>
      <c r="P2" s="328"/>
      <c r="Q2" s="328"/>
    </row>
    <row r="3" spans="1:17" ht="15.75" thickTop="1" thickBot="1" x14ac:dyDescent="0.25">
      <c r="A3" s="261" t="s">
        <v>19</v>
      </c>
      <c r="B3" s="261"/>
      <c r="C3" s="257"/>
      <c r="D3" s="331" t="s">
        <v>109</v>
      </c>
      <c r="E3" s="332"/>
      <c r="F3" s="331" t="s">
        <v>110</v>
      </c>
      <c r="G3" s="332"/>
      <c r="H3" s="331" t="s">
        <v>111</v>
      </c>
      <c r="I3" s="332"/>
      <c r="J3" s="331" t="s">
        <v>112</v>
      </c>
      <c r="K3" s="332"/>
      <c r="L3" s="331" t="s">
        <v>113</v>
      </c>
      <c r="M3" s="332"/>
      <c r="N3" s="323" t="s">
        <v>114</v>
      </c>
      <c r="O3" s="333"/>
      <c r="P3" s="323" t="s">
        <v>115</v>
      </c>
      <c r="Q3" s="324"/>
    </row>
    <row r="4" spans="1:17" ht="15" thickBot="1" x14ac:dyDescent="0.25">
      <c r="A4" s="329"/>
      <c r="B4" s="329"/>
      <c r="C4" s="330"/>
      <c r="D4" s="30" t="s">
        <v>116</v>
      </c>
      <c r="E4" s="35" t="s">
        <v>117</v>
      </c>
      <c r="F4" s="30" t="s">
        <v>116</v>
      </c>
      <c r="G4" s="35" t="s">
        <v>117</v>
      </c>
      <c r="H4" s="30" t="s">
        <v>116</v>
      </c>
      <c r="I4" s="35" t="s">
        <v>117</v>
      </c>
      <c r="J4" s="30" t="s">
        <v>116</v>
      </c>
      <c r="K4" s="35" t="s">
        <v>117</v>
      </c>
      <c r="L4" s="30" t="s">
        <v>116</v>
      </c>
      <c r="M4" s="35" t="s">
        <v>117</v>
      </c>
      <c r="N4" s="26" t="s">
        <v>116</v>
      </c>
      <c r="O4" s="36" t="s">
        <v>117</v>
      </c>
      <c r="P4" s="26" t="s">
        <v>116</v>
      </c>
      <c r="Q4" s="26" t="s">
        <v>117</v>
      </c>
    </row>
    <row r="5" spans="1:17" s="47" customFormat="1" ht="15" thickTop="1" x14ac:dyDescent="0.2">
      <c r="A5" s="111"/>
      <c r="B5" s="111"/>
      <c r="C5" s="111"/>
      <c r="D5" s="111"/>
      <c r="E5" s="111"/>
      <c r="F5" s="111"/>
      <c r="G5" s="111"/>
      <c r="H5" s="111"/>
      <c r="I5" s="111"/>
      <c r="J5" s="111"/>
      <c r="K5" s="111"/>
      <c r="L5" s="111"/>
      <c r="M5" s="111"/>
      <c r="N5" s="112"/>
      <c r="O5" s="112"/>
      <c r="P5" s="112"/>
      <c r="Q5" s="112"/>
    </row>
    <row r="6" spans="1:17" ht="18" hidden="1" customHeight="1" x14ac:dyDescent="0.2">
      <c r="A6" s="37">
        <v>2023</v>
      </c>
      <c r="B6" s="34" t="s">
        <v>2</v>
      </c>
      <c r="C6" s="81" t="s">
        <v>118</v>
      </c>
      <c r="D6" s="68">
        <v>21.77</v>
      </c>
      <c r="E6" s="68">
        <v>22.27</v>
      </c>
      <c r="F6" s="68">
        <v>21.76</v>
      </c>
      <c r="G6" s="68">
        <v>22.26</v>
      </c>
      <c r="H6" s="68">
        <v>21.68</v>
      </c>
      <c r="I6" s="68">
        <v>22.18</v>
      </c>
      <c r="J6" s="68">
        <v>21.3</v>
      </c>
      <c r="K6" s="68">
        <v>21.55</v>
      </c>
      <c r="L6" s="68">
        <v>21.29</v>
      </c>
      <c r="M6" s="68">
        <v>21.54</v>
      </c>
      <c r="N6" s="69">
        <v>21.23</v>
      </c>
      <c r="O6" s="69">
        <v>21.73</v>
      </c>
      <c r="P6" s="69">
        <v>21.21</v>
      </c>
      <c r="Q6" s="69">
        <v>21.71</v>
      </c>
    </row>
    <row r="7" spans="1:17" ht="18" hidden="1" customHeight="1" x14ac:dyDescent="0.2">
      <c r="A7" s="38"/>
      <c r="B7" s="34"/>
      <c r="C7" s="81" t="s">
        <v>119</v>
      </c>
      <c r="D7" s="68">
        <v>21.78</v>
      </c>
      <c r="E7" s="68">
        <v>22.28</v>
      </c>
      <c r="F7" s="68">
        <v>21.76</v>
      </c>
      <c r="G7" s="68">
        <v>22.26</v>
      </c>
      <c r="H7" s="68">
        <v>21.6</v>
      </c>
      <c r="I7" s="68">
        <v>22.1</v>
      </c>
      <c r="J7" s="68">
        <v>21.21</v>
      </c>
      <c r="K7" s="68">
        <v>21.46</v>
      </c>
      <c r="L7" s="68">
        <v>21.24</v>
      </c>
      <c r="M7" s="68">
        <v>21.49</v>
      </c>
      <c r="N7" s="69">
        <v>21.2</v>
      </c>
      <c r="O7" s="69">
        <v>21.7</v>
      </c>
      <c r="P7" s="69">
        <v>21.21</v>
      </c>
      <c r="Q7" s="69">
        <v>21.71</v>
      </c>
    </row>
    <row r="8" spans="1:17" ht="18" hidden="1" customHeight="1" x14ac:dyDescent="0.2">
      <c r="A8" s="37"/>
      <c r="B8" s="47"/>
      <c r="C8" s="47"/>
      <c r="D8" s="47"/>
      <c r="E8" s="47"/>
      <c r="F8" s="47"/>
      <c r="G8" s="47"/>
      <c r="H8" s="47"/>
      <c r="I8" s="47"/>
      <c r="J8" s="47"/>
      <c r="K8" s="47"/>
      <c r="L8" s="47"/>
      <c r="M8" s="47"/>
      <c r="N8" s="47"/>
      <c r="O8" s="47"/>
      <c r="P8" s="47"/>
      <c r="Q8" s="47"/>
    </row>
    <row r="9" spans="1:17" ht="18" customHeight="1" x14ac:dyDescent="0.2">
      <c r="A9" s="37">
        <v>2024</v>
      </c>
      <c r="B9" s="34" t="s">
        <v>122</v>
      </c>
      <c r="C9" s="81" t="s">
        <v>118</v>
      </c>
      <c r="D9" s="68">
        <v>21.771000000000001</v>
      </c>
      <c r="E9" s="68">
        <v>22.271000000000001</v>
      </c>
      <c r="F9" s="68">
        <v>21.729499999999994</v>
      </c>
      <c r="G9" s="68">
        <v>22.229499999999994</v>
      </c>
      <c r="H9" s="68">
        <v>21.6675</v>
      </c>
      <c r="I9" s="68">
        <v>22.1675</v>
      </c>
      <c r="J9" s="68">
        <v>21.358499999999999</v>
      </c>
      <c r="K9" s="68">
        <v>21.608499999999999</v>
      </c>
      <c r="L9" s="68">
        <v>21.249500000000005</v>
      </c>
      <c r="M9" s="68">
        <v>21.499500000000005</v>
      </c>
      <c r="N9" s="69">
        <v>20.858499999999999</v>
      </c>
      <c r="O9" s="69">
        <v>21.358499999999999</v>
      </c>
      <c r="P9" s="69">
        <v>20.682500000000001</v>
      </c>
      <c r="Q9" s="69">
        <v>21.182500000000001</v>
      </c>
    </row>
    <row r="10" spans="1:17" ht="18" customHeight="1" x14ac:dyDescent="0.2">
      <c r="A10" s="38"/>
      <c r="B10" s="34"/>
      <c r="C10" s="81" t="s">
        <v>119</v>
      </c>
      <c r="D10" s="68">
        <v>21.83</v>
      </c>
      <c r="E10" s="68">
        <v>22.33</v>
      </c>
      <c r="F10" s="68">
        <v>21.82</v>
      </c>
      <c r="G10" s="68">
        <v>22.32</v>
      </c>
      <c r="H10" s="68">
        <v>21.84</v>
      </c>
      <c r="I10" s="68">
        <v>22.34</v>
      </c>
      <c r="J10" s="68">
        <v>21.74</v>
      </c>
      <c r="K10" s="68">
        <v>21.99</v>
      </c>
      <c r="L10" s="68">
        <v>21.46</v>
      </c>
      <c r="M10" s="68">
        <v>21.71</v>
      </c>
      <c r="N10" s="69">
        <v>21.13</v>
      </c>
      <c r="O10" s="69">
        <v>21.63</v>
      </c>
      <c r="P10" s="69">
        <v>20.87</v>
      </c>
      <c r="Q10" s="69">
        <v>21.37</v>
      </c>
    </row>
    <row r="11" spans="1:17" ht="18" customHeight="1" x14ac:dyDescent="0.2">
      <c r="A11" s="37"/>
      <c r="B11" s="47"/>
      <c r="C11" s="47"/>
      <c r="D11" s="47"/>
      <c r="E11" s="47"/>
      <c r="F11" s="47"/>
      <c r="G11" s="47"/>
      <c r="H11" s="47"/>
      <c r="I11" s="47"/>
      <c r="J11" s="47"/>
      <c r="K11" s="47"/>
      <c r="L11" s="47"/>
      <c r="M11" s="47"/>
      <c r="N11" s="47"/>
      <c r="O11" s="47"/>
      <c r="P11" s="47"/>
      <c r="Q11" s="47"/>
    </row>
    <row r="12" spans="1:17" ht="18" customHeight="1" x14ac:dyDescent="0.2">
      <c r="B12" s="34" t="s">
        <v>123</v>
      </c>
      <c r="C12" s="81" t="s">
        <v>118</v>
      </c>
      <c r="D12" s="68">
        <v>21.814210526315787</v>
      </c>
      <c r="E12" s="68">
        <v>22.314210526315787</v>
      </c>
      <c r="F12" s="68">
        <v>21.789473684210531</v>
      </c>
      <c r="G12" s="68">
        <v>22.289473684210531</v>
      </c>
      <c r="H12" s="68">
        <v>21.768421052631577</v>
      </c>
      <c r="I12" s="68">
        <v>22.268421052631577</v>
      </c>
      <c r="J12" s="68">
        <v>21.610526315789482</v>
      </c>
      <c r="K12" s="68">
        <v>21.860526315789482</v>
      </c>
      <c r="L12" s="68">
        <v>21.374736842105268</v>
      </c>
      <c r="M12" s="68">
        <v>21.624736842105268</v>
      </c>
      <c r="N12" s="69">
        <v>21.067894736842106</v>
      </c>
      <c r="O12" s="69">
        <v>21.567894736842106</v>
      </c>
      <c r="P12" s="69">
        <v>20.752105263157897</v>
      </c>
      <c r="Q12" s="69">
        <v>21.252105263157897</v>
      </c>
    </row>
    <row r="13" spans="1:17" ht="18" customHeight="1" x14ac:dyDescent="0.2">
      <c r="A13" s="38"/>
      <c r="B13" s="34"/>
      <c r="C13" s="81" t="s">
        <v>119</v>
      </c>
      <c r="D13" s="68">
        <v>21.84</v>
      </c>
      <c r="E13" s="68">
        <v>22.34</v>
      </c>
      <c r="F13" s="68">
        <v>21.79</v>
      </c>
      <c r="G13" s="68">
        <v>22.29</v>
      </c>
      <c r="H13" s="68">
        <v>21.74</v>
      </c>
      <c r="I13" s="68">
        <v>22.24</v>
      </c>
      <c r="J13" s="68">
        <v>21.53</v>
      </c>
      <c r="K13" s="68">
        <v>21.78</v>
      </c>
      <c r="L13" s="68">
        <v>21.29</v>
      </c>
      <c r="M13" s="68">
        <v>21.54</v>
      </c>
      <c r="N13" s="69">
        <v>20.98</v>
      </c>
      <c r="O13" s="69">
        <v>21.48</v>
      </c>
      <c r="P13" s="69">
        <v>20.66</v>
      </c>
      <c r="Q13" s="69">
        <v>21.16</v>
      </c>
    </row>
    <row r="14" spans="1:17" ht="18" customHeight="1" x14ac:dyDescent="0.2">
      <c r="A14" s="37"/>
      <c r="B14" s="34"/>
      <c r="C14" s="81"/>
      <c r="D14" s="68"/>
      <c r="E14" s="68"/>
      <c r="F14" s="68"/>
      <c r="G14" s="68"/>
      <c r="H14" s="68"/>
      <c r="I14" s="68"/>
      <c r="J14" s="68"/>
      <c r="K14" s="68"/>
      <c r="L14" s="68"/>
      <c r="M14" s="68"/>
      <c r="N14" s="69"/>
      <c r="O14" s="69"/>
      <c r="P14" s="69"/>
      <c r="Q14" s="69"/>
    </row>
    <row r="15" spans="1:17" ht="18" customHeight="1" x14ac:dyDescent="0.2">
      <c r="B15" s="34" t="s">
        <v>38</v>
      </c>
      <c r="C15" s="81" t="s">
        <v>118</v>
      </c>
      <c r="D15" s="68">
        <v>21.807619047619049</v>
      </c>
      <c r="E15" s="68">
        <v>22.307619047619049</v>
      </c>
      <c r="F15" s="68">
        <v>21.783809523809516</v>
      </c>
      <c r="G15" s="68">
        <v>22.283809523809516</v>
      </c>
      <c r="H15" s="68">
        <v>21.727142857142859</v>
      </c>
      <c r="I15" s="68">
        <v>22.227142857142859</v>
      </c>
      <c r="J15" s="68">
        <v>21.313333333333333</v>
      </c>
      <c r="K15" s="68">
        <v>21.563333333333333</v>
      </c>
      <c r="L15" s="68">
        <v>21.149523809523803</v>
      </c>
      <c r="M15" s="68">
        <v>21.399523809523803</v>
      </c>
      <c r="N15" s="69">
        <v>20.777142857142859</v>
      </c>
      <c r="O15" s="69">
        <v>21.277142857142859</v>
      </c>
      <c r="P15" s="69">
        <v>20.331428571428575</v>
      </c>
      <c r="Q15" s="69">
        <v>20.831428571428575</v>
      </c>
    </row>
    <row r="16" spans="1:17" ht="18" customHeight="1" x14ac:dyDescent="0.2">
      <c r="A16" s="38"/>
      <c r="B16" s="34"/>
      <c r="C16" s="81" t="s">
        <v>119</v>
      </c>
      <c r="D16" s="68">
        <v>21.82</v>
      </c>
      <c r="E16" s="68">
        <v>22.32</v>
      </c>
      <c r="F16" s="68">
        <v>21.74</v>
      </c>
      <c r="G16" s="68">
        <v>22.24</v>
      </c>
      <c r="H16" s="68">
        <v>21.61</v>
      </c>
      <c r="I16" s="68">
        <v>22.11</v>
      </c>
      <c r="J16" s="68">
        <v>20.79</v>
      </c>
      <c r="K16" s="68">
        <v>21.04</v>
      </c>
      <c r="L16" s="68">
        <v>20.77</v>
      </c>
      <c r="M16" s="68">
        <v>21.02</v>
      </c>
      <c r="N16" s="69">
        <v>20.350000000000001</v>
      </c>
      <c r="O16" s="69">
        <v>20.85</v>
      </c>
      <c r="P16" s="69">
        <v>19.899999999999999</v>
      </c>
      <c r="Q16" s="69">
        <v>20.399999999999999</v>
      </c>
    </row>
    <row r="17" spans="1:17" ht="18" customHeight="1" x14ac:dyDescent="0.2">
      <c r="A17" s="37"/>
      <c r="B17" s="47"/>
      <c r="C17" s="47"/>
      <c r="D17" s="47"/>
      <c r="E17" s="47"/>
      <c r="F17" s="47"/>
      <c r="G17" s="47"/>
      <c r="H17" s="47"/>
      <c r="I17" s="47"/>
      <c r="J17" s="47"/>
      <c r="K17" s="47"/>
      <c r="L17" s="47"/>
      <c r="M17" s="47"/>
      <c r="N17" s="47"/>
      <c r="O17" s="47"/>
      <c r="P17" s="47"/>
      <c r="Q17" s="47"/>
    </row>
    <row r="18" spans="1:17" ht="18" customHeight="1" x14ac:dyDescent="0.2">
      <c r="B18" s="34" t="s">
        <v>124</v>
      </c>
      <c r="C18" s="81" t="s">
        <v>118</v>
      </c>
      <c r="D18" s="68">
        <v>20.850588235294115</v>
      </c>
      <c r="E18" s="68">
        <v>21.350588235294115</v>
      </c>
      <c r="F18" s="68">
        <v>20.822941176470586</v>
      </c>
      <c r="G18" s="68">
        <v>21.322941176470586</v>
      </c>
      <c r="H18" s="68">
        <v>20.701764705882354</v>
      </c>
      <c r="I18" s="68">
        <v>21.201764705882358</v>
      </c>
      <c r="J18" s="68">
        <v>20.178235294117645</v>
      </c>
      <c r="K18" s="68">
        <v>20.428235294117645</v>
      </c>
      <c r="L18" s="68">
        <v>20.097058823529409</v>
      </c>
      <c r="M18" s="68">
        <v>20.347058823529409</v>
      </c>
      <c r="N18" s="69">
        <v>19.698823529411769</v>
      </c>
      <c r="O18" s="69">
        <v>20.198823529411769</v>
      </c>
      <c r="P18" s="69">
        <v>19.283529411764704</v>
      </c>
      <c r="Q18" s="69">
        <v>19.783529411764704</v>
      </c>
    </row>
    <row r="19" spans="1:17" ht="18" customHeight="1" x14ac:dyDescent="0.2">
      <c r="A19" s="38"/>
      <c r="B19" s="34"/>
      <c r="C19" s="81" t="s">
        <v>119</v>
      </c>
      <c r="D19" s="68">
        <v>20.38</v>
      </c>
      <c r="E19" s="68">
        <v>20.88</v>
      </c>
      <c r="F19" s="68">
        <v>20.39</v>
      </c>
      <c r="G19" s="68">
        <v>20.89</v>
      </c>
      <c r="H19" s="68">
        <v>20.350000000000001</v>
      </c>
      <c r="I19" s="68">
        <v>20.85</v>
      </c>
      <c r="J19" s="68">
        <v>19.989999999999998</v>
      </c>
      <c r="K19" s="68">
        <v>20.239999999999998</v>
      </c>
      <c r="L19" s="68">
        <v>19.89</v>
      </c>
      <c r="M19" s="68">
        <v>20.14</v>
      </c>
      <c r="N19" s="69">
        <v>19.23</v>
      </c>
      <c r="O19" s="69">
        <v>19.73</v>
      </c>
      <c r="P19" s="69">
        <v>18.72</v>
      </c>
      <c r="Q19" s="69">
        <v>19.22</v>
      </c>
    </row>
    <row r="20" spans="1:17" ht="18" customHeight="1" x14ac:dyDescent="0.2">
      <c r="A20" s="38"/>
    </row>
    <row r="21" spans="1:17" ht="18" customHeight="1" x14ac:dyDescent="0.2">
      <c r="A21" s="37"/>
      <c r="B21" s="34" t="s">
        <v>3</v>
      </c>
      <c r="C21" s="81" t="s">
        <v>118</v>
      </c>
      <c r="D21" s="68">
        <v>20.178500000000003</v>
      </c>
      <c r="E21" s="68">
        <v>20.678500000000003</v>
      </c>
      <c r="F21" s="68">
        <v>20.152000000000005</v>
      </c>
      <c r="G21" s="68">
        <v>20.652000000000005</v>
      </c>
      <c r="H21" s="68">
        <v>20.074000000000002</v>
      </c>
      <c r="I21" s="68">
        <v>20.574000000000002</v>
      </c>
      <c r="J21" s="68">
        <v>19.748499999999996</v>
      </c>
      <c r="K21" s="68">
        <v>19.998499999999996</v>
      </c>
      <c r="L21" s="68">
        <v>19.589999999999996</v>
      </c>
      <c r="M21" s="68">
        <v>19.839999999999996</v>
      </c>
      <c r="N21" s="69">
        <v>18.970999999999997</v>
      </c>
      <c r="O21" s="69">
        <v>19.470999999999997</v>
      </c>
      <c r="P21" s="69">
        <v>18.436500000000002</v>
      </c>
      <c r="Q21" s="69">
        <v>18.936500000000002</v>
      </c>
    </row>
    <row r="22" spans="1:17" ht="18" customHeight="1" x14ac:dyDescent="0.2">
      <c r="A22" s="38"/>
      <c r="B22" s="34"/>
      <c r="C22" s="81" t="s">
        <v>119</v>
      </c>
      <c r="D22" s="68">
        <v>19.510000000000002</v>
      </c>
      <c r="E22" s="68">
        <v>20.010000000000002</v>
      </c>
      <c r="F22" s="68">
        <v>19.48</v>
      </c>
      <c r="G22" s="68">
        <v>19.98</v>
      </c>
      <c r="H22" s="68">
        <v>19.440000000000001</v>
      </c>
      <c r="I22" s="68">
        <v>19.940000000000001</v>
      </c>
      <c r="J22" s="68">
        <v>19.260000000000002</v>
      </c>
      <c r="K22" s="68">
        <v>19.510000000000002</v>
      </c>
      <c r="L22" s="68">
        <v>19.14</v>
      </c>
      <c r="M22" s="68">
        <v>19.39</v>
      </c>
      <c r="N22" s="69">
        <v>18.579999999999998</v>
      </c>
      <c r="O22" s="69">
        <v>19.079999999999998</v>
      </c>
      <c r="P22" s="69">
        <v>18</v>
      </c>
      <c r="Q22" s="69">
        <v>18.5</v>
      </c>
    </row>
    <row r="23" spans="1:17" ht="18" customHeight="1" x14ac:dyDescent="0.2">
      <c r="A23" s="37"/>
      <c r="B23" s="34"/>
      <c r="C23" s="81"/>
      <c r="D23" s="68"/>
      <c r="E23" s="68"/>
      <c r="F23" s="68"/>
      <c r="G23" s="68"/>
      <c r="H23" s="68"/>
      <c r="I23" s="68"/>
      <c r="J23" s="68"/>
      <c r="K23" s="68"/>
      <c r="L23" s="68"/>
      <c r="M23" s="68"/>
      <c r="N23" s="69"/>
      <c r="O23" s="69"/>
      <c r="P23" s="69"/>
      <c r="Q23" s="69"/>
    </row>
    <row r="24" spans="1:17" ht="18" customHeight="1" x14ac:dyDescent="0.2">
      <c r="A24" s="37"/>
      <c r="B24" s="34" t="s">
        <v>4</v>
      </c>
      <c r="C24" s="81" t="s">
        <v>118</v>
      </c>
      <c r="D24" s="68">
        <v>19.436666666666671</v>
      </c>
      <c r="E24" s="68">
        <v>19.936666666666671</v>
      </c>
      <c r="F24" s="68">
        <v>19.433809523809522</v>
      </c>
      <c r="G24" s="68">
        <v>19.933809523809522</v>
      </c>
      <c r="H24" s="68">
        <v>19.347619047619048</v>
      </c>
      <c r="I24" s="68">
        <v>19.847619047619048</v>
      </c>
      <c r="J24" s="68">
        <v>18.545238095238094</v>
      </c>
      <c r="K24" s="68">
        <v>18.795238095238094</v>
      </c>
      <c r="L24" s="68">
        <v>18.344761904761906</v>
      </c>
      <c r="M24" s="68">
        <v>18.594761904761906</v>
      </c>
      <c r="N24" s="69">
        <v>17.837142857142858</v>
      </c>
      <c r="O24" s="69">
        <v>18.337142857142858</v>
      </c>
      <c r="P24" s="69">
        <v>17.320476190476192</v>
      </c>
      <c r="Q24" s="69">
        <v>17.820476190476192</v>
      </c>
    </row>
    <row r="25" spans="1:17" ht="18" customHeight="1" x14ac:dyDescent="0.2">
      <c r="A25" s="38"/>
      <c r="B25" s="34"/>
      <c r="C25" s="81" t="s">
        <v>119</v>
      </c>
      <c r="D25" s="68">
        <v>19.47</v>
      </c>
      <c r="E25" s="68">
        <v>19.97</v>
      </c>
      <c r="F25" s="68">
        <v>19.45</v>
      </c>
      <c r="G25" s="68">
        <v>19.95</v>
      </c>
      <c r="H25" s="68">
        <v>19.100000000000001</v>
      </c>
      <c r="I25" s="68">
        <v>19.600000000000001</v>
      </c>
      <c r="J25" s="68">
        <v>17.8</v>
      </c>
      <c r="K25" s="68">
        <v>18.05</v>
      </c>
      <c r="L25" s="68">
        <v>17.66</v>
      </c>
      <c r="M25" s="68">
        <v>17.91</v>
      </c>
      <c r="N25" s="69">
        <v>17.2</v>
      </c>
      <c r="O25" s="69">
        <v>17.7</v>
      </c>
      <c r="P25" s="69">
        <v>16.82</v>
      </c>
      <c r="Q25" s="69">
        <v>17.32</v>
      </c>
    </row>
    <row r="26" spans="1:17" ht="18" customHeight="1" x14ac:dyDescent="0.2">
      <c r="A26" s="37"/>
      <c r="B26" s="34"/>
      <c r="C26" s="81"/>
      <c r="D26" s="68"/>
      <c r="E26" s="68"/>
      <c r="F26" s="68"/>
      <c r="G26" s="68"/>
      <c r="H26" s="68"/>
      <c r="I26" s="68"/>
      <c r="J26" s="68"/>
      <c r="K26" s="68"/>
      <c r="L26" s="68"/>
      <c r="M26" s="68"/>
      <c r="N26" s="69"/>
      <c r="O26" s="69"/>
      <c r="P26" s="69"/>
      <c r="Q26" s="69"/>
    </row>
    <row r="27" spans="1:17" ht="18" customHeight="1" x14ac:dyDescent="0.2">
      <c r="B27" s="34" t="s">
        <v>5</v>
      </c>
      <c r="C27" s="81" t="s">
        <v>118</v>
      </c>
      <c r="D27" s="68">
        <v>18.189500000000002</v>
      </c>
      <c r="E27" s="68">
        <v>18.689500000000002</v>
      </c>
      <c r="F27" s="68">
        <v>18.051999999999996</v>
      </c>
      <c r="G27" s="68">
        <v>18.551999999999996</v>
      </c>
      <c r="H27" s="68">
        <v>17.910000000000004</v>
      </c>
      <c r="I27" s="68">
        <v>18.410000000000004</v>
      </c>
      <c r="J27" s="68">
        <v>17.111499999999999</v>
      </c>
      <c r="K27" s="68">
        <v>17.361499999999999</v>
      </c>
      <c r="L27" s="68">
        <v>16.701499999999999</v>
      </c>
      <c r="M27" s="68">
        <v>16.951499999999999</v>
      </c>
      <c r="N27" s="69">
        <v>16.299500000000002</v>
      </c>
      <c r="O27" s="69">
        <v>16.799500000000002</v>
      </c>
      <c r="P27" s="69">
        <v>15.9125</v>
      </c>
      <c r="Q27" s="69">
        <v>16.412500000000001</v>
      </c>
    </row>
    <row r="28" spans="1:17" ht="18" customHeight="1" x14ac:dyDescent="0.2">
      <c r="A28" s="38"/>
      <c r="B28" s="34"/>
      <c r="C28" s="81" t="s">
        <v>119</v>
      </c>
      <c r="D28" s="68">
        <v>17.23</v>
      </c>
      <c r="E28" s="68">
        <v>17.73</v>
      </c>
      <c r="F28" s="216">
        <v>17.2</v>
      </c>
      <c r="G28" s="216">
        <v>17.7</v>
      </c>
      <c r="H28" s="68">
        <v>17.14</v>
      </c>
      <c r="I28" s="68">
        <v>17.64</v>
      </c>
      <c r="J28" s="68">
        <v>15.88</v>
      </c>
      <c r="K28" s="68">
        <v>16.130000000000003</v>
      </c>
      <c r="L28" s="68">
        <v>14.95</v>
      </c>
      <c r="M28" s="68">
        <v>15.2</v>
      </c>
      <c r="N28" s="69">
        <v>14.37</v>
      </c>
      <c r="O28" s="69">
        <v>14.87</v>
      </c>
      <c r="P28" s="69">
        <v>13.9</v>
      </c>
      <c r="Q28" s="69">
        <v>14.4</v>
      </c>
    </row>
    <row r="29" spans="1:17" ht="18" customHeight="1" x14ac:dyDescent="0.2">
      <c r="A29" s="37"/>
      <c r="B29" s="47"/>
      <c r="C29" s="47"/>
      <c r="D29" s="47"/>
      <c r="E29" s="47"/>
      <c r="F29" s="47"/>
      <c r="G29" s="47"/>
      <c r="H29" s="47"/>
      <c r="I29" s="47"/>
      <c r="J29" s="47"/>
      <c r="K29" s="47"/>
      <c r="L29" s="47"/>
      <c r="M29" s="47"/>
      <c r="N29" s="47"/>
      <c r="O29" s="47"/>
      <c r="P29" s="47"/>
      <c r="Q29" s="47"/>
    </row>
    <row r="30" spans="1:17" ht="18" customHeight="1" x14ac:dyDescent="0.2">
      <c r="A30" s="37"/>
      <c r="B30" s="215" t="s">
        <v>6</v>
      </c>
      <c r="C30" s="214" t="s">
        <v>118</v>
      </c>
      <c r="D30" s="68">
        <v>17.29304347826087</v>
      </c>
      <c r="E30" s="68">
        <v>17.79304347826087</v>
      </c>
      <c r="F30" s="68">
        <v>17.128695652173914</v>
      </c>
      <c r="G30" s="68">
        <v>17.628695652173914</v>
      </c>
      <c r="H30" s="68">
        <v>16.887826086956522</v>
      </c>
      <c r="I30" s="68">
        <v>17.387826086956522</v>
      </c>
      <c r="J30" s="68">
        <v>15.316956521739129</v>
      </c>
      <c r="K30" s="68">
        <v>15.566956521739129</v>
      </c>
      <c r="L30" s="68">
        <v>14.252608695652174</v>
      </c>
      <c r="M30" s="68">
        <v>14.502608695652174</v>
      </c>
      <c r="N30" s="69">
        <v>13.94086956521739</v>
      </c>
      <c r="O30" s="69">
        <v>14.44086956521739</v>
      </c>
      <c r="P30" s="69">
        <v>13.440434782608698</v>
      </c>
      <c r="Q30" s="69">
        <v>13.940434782608698</v>
      </c>
    </row>
    <row r="31" spans="1:17" ht="18" customHeight="1" x14ac:dyDescent="0.2">
      <c r="A31" s="47"/>
      <c r="B31" s="215"/>
      <c r="C31" s="214" t="s">
        <v>119</v>
      </c>
      <c r="D31" s="68">
        <v>17.13</v>
      </c>
      <c r="E31" s="68">
        <v>17.63</v>
      </c>
      <c r="F31" s="216">
        <v>16.29</v>
      </c>
      <c r="G31" s="216">
        <v>16.79</v>
      </c>
      <c r="H31" s="68">
        <v>15.88</v>
      </c>
      <c r="I31" s="68">
        <v>16.38</v>
      </c>
      <c r="J31" s="68">
        <v>14</v>
      </c>
      <c r="K31" s="68">
        <v>14.25</v>
      </c>
      <c r="L31" s="68">
        <v>13.31</v>
      </c>
      <c r="M31" s="68">
        <v>13.56</v>
      </c>
      <c r="N31" s="69">
        <v>13.09</v>
      </c>
      <c r="O31" s="69">
        <v>13.59</v>
      </c>
      <c r="P31" s="69">
        <v>12.86</v>
      </c>
      <c r="Q31" s="69">
        <v>13.36</v>
      </c>
    </row>
    <row r="32" spans="1:17" s="47" customFormat="1" ht="18" customHeight="1" x14ac:dyDescent="0.2">
      <c r="A32" s="37"/>
    </row>
    <row r="33" spans="1:17" ht="18" customHeight="1" x14ac:dyDescent="0.2">
      <c r="A33" s="37"/>
      <c r="B33" s="215" t="s">
        <v>7</v>
      </c>
      <c r="C33" s="214" t="s">
        <v>118</v>
      </c>
      <c r="D33" s="68">
        <v>15.128571428571428</v>
      </c>
      <c r="E33" s="68">
        <v>15.628571428571425</v>
      </c>
      <c r="F33" s="68">
        <v>15.032857142857145</v>
      </c>
      <c r="G33" s="68">
        <v>15.532857142857145</v>
      </c>
      <c r="H33" s="68">
        <v>14.886190476190476</v>
      </c>
      <c r="I33" s="68">
        <v>15.386190476190476</v>
      </c>
      <c r="J33" s="68">
        <v>13.422857142857143</v>
      </c>
      <c r="K33" s="68">
        <v>13.672857142857143</v>
      </c>
      <c r="L33" s="68">
        <v>13.143333333333336</v>
      </c>
      <c r="M33" s="68">
        <v>13.393333333333336</v>
      </c>
      <c r="N33" s="69">
        <v>12.921428571428573</v>
      </c>
      <c r="O33" s="69">
        <v>13.421428571428569</v>
      </c>
      <c r="P33" s="69">
        <v>12.779523809523809</v>
      </c>
      <c r="Q33" s="69">
        <v>13.279523809523809</v>
      </c>
    </row>
    <row r="34" spans="1:17" ht="18" customHeight="1" x14ac:dyDescent="0.2">
      <c r="B34" s="215"/>
      <c r="C34" s="214" t="s">
        <v>119</v>
      </c>
      <c r="D34" s="68">
        <v>14.92</v>
      </c>
      <c r="E34" s="68">
        <v>15.42</v>
      </c>
      <c r="F34" s="216">
        <v>14.86</v>
      </c>
      <c r="G34" s="216">
        <v>15.36</v>
      </c>
      <c r="H34" s="68">
        <v>14.43</v>
      </c>
      <c r="I34" s="68">
        <v>14.93</v>
      </c>
      <c r="J34" s="68">
        <v>12.56</v>
      </c>
      <c r="K34" s="68">
        <v>12.81</v>
      </c>
      <c r="L34" s="68">
        <v>12.42</v>
      </c>
      <c r="M34" s="68">
        <v>12.67</v>
      </c>
      <c r="N34" s="69">
        <v>12.17</v>
      </c>
      <c r="O34" s="69">
        <v>12.67</v>
      </c>
      <c r="P34" s="69">
        <v>11.92</v>
      </c>
      <c r="Q34" s="69">
        <v>12.42</v>
      </c>
    </row>
    <row r="35" spans="1:17" ht="18" customHeight="1" x14ac:dyDescent="0.2">
      <c r="B35" s="47"/>
      <c r="C35" s="47"/>
      <c r="D35" s="47"/>
      <c r="E35" s="47"/>
      <c r="F35" s="47"/>
      <c r="G35" s="47"/>
      <c r="H35" s="47"/>
      <c r="I35" s="47"/>
      <c r="J35" s="47"/>
      <c r="K35" s="47"/>
      <c r="L35" s="47"/>
      <c r="M35" s="47"/>
      <c r="N35" s="47"/>
      <c r="O35" s="47"/>
      <c r="P35" s="47"/>
      <c r="Q35" s="47"/>
    </row>
    <row r="36" spans="1:17" s="47" customFormat="1" ht="18" customHeight="1" x14ac:dyDescent="0.2">
      <c r="A36" s="37"/>
      <c r="B36" s="215" t="s">
        <v>2</v>
      </c>
      <c r="C36" s="214" t="s">
        <v>118</v>
      </c>
      <c r="D36" s="68">
        <v>13.855238095238096</v>
      </c>
      <c r="E36" s="68">
        <v>14.355238095238096</v>
      </c>
      <c r="F36" s="68">
        <v>13.63952380952381</v>
      </c>
      <c r="G36" s="68">
        <v>14.139523809523807</v>
      </c>
      <c r="H36" s="68">
        <v>13.362857142857143</v>
      </c>
      <c r="I36" s="68">
        <v>13.862857142857143</v>
      </c>
      <c r="J36" s="68">
        <v>12.105714285714287</v>
      </c>
      <c r="K36" s="68">
        <v>12.355714285714287</v>
      </c>
      <c r="L36" s="68">
        <v>12.083333333333334</v>
      </c>
      <c r="M36" s="68">
        <v>12.333333333333334</v>
      </c>
      <c r="N36" s="69">
        <v>12.005238095238097</v>
      </c>
      <c r="O36" s="69">
        <v>12.505238095238095</v>
      </c>
      <c r="P36" s="69">
        <v>11.98238095238095</v>
      </c>
      <c r="Q36" s="69">
        <v>12.48238095238095</v>
      </c>
    </row>
    <row r="37" spans="1:17" s="47" customFormat="1" ht="18" customHeight="1" x14ac:dyDescent="0.2">
      <c r="B37" s="215"/>
      <c r="C37" s="214" t="s">
        <v>119</v>
      </c>
      <c r="D37" s="68">
        <v>12.95</v>
      </c>
      <c r="E37" s="68">
        <v>13.45</v>
      </c>
      <c r="F37" s="216">
        <v>12.92</v>
      </c>
      <c r="G37" s="216">
        <v>13.42</v>
      </c>
      <c r="H37" s="68">
        <v>12.85</v>
      </c>
      <c r="I37" s="68">
        <v>13.35</v>
      </c>
      <c r="J37" s="68">
        <v>11.89</v>
      </c>
      <c r="K37" s="68">
        <v>12.14</v>
      </c>
      <c r="L37" s="68">
        <v>11.91</v>
      </c>
      <c r="M37" s="68">
        <v>12.16</v>
      </c>
      <c r="N37" s="69">
        <v>11.99</v>
      </c>
      <c r="O37" s="69">
        <v>12.49</v>
      </c>
      <c r="P37" s="69">
        <v>12.02</v>
      </c>
      <c r="Q37" s="69">
        <v>12.52</v>
      </c>
    </row>
    <row r="38" spans="1:17" s="47" customFormat="1" ht="18" customHeight="1" x14ac:dyDescent="0.2">
      <c r="B38" s="215"/>
      <c r="C38" s="214"/>
      <c r="D38" s="68"/>
      <c r="E38" s="68"/>
      <c r="F38" s="68"/>
      <c r="G38" s="68"/>
      <c r="H38" s="68"/>
      <c r="I38" s="68"/>
      <c r="J38" s="68"/>
      <c r="K38" s="68"/>
      <c r="L38" s="68"/>
      <c r="M38" s="68"/>
      <c r="N38" s="69"/>
      <c r="O38" s="69"/>
      <c r="P38" s="69"/>
      <c r="Q38" s="69"/>
    </row>
    <row r="39" spans="1:17" s="47" customFormat="1" ht="18" customHeight="1" x14ac:dyDescent="0.2">
      <c r="A39" s="37">
        <v>2025</v>
      </c>
      <c r="B39" s="215" t="s">
        <v>120</v>
      </c>
      <c r="C39" s="214" t="s">
        <v>118</v>
      </c>
      <c r="D39" s="68">
        <v>12.674090909090911</v>
      </c>
      <c r="E39" s="68">
        <v>13.174090909090911</v>
      </c>
      <c r="F39" s="68">
        <v>12.569545454545455</v>
      </c>
      <c r="G39" s="68">
        <v>13.069545454545459</v>
      </c>
      <c r="H39" s="68">
        <v>12.37590909090909</v>
      </c>
      <c r="I39" s="68">
        <v>12.875909090909092</v>
      </c>
      <c r="J39" s="68">
        <v>11.634090909090908</v>
      </c>
      <c r="K39" s="68">
        <v>11.884090909090906</v>
      </c>
      <c r="L39" s="68">
        <v>11.607272727272726</v>
      </c>
      <c r="M39" s="68">
        <v>11.857272727272726</v>
      </c>
      <c r="N39" s="69">
        <v>11.585454545454546</v>
      </c>
      <c r="O39" s="69">
        <v>12.085454545454546</v>
      </c>
      <c r="P39" s="69">
        <v>11.566363636363635</v>
      </c>
      <c r="Q39" s="69">
        <v>12.066363636363635</v>
      </c>
    </row>
    <row r="40" spans="1:17" s="47" customFormat="1" ht="18" customHeight="1" x14ac:dyDescent="0.2">
      <c r="B40" s="215"/>
      <c r="C40" s="214" t="s">
        <v>119</v>
      </c>
      <c r="D40" s="68">
        <v>11.99</v>
      </c>
      <c r="E40" s="68">
        <v>12.49</v>
      </c>
      <c r="F40" s="216">
        <v>11.97</v>
      </c>
      <c r="G40" s="216">
        <v>12.47</v>
      </c>
      <c r="H40" s="68">
        <v>11.91</v>
      </c>
      <c r="I40" s="68">
        <v>12.41</v>
      </c>
      <c r="J40" s="68">
        <v>11.58</v>
      </c>
      <c r="K40" s="68">
        <v>11.83</v>
      </c>
      <c r="L40" s="68">
        <v>11.47</v>
      </c>
      <c r="M40" s="68">
        <v>11.72</v>
      </c>
      <c r="N40" s="69">
        <v>11.43</v>
      </c>
      <c r="O40" s="69">
        <v>11.93</v>
      </c>
      <c r="P40" s="69">
        <v>11.38</v>
      </c>
      <c r="Q40" s="69">
        <v>11.88</v>
      </c>
    </row>
    <row r="41" spans="1:17" s="47" customFormat="1" ht="18" customHeight="1" x14ac:dyDescent="0.2">
      <c r="A41" s="37"/>
    </row>
    <row r="42" spans="1:17" s="47" customFormat="1" ht="18" customHeight="1" x14ac:dyDescent="0.2">
      <c r="B42" s="215" t="s">
        <v>121</v>
      </c>
      <c r="C42" s="214" t="s">
        <v>118</v>
      </c>
      <c r="D42" s="68">
        <v>11.923157894736841</v>
      </c>
      <c r="E42" s="68">
        <v>12.423157894736841</v>
      </c>
      <c r="F42" s="68">
        <v>11.893157894736843</v>
      </c>
      <c r="G42" s="68">
        <v>12.393157894736843</v>
      </c>
      <c r="H42" s="68">
        <v>11.83</v>
      </c>
      <c r="I42" s="68">
        <v>12.33</v>
      </c>
      <c r="J42" s="68">
        <v>11.658421052631578</v>
      </c>
      <c r="K42" s="68">
        <v>11.908421052631578</v>
      </c>
      <c r="L42" s="68">
        <v>11.56315789473684</v>
      </c>
      <c r="M42" s="68">
        <v>11.813157894736843</v>
      </c>
      <c r="N42" s="69">
        <v>11.499473684210525</v>
      </c>
      <c r="O42" s="69">
        <v>11.999473684210525</v>
      </c>
      <c r="P42" s="69">
        <v>11.483157894736845</v>
      </c>
      <c r="Q42" s="69">
        <v>11.983157894736843</v>
      </c>
    </row>
    <row r="43" spans="1:17" s="47" customFormat="1" ht="18" customHeight="1" x14ac:dyDescent="0.2">
      <c r="B43" s="215"/>
      <c r="C43" s="214" t="s">
        <v>119</v>
      </c>
      <c r="D43" s="68">
        <v>11.9</v>
      </c>
      <c r="E43" s="68">
        <v>12.4</v>
      </c>
      <c r="F43" s="68">
        <v>11.83</v>
      </c>
      <c r="G43" s="68">
        <v>12.33</v>
      </c>
      <c r="H43" s="68">
        <v>11.72</v>
      </c>
      <c r="I43" s="68">
        <v>12.22</v>
      </c>
      <c r="J43" s="68">
        <v>11.66</v>
      </c>
      <c r="K43" s="68">
        <v>11.91</v>
      </c>
      <c r="L43" s="68">
        <v>11.57</v>
      </c>
      <c r="M43" s="68">
        <v>11.82</v>
      </c>
      <c r="N43" s="69">
        <v>11.5</v>
      </c>
      <c r="O43" s="69">
        <v>12</v>
      </c>
      <c r="P43" s="69">
        <v>11.5</v>
      </c>
      <c r="Q43" s="69">
        <v>12</v>
      </c>
    </row>
    <row r="44" spans="1:17" s="47" customFormat="1" ht="18" customHeight="1" x14ac:dyDescent="0.2"/>
    <row r="45" spans="1:17" s="47" customFormat="1" ht="18" customHeight="1" x14ac:dyDescent="0.2">
      <c r="B45" s="215" t="s">
        <v>122</v>
      </c>
      <c r="C45" s="214" t="s">
        <v>118</v>
      </c>
      <c r="D45" s="68">
        <v>11.884210526315787</v>
      </c>
      <c r="E45" s="68">
        <v>12.384210526315787</v>
      </c>
      <c r="F45" s="68">
        <v>11.825263157894732</v>
      </c>
      <c r="G45" s="68">
        <v>12.325263157894732</v>
      </c>
      <c r="H45" s="68">
        <v>11.756315789473684</v>
      </c>
      <c r="I45" s="68">
        <v>12.256315789473684</v>
      </c>
      <c r="J45" s="68">
        <v>11.775789473684211</v>
      </c>
      <c r="K45" s="68">
        <v>12.025789473684211</v>
      </c>
      <c r="L45" s="68">
        <v>11.721578947368421</v>
      </c>
      <c r="M45" s="68">
        <v>11.971578947368421</v>
      </c>
      <c r="N45" s="69">
        <v>11.652105263157896</v>
      </c>
      <c r="O45" s="69">
        <v>12.152105263157898</v>
      </c>
      <c r="P45" s="69">
        <v>11.648421052631578</v>
      </c>
      <c r="Q45" s="69">
        <v>12.148421052631578</v>
      </c>
    </row>
    <row r="46" spans="1:17" s="47" customFormat="1" ht="18" customHeight="1" thickBot="1" x14ac:dyDescent="0.25">
      <c r="B46" s="215"/>
      <c r="C46" s="214" t="s">
        <v>119</v>
      </c>
      <c r="D46" s="68">
        <v>11.94</v>
      </c>
      <c r="E46" s="68">
        <v>12.44</v>
      </c>
      <c r="F46" s="107">
        <v>11.92</v>
      </c>
      <c r="G46" s="107">
        <v>12.42</v>
      </c>
      <c r="H46" s="68">
        <v>11.91</v>
      </c>
      <c r="I46" s="68">
        <v>12.41</v>
      </c>
      <c r="J46" s="68">
        <v>11.93</v>
      </c>
      <c r="K46" s="68">
        <v>12.18</v>
      </c>
      <c r="L46" s="68">
        <v>11.88</v>
      </c>
      <c r="M46" s="68">
        <v>12.13</v>
      </c>
      <c r="N46" s="69">
        <v>11.85</v>
      </c>
      <c r="O46" s="69">
        <v>12.35</v>
      </c>
      <c r="P46" s="69">
        <v>11.84</v>
      </c>
      <c r="Q46" s="69">
        <v>12.34</v>
      </c>
    </row>
    <row r="47" spans="1:17" ht="15" thickTop="1" x14ac:dyDescent="0.2">
      <c r="A47" s="325" t="s">
        <v>125</v>
      </c>
      <c r="B47" s="325"/>
      <c r="C47" s="325"/>
      <c r="D47" s="325"/>
      <c r="E47" s="325"/>
      <c r="F47" s="39"/>
      <c r="G47" s="1"/>
      <c r="H47" s="326" t="s">
        <v>126</v>
      </c>
      <c r="I47" s="326"/>
      <c r="J47" s="326"/>
      <c r="K47" s="326"/>
      <c r="L47" s="326"/>
      <c r="M47" s="326"/>
      <c r="N47" s="326"/>
      <c r="O47" s="326"/>
      <c r="P47" s="326"/>
      <c r="Q47" s="326"/>
    </row>
    <row r="48" spans="1:17" x14ac:dyDescent="0.2">
      <c r="A48" s="327" t="s">
        <v>127</v>
      </c>
      <c r="B48" s="327"/>
      <c r="C48" s="327"/>
      <c r="D48" s="327"/>
      <c r="E48" s="327"/>
      <c r="F48" s="327"/>
      <c r="G48" s="327"/>
      <c r="H48" s="327"/>
      <c r="I48" s="327"/>
      <c r="J48" s="327"/>
      <c r="K48" s="327"/>
      <c r="L48" s="327"/>
      <c r="M48" s="327"/>
      <c r="N48" s="327"/>
      <c r="O48" s="327"/>
      <c r="P48" s="327"/>
      <c r="Q48" s="327"/>
    </row>
  </sheetData>
  <mergeCells count="13">
    <mergeCell ref="P3:Q3"/>
    <mergeCell ref="A47:E47"/>
    <mergeCell ref="H47:Q47"/>
    <mergeCell ref="A48:Q48"/>
    <mergeCell ref="A1:Q1"/>
    <mergeCell ref="A2:Q2"/>
    <mergeCell ref="A3:C4"/>
    <mergeCell ref="D3:E3"/>
    <mergeCell ref="F3:G3"/>
    <mergeCell ref="H3:I3"/>
    <mergeCell ref="J3:K3"/>
    <mergeCell ref="L3:M3"/>
    <mergeCell ref="N3:O3"/>
  </mergeCells>
  <hyperlinks>
    <hyperlink ref="A48"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zoomScale="115" zoomScaleNormal="100" zoomScaleSheetLayoutView="115" workbookViewId="0">
      <selection activeCell="B20" sqref="B20:G22"/>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93" t="s">
        <v>128</v>
      </c>
      <c r="B1" s="293"/>
      <c r="C1" s="293"/>
      <c r="D1" s="293"/>
      <c r="E1" s="293"/>
      <c r="F1" s="293"/>
      <c r="G1" s="293"/>
      <c r="H1" s="293"/>
    </row>
    <row r="2" spans="1:8" ht="15" thickBot="1" x14ac:dyDescent="0.25">
      <c r="A2" s="334" t="s">
        <v>129</v>
      </c>
      <c r="B2" s="334"/>
      <c r="C2" s="334"/>
      <c r="D2" s="334"/>
      <c r="E2" s="334"/>
      <c r="F2" s="334"/>
      <c r="G2" s="334"/>
      <c r="H2" s="334"/>
    </row>
    <row r="3" spans="1:8" ht="15.75" thickTop="1" thickBot="1" x14ac:dyDescent="0.25">
      <c r="A3" s="335" t="s">
        <v>19</v>
      </c>
      <c r="B3" s="336"/>
      <c r="C3" s="40" t="s">
        <v>130</v>
      </c>
      <c r="D3" s="40" t="s">
        <v>109</v>
      </c>
      <c r="E3" s="40" t="s">
        <v>110</v>
      </c>
      <c r="F3" s="40" t="s">
        <v>131</v>
      </c>
      <c r="G3" s="40" t="s">
        <v>112</v>
      </c>
      <c r="H3" s="41" t="s">
        <v>113</v>
      </c>
    </row>
    <row r="4" spans="1:8" ht="15" thickTop="1" x14ac:dyDescent="0.2">
      <c r="A4" s="42"/>
      <c r="B4" s="42"/>
      <c r="C4" s="22"/>
      <c r="D4" s="22"/>
      <c r="E4" s="22"/>
      <c r="F4" s="22"/>
      <c r="G4" s="22"/>
      <c r="H4" s="22"/>
    </row>
    <row r="5" spans="1:8" ht="22.5" hidden="1" customHeight="1" x14ac:dyDescent="0.2">
      <c r="A5" s="14">
        <v>2023</v>
      </c>
      <c r="B5" s="15" t="s">
        <v>7</v>
      </c>
      <c r="C5" s="66">
        <v>22.1</v>
      </c>
      <c r="D5" s="66">
        <v>21.4</v>
      </c>
      <c r="E5" s="66" t="s">
        <v>28</v>
      </c>
      <c r="F5" s="66" t="s">
        <v>28</v>
      </c>
      <c r="G5" s="66" t="s">
        <v>28</v>
      </c>
      <c r="H5" s="66" t="s">
        <v>28</v>
      </c>
    </row>
    <row r="6" spans="1:8" ht="22.5" customHeight="1" x14ac:dyDescent="0.2">
      <c r="A6" s="14">
        <v>2024</v>
      </c>
      <c r="B6" s="15" t="s">
        <v>122</v>
      </c>
      <c r="C6" s="66">
        <v>22.03</v>
      </c>
      <c r="D6" s="66">
        <v>21.82</v>
      </c>
      <c r="E6" s="66" t="s">
        <v>28</v>
      </c>
      <c r="F6" s="66" t="s">
        <v>28</v>
      </c>
      <c r="G6" s="66" t="s">
        <v>28</v>
      </c>
      <c r="H6" s="66" t="s">
        <v>28</v>
      </c>
    </row>
    <row r="7" spans="1:8" ht="22.5" customHeight="1" x14ac:dyDescent="0.2">
      <c r="A7" s="14"/>
      <c r="B7" s="15"/>
      <c r="C7" s="66"/>
      <c r="D7" s="66"/>
      <c r="E7" s="66"/>
      <c r="F7" s="66"/>
      <c r="G7" s="66"/>
      <c r="H7" s="66"/>
    </row>
    <row r="8" spans="1:8" ht="22.5" customHeight="1" x14ac:dyDescent="0.2">
      <c r="A8" s="212"/>
      <c r="B8" s="15" t="s">
        <v>123</v>
      </c>
      <c r="C8" s="66">
        <v>22.03</v>
      </c>
      <c r="D8" s="66">
        <v>21.82</v>
      </c>
      <c r="E8" s="66" t="s">
        <v>28</v>
      </c>
      <c r="F8" s="66" t="s">
        <v>28</v>
      </c>
      <c r="G8" s="66" t="s">
        <v>28</v>
      </c>
      <c r="H8" s="66" t="s">
        <v>28</v>
      </c>
    </row>
    <row r="9" spans="1:8" ht="22.5" customHeight="1" x14ac:dyDescent="0.2">
      <c r="B9" s="15" t="s">
        <v>38</v>
      </c>
      <c r="C9" s="66">
        <v>21.96</v>
      </c>
      <c r="D9" s="66">
        <v>21.56</v>
      </c>
      <c r="E9" s="66" t="s">
        <v>28</v>
      </c>
      <c r="F9" s="66" t="s">
        <v>28</v>
      </c>
      <c r="G9" s="66">
        <v>21.4</v>
      </c>
      <c r="H9" s="66">
        <v>21</v>
      </c>
    </row>
    <row r="10" spans="1:8" ht="22.5" customHeight="1" x14ac:dyDescent="0.2">
      <c r="A10" s="14"/>
      <c r="B10" s="15" t="s">
        <v>124</v>
      </c>
      <c r="C10" s="66">
        <v>21.31</v>
      </c>
      <c r="D10" s="66">
        <v>21.15</v>
      </c>
      <c r="E10" s="66" t="s">
        <v>28</v>
      </c>
      <c r="F10" s="66" t="s">
        <v>28</v>
      </c>
      <c r="G10" s="66">
        <v>19.96</v>
      </c>
      <c r="H10" s="66" t="s">
        <v>28</v>
      </c>
    </row>
    <row r="11" spans="1:8" ht="22.5" customHeight="1" x14ac:dyDescent="0.2">
      <c r="B11" s="15"/>
      <c r="C11" s="66"/>
      <c r="D11" s="66"/>
      <c r="E11" s="66"/>
      <c r="F11" s="66"/>
      <c r="G11" s="66"/>
      <c r="H11" s="66"/>
    </row>
    <row r="12" spans="1:8" ht="22.5" customHeight="1" x14ac:dyDescent="0.2">
      <c r="B12" s="15" t="s">
        <v>3</v>
      </c>
      <c r="C12" s="66">
        <v>20.170000000000002</v>
      </c>
      <c r="D12" s="66">
        <v>20.22</v>
      </c>
      <c r="E12" s="66" t="s">
        <v>28</v>
      </c>
      <c r="F12" s="66">
        <v>19.5</v>
      </c>
      <c r="G12" s="66" t="s">
        <v>28</v>
      </c>
      <c r="H12" s="66" t="s">
        <v>28</v>
      </c>
    </row>
    <row r="13" spans="1:8" ht="22.5" customHeight="1" x14ac:dyDescent="0.2">
      <c r="A13" s="14"/>
      <c r="B13" s="15" t="s">
        <v>4</v>
      </c>
      <c r="C13" s="66">
        <v>19.53</v>
      </c>
      <c r="D13" s="66">
        <v>19.13</v>
      </c>
      <c r="E13" s="66">
        <v>19.72</v>
      </c>
      <c r="F13" s="66" t="s">
        <v>28</v>
      </c>
      <c r="G13" s="66">
        <v>17.88</v>
      </c>
      <c r="H13" s="66">
        <v>18.329999999999998</v>
      </c>
    </row>
    <row r="14" spans="1:8" ht="22.5" customHeight="1" x14ac:dyDescent="0.2">
      <c r="B14" s="15" t="s">
        <v>5</v>
      </c>
      <c r="C14" s="66">
        <v>17.760000000000002</v>
      </c>
      <c r="D14" s="66">
        <v>18.329999999999998</v>
      </c>
      <c r="E14" s="66" t="s">
        <v>28</v>
      </c>
      <c r="F14" s="66">
        <v>16.95</v>
      </c>
      <c r="G14" s="66">
        <v>16.12</v>
      </c>
      <c r="H14" s="66">
        <v>15.82</v>
      </c>
    </row>
    <row r="15" spans="1:8" ht="22.5" customHeight="1" x14ac:dyDescent="0.2"/>
    <row r="16" spans="1:8" ht="22.5" customHeight="1" x14ac:dyDescent="0.2">
      <c r="A16" s="14"/>
      <c r="B16" s="213" t="s">
        <v>6</v>
      </c>
      <c r="C16" s="66">
        <v>17.690000000000001</v>
      </c>
      <c r="D16" s="66">
        <v>17.22</v>
      </c>
      <c r="E16" s="66" t="s">
        <v>28</v>
      </c>
      <c r="F16" s="66" t="s">
        <v>28</v>
      </c>
      <c r="G16" s="66">
        <v>15.79</v>
      </c>
      <c r="H16" s="66">
        <v>15</v>
      </c>
    </row>
    <row r="17" spans="1:8" ht="22.5" customHeight="1" x14ac:dyDescent="0.2">
      <c r="A17" s="14"/>
      <c r="B17" s="213" t="s">
        <v>7</v>
      </c>
      <c r="C17" s="66">
        <v>15.82</v>
      </c>
      <c r="D17" s="66">
        <v>14.63</v>
      </c>
      <c r="E17" s="66">
        <v>14.83</v>
      </c>
      <c r="F17" s="66"/>
      <c r="G17" s="66">
        <v>13.12</v>
      </c>
      <c r="H17" s="66"/>
    </row>
    <row r="18" spans="1:8" ht="22.5" customHeight="1" x14ac:dyDescent="0.2">
      <c r="A18" s="14"/>
      <c r="B18" s="213" t="s">
        <v>2</v>
      </c>
      <c r="C18" s="66">
        <v>14.21</v>
      </c>
      <c r="D18" s="66">
        <v>13.2</v>
      </c>
      <c r="E18" s="66">
        <v>13.07</v>
      </c>
      <c r="F18" s="66">
        <v>13.99</v>
      </c>
      <c r="G18" s="66">
        <v>12.29</v>
      </c>
      <c r="H18" s="66">
        <v>12.48</v>
      </c>
    </row>
    <row r="19" spans="1:8" ht="22.5" customHeight="1" x14ac:dyDescent="0.2">
      <c r="A19" s="14"/>
      <c r="B19" s="213"/>
      <c r="C19" s="66"/>
      <c r="D19" s="66"/>
      <c r="E19" s="66"/>
      <c r="F19" s="66"/>
      <c r="G19" s="66"/>
      <c r="H19" s="66"/>
    </row>
    <row r="20" spans="1:8" ht="22.5" customHeight="1" x14ac:dyDescent="0.2">
      <c r="A20" s="212">
        <v>2025</v>
      </c>
      <c r="B20" s="213" t="s">
        <v>120</v>
      </c>
      <c r="C20" s="66">
        <v>13.14</v>
      </c>
      <c r="D20" s="66">
        <v>12.53</v>
      </c>
      <c r="E20" s="66" t="s">
        <v>28</v>
      </c>
      <c r="F20" s="66">
        <v>12.33</v>
      </c>
      <c r="G20" s="66">
        <v>11.75</v>
      </c>
      <c r="H20" s="66" t="s">
        <v>28</v>
      </c>
    </row>
    <row r="21" spans="1:8" ht="22.5" customHeight="1" x14ac:dyDescent="0.2">
      <c r="A21" s="14"/>
      <c r="B21" s="213" t="s">
        <v>121</v>
      </c>
      <c r="C21" s="66">
        <v>12.47</v>
      </c>
      <c r="D21" s="66">
        <v>11.78</v>
      </c>
      <c r="E21" s="66" t="s">
        <v>28</v>
      </c>
      <c r="F21" s="66" t="s">
        <v>28</v>
      </c>
      <c r="G21" s="66" t="s">
        <v>28</v>
      </c>
      <c r="H21" s="66" t="s">
        <v>28</v>
      </c>
    </row>
    <row r="22" spans="1:8" ht="22.5" customHeight="1" x14ac:dyDescent="0.2">
      <c r="B22" s="213" t="s">
        <v>122</v>
      </c>
      <c r="C22" s="66">
        <v>12.34</v>
      </c>
      <c r="D22" s="66">
        <v>11.98</v>
      </c>
      <c r="E22" s="66" t="s">
        <v>28</v>
      </c>
      <c r="F22" s="66">
        <v>11.8</v>
      </c>
      <c r="G22" s="66" t="s">
        <v>28</v>
      </c>
      <c r="H22" s="66" t="s">
        <v>28</v>
      </c>
    </row>
    <row r="23" spans="1:8" ht="22.5" customHeight="1" thickBot="1" x14ac:dyDescent="0.25">
      <c r="A23" s="14"/>
    </row>
    <row r="24" spans="1:8" ht="15" thickTop="1" x14ac:dyDescent="0.2">
      <c r="A24" s="275" t="s">
        <v>71</v>
      </c>
      <c r="B24" s="275"/>
      <c r="C24" s="275"/>
      <c r="D24" s="275"/>
      <c r="E24" s="275"/>
      <c r="F24" s="275"/>
      <c r="G24" s="275"/>
      <c r="H24" s="275"/>
    </row>
    <row r="25" spans="1:8" x14ac:dyDescent="0.2">
      <c r="A25" s="276"/>
      <c r="B25" s="276"/>
      <c r="C25" s="276"/>
      <c r="D25" s="276"/>
      <c r="E25" s="276"/>
      <c r="F25" s="276"/>
      <c r="G25" s="276"/>
      <c r="H25" s="276"/>
    </row>
  </sheetData>
  <mergeCells count="5">
    <mergeCell ref="A1:H1"/>
    <mergeCell ref="A2:H2"/>
    <mergeCell ref="A3:B3"/>
    <mergeCell ref="A24:H24"/>
    <mergeCell ref="A25:H25"/>
  </mergeCells>
  <pageMargins left="0.7" right="0.7" top="0.75" bottom="0.75" header="0.3" footer="0.3"/>
  <pageSetup paperSize="9" scale="7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BreakPreview" topLeftCell="A22" zoomScale="85" zoomScaleNormal="100" zoomScaleSheetLayoutView="85" workbookViewId="0">
      <selection activeCell="J9" sqref="J9"/>
    </sheetView>
  </sheetViews>
  <sheetFormatPr defaultRowHeight="14.25" x14ac:dyDescent="0.2"/>
  <cols>
    <col min="1" max="1" width="14.375" customWidth="1"/>
    <col min="2" max="13" width="8.75" customWidth="1"/>
  </cols>
  <sheetData>
    <row r="1" spans="1:13" ht="18.75" x14ac:dyDescent="0.2">
      <c r="A1" s="243" t="s">
        <v>132</v>
      </c>
      <c r="B1" s="243"/>
      <c r="C1" s="243"/>
      <c r="D1" s="243"/>
      <c r="E1" s="243"/>
      <c r="F1" s="243"/>
      <c r="G1" s="243"/>
      <c r="H1" s="243"/>
      <c r="I1" s="243"/>
      <c r="J1" s="243"/>
      <c r="K1" s="243"/>
      <c r="L1" s="243"/>
      <c r="M1" s="243"/>
    </row>
    <row r="2" spans="1:13" ht="18.75" x14ac:dyDescent="0.2">
      <c r="A2" s="337" t="s">
        <v>133</v>
      </c>
      <c r="B2" s="337"/>
      <c r="C2" s="337"/>
      <c r="D2" s="337"/>
      <c r="E2" s="337"/>
      <c r="F2" s="337"/>
      <c r="G2" s="337"/>
      <c r="H2" s="337"/>
      <c r="I2" s="337"/>
      <c r="J2" s="337"/>
      <c r="K2" s="337"/>
      <c r="L2" s="337"/>
      <c r="M2" s="337"/>
    </row>
    <row r="3" spans="1:13" ht="19.5" thickBot="1" x14ac:dyDescent="0.25">
      <c r="A3" s="338"/>
      <c r="B3" s="338"/>
      <c r="C3" s="338"/>
      <c r="D3" s="338"/>
      <c r="E3" s="338"/>
      <c r="F3" s="338"/>
      <c r="G3" s="338"/>
      <c r="H3" s="338"/>
      <c r="I3" s="338"/>
      <c r="J3" s="338"/>
      <c r="K3" s="338"/>
      <c r="L3" s="338"/>
      <c r="M3" s="338"/>
    </row>
    <row r="4" spans="1:13" ht="15.75" thickTop="1" thickBot="1" x14ac:dyDescent="0.25">
      <c r="A4" s="257" t="s">
        <v>82</v>
      </c>
      <c r="B4" s="323" t="s">
        <v>134</v>
      </c>
      <c r="C4" s="324"/>
      <c r="D4" s="333"/>
      <c r="E4" s="323" t="s">
        <v>135</v>
      </c>
      <c r="F4" s="324"/>
      <c r="G4" s="333"/>
      <c r="H4" s="331" t="s">
        <v>136</v>
      </c>
      <c r="I4" s="339"/>
      <c r="J4" s="332"/>
      <c r="K4" s="323" t="s">
        <v>137</v>
      </c>
      <c r="L4" s="324"/>
      <c r="M4" s="324"/>
    </row>
    <row r="5" spans="1:13" ht="15" thickBot="1" x14ac:dyDescent="0.25">
      <c r="A5" s="330"/>
      <c r="B5" s="43" t="s">
        <v>138</v>
      </c>
      <c r="C5" s="44" t="s">
        <v>139</v>
      </c>
      <c r="D5" s="45" t="s">
        <v>131</v>
      </c>
      <c r="E5" s="44" t="s">
        <v>138</v>
      </c>
      <c r="F5" s="44" t="s">
        <v>139</v>
      </c>
      <c r="G5" s="45" t="s">
        <v>131</v>
      </c>
      <c r="H5" s="44" t="s">
        <v>138</v>
      </c>
      <c r="I5" s="44" t="s">
        <v>139</v>
      </c>
      <c r="J5" s="45" t="s">
        <v>131</v>
      </c>
      <c r="K5" s="44" t="s">
        <v>138</v>
      </c>
      <c r="L5" s="44" t="s">
        <v>139</v>
      </c>
      <c r="M5" s="44" t="s">
        <v>131</v>
      </c>
    </row>
    <row r="6" spans="1:13" ht="39" customHeight="1" thickTop="1" x14ac:dyDescent="0.2">
      <c r="A6" s="87">
        <v>45720</v>
      </c>
      <c r="B6" s="236">
        <v>279.76960000000003</v>
      </c>
      <c r="C6" s="236">
        <v>280.01170000000002</v>
      </c>
      <c r="D6" s="236">
        <v>280.9076</v>
      </c>
      <c r="E6" s="236">
        <v>293.4923</v>
      </c>
      <c r="F6" s="236">
        <v>293.84179999999998</v>
      </c>
      <c r="G6" s="236">
        <v>295.1662</v>
      </c>
      <c r="H6" s="236">
        <v>1.8757999999999999</v>
      </c>
      <c r="I6" s="236">
        <v>1.8789</v>
      </c>
      <c r="J6" s="236">
        <v>1.8904000000000001</v>
      </c>
      <c r="K6" s="236">
        <v>355.20940000000002</v>
      </c>
      <c r="L6" s="236">
        <v>355.51179999999999</v>
      </c>
      <c r="M6" s="236">
        <v>356.62650000000002</v>
      </c>
    </row>
    <row r="7" spans="1:13" ht="39" customHeight="1" x14ac:dyDescent="0.2">
      <c r="A7" s="87">
        <v>45721</v>
      </c>
      <c r="B7" s="236">
        <v>279.86880000000002</v>
      </c>
      <c r="C7" s="236">
        <v>280.20139999999998</v>
      </c>
      <c r="D7" s="236">
        <v>281.18490000000003</v>
      </c>
      <c r="E7" s="236">
        <v>298.34019999999998</v>
      </c>
      <c r="F7" s="236">
        <v>298.79360000000003</v>
      </c>
      <c r="G7" s="236">
        <v>300.21929999999998</v>
      </c>
      <c r="H7" s="236">
        <v>1.8731</v>
      </c>
      <c r="I7" s="236">
        <v>1.8768</v>
      </c>
      <c r="J7" s="236">
        <v>1.8886000000000001</v>
      </c>
      <c r="K7" s="236">
        <v>358.69389999999999</v>
      </c>
      <c r="L7" s="236">
        <v>359.11540000000002</v>
      </c>
      <c r="M7" s="236">
        <v>360.35599999999999</v>
      </c>
    </row>
    <row r="8" spans="1:13" ht="39" customHeight="1" x14ac:dyDescent="0.2">
      <c r="A8" s="87">
        <v>45722</v>
      </c>
      <c r="B8" s="236">
        <v>279.81549999999999</v>
      </c>
      <c r="C8" s="236">
        <v>280.26369999999997</v>
      </c>
      <c r="D8" s="236">
        <v>281.26100000000002</v>
      </c>
      <c r="E8" s="236">
        <v>302.07479999999998</v>
      </c>
      <c r="F8" s="236">
        <v>302.66520000000003</v>
      </c>
      <c r="G8" s="236">
        <v>304.12329999999997</v>
      </c>
      <c r="H8" s="236">
        <v>1.8858999999999999</v>
      </c>
      <c r="I8" s="236">
        <v>1.8904000000000001</v>
      </c>
      <c r="J8" s="236">
        <v>1.9023000000000001</v>
      </c>
      <c r="K8" s="236">
        <v>361.03199999999998</v>
      </c>
      <c r="L8" s="236">
        <v>361.6053</v>
      </c>
      <c r="M8" s="236">
        <v>362.87150000000003</v>
      </c>
    </row>
    <row r="9" spans="1:13" ht="39" customHeight="1" x14ac:dyDescent="0.2">
      <c r="A9" s="87">
        <v>45723</v>
      </c>
      <c r="B9" s="236">
        <v>279.96879999999999</v>
      </c>
      <c r="C9" s="236">
        <v>280.42840000000001</v>
      </c>
      <c r="D9" s="236">
        <v>281.48660000000001</v>
      </c>
      <c r="E9" s="236">
        <v>303.2482</v>
      </c>
      <c r="F9" s="236">
        <v>303.85559999999998</v>
      </c>
      <c r="G9" s="236">
        <v>305.38400000000001</v>
      </c>
      <c r="H9" s="236">
        <v>1.8957999999999999</v>
      </c>
      <c r="I9" s="236">
        <v>1.9004000000000001</v>
      </c>
      <c r="J9" s="236">
        <v>1.9128000000000001</v>
      </c>
      <c r="K9" s="236">
        <v>361.22980000000001</v>
      </c>
      <c r="L9" s="236">
        <v>361.81720000000001</v>
      </c>
      <c r="M9" s="236">
        <v>363.15960000000001</v>
      </c>
    </row>
    <row r="10" spans="1:13" ht="39" customHeight="1" x14ac:dyDescent="0.2">
      <c r="A10" s="87">
        <v>45726</v>
      </c>
      <c r="B10" s="236">
        <v>280.06970000000001</v>
      </c>
      <c r="C10" s="236">
        <v>280.47140000000002</v>
      </c>
      <c r="D10" s="236">
        <v>281.42529999999999</v>
      </c>
      <c r="E10" s="236">
        <v>303.13339999999999</v>
      </c>
      <c r="F10" s="236">
        <v>303.67989999999998</v>
      </c>
      <c r="G10" s="236">
        <v>305.12810000000002</v>
      </c>
      <c r="H10" s="236">
        <v>1.8988</v>
      </c>
      <c r="I10" s="236">
        <v>1.9031</v>
      </c>
      <c r="J10" s="236">
        <v>1.9153</v>
      </c>
      <c r="K10" s="236">
        <v>361.00979999999998</v>
      </c>
      <c r="L10" s="236">
        <v>361.52170000000001</v>
      </c>
      <c r="M10" s="236">
        <v>362.72879999999998</v>
      </c>
    </row>
    <row r="11" spans="1:13" ht="39" customHeight="1" x14ac:dyDescent="0.2">
      <c r="A11" s="87">
        <v>45727</v>
      </c>
      <c r="B11" s="236">
        <v>279.95429999999999</v>
      </c>
      <c r="C11" s="236">
        <v>280.38600000000002</v>
      </c>
      <c r="D11" s="236">
        <v>281.43619999999999</v>
      </c>
      <c r="E11" s="236">
        <v>305.22019999999998</v>
      </c>
      <c r="F11" s="236">
        <v>305.80309999999997</v>
      </c>
      <c r="G11" s="236">
        <v>307.35160000000002</v>
      </c>
      <c r="H11" s="236">
        <v>1.9048</v>
      </c>
      <c r="I11" s="236">
        <v>1.9094</v>
      </c>
      <c r="J11" s="236">
        <v>1.9218999999999999</v>
      </c>
      <c r="K11" s="236">
        <v>361.72890000000001</v>
      </c>
      <c r="L11" s="236">
        <v>362.28120000000001</v>
      </c>
      <c r="M11" s="236">
        <v>363.6155</v>
      </c>
    </row>
    <row r="12" spans="1:13" ht="39" customHeight="1" x14ac:dyDescent="0.2">
      <c r="A12" s="87">
        <v>45728</v>
      </c>
      <c r="B12" s="236">
        <v>279.97280000000001</v>
      </c>
      <c r="C12" s="236">
        <v>280.41449999999998</v>
      </c>
      <c r="D12" s="236">
        <v>281.55200000000002</v>
      </c>
      <c r="E12" s="236">
        <v>305.68830000000003</v>
      </c>
      <c r="F12" s="236">
        <v>306.28300000000002</v>
      </c>
      <c r="G12" s="236">
        <v>307.91370000000001</v>
      </c>
      <c r="H12" s="236">
        <v>1.8868</v>
      </c>
      <c r="I12" s="236">
        <v>1.8912</v>
      </c>
      <c r="J12" s="236">
        <v>1.9041999999999999</v>
      </c>
      <c r="K12" s="236">
        <v>362.31279999999998</v>
      </c>
      <c r="L12" s="236">
        <v>362.87950000000001</v>
      </c>
      <c r="M12" s="236">
        <v>364.33210000000003</v>
      </c>
    </row>
    <row r="13" spans="1:13" ht="39" customHeight="1" x14ac:dyDescent="0.2">
      <c r="A13" s="87">
        <v>45729</v>
      </c>
      <c r="B13" s="236">
        <v>280.0539</v>
      </c>
      <c r="C13" s="236">
        <v>280.51949999999999</v>
      </c>
      <c r="D13" s="236">
        <v>281.73129999999998</v>
      </c>
      <c r="E13" s="236">
        <v>304.43259999999998</v>
      </c>
      <c r="F13" s="236">
        <v>305.05079999999998</v>
      </c>
      <c r="G13" s="236">
        <v>306.75580000000002</v>
      </c>
      <c r="H13" s="236">
        <v>1.8948</v>
      </c>
      <c r="I13" s="236">
        <v>1.8994</v>
      </c>
      <c r="J13" s="236">
        <v>1.9129</v>
      </c>
      <c r="K13" s="236">
        <v>362.82380000000001</v>
      </c>
      <c r="L13" s="236">
        <v>363.42219999999998</v>
      </c>
      <c r="M13" s="236">
        <v>364.9735</v>
      </c>
    </row>
    <row r="14" spans="1:13" ht="39" customHeight="1" x14ac:dyDescent="0.2">
      <c r="A14" s="87">
        <v>45730</v>
      </c>
      <c r="B14" s="236">
        <v>280.21530000000001</v>
      </c>
      <c r="C14" s="236">
        <v>280.68490000000003</v>
      </c>
      <c r="D14" s="236">
        <v>281.88619999999997</v>
      </c>
      <c r="E14" s="236">
        <v>303.62729999999999</v>
      </c>
      <c r="F14" s="236">
        <v>304.24770000000001</v>
      </c>
      <c r="G14" s="236">
        <v>306.0009</v>
      </c>
      <c r="H14" s="236">
        <v>1.8832</v>
      </c>
      <c r="I14" s="236">
        <v>1.8877999999999999</v>
      </c>
      <c r="J14" s="236">
        <v>1.9011</v>
      </c>
      <c r="K14" s="236">
        <v>362.23430000000002</v>
      </c>
      <c r="L14" s="236">
        <v>362.83659999999998</v>
      </c>
      <c r="M14" s="236">
        <v>364.36689999999999</v>
      </c>
    </row>
    <row r="15" spans="1:13" ht="39" customHeight="1" x14ac:dyDescent="0.2">
      <c r="A15" s="87">
        <v>45733</v>
      </c>
      <c r="B15" s="236">
        <v>280.16879999999998</v>
      </c>
      <c r="C15" s="236">
        <v>280.6105</v>
      </c>
      <c r="D15" s="236">
        <v>281.78680000000003</v>
      </c>
      <c r="E15" s="236">
        <v>304.76769999999999</v>
      </c>
      <c r="F15" s="236">
        <v>305.35989999999998</v>
      </c>
      <c r="G15" s="236">
        <v>307.0754</v>
      </c>
      <c r="H15" s="236">
        <v>1.8825000000000001</v>
      </c>
      <c r="I15" s="236">
        <v>1.8869</v>
      </c>
      <c r="J15" s="236">
        <v>1.9005000000000001</v>
      </c>
      <c r="K15" s="236">
        <v>362.46839999999997</v>
      </c>
      <c r="L15" s="236">
        <v>363.03410000000002</v>
      </c>
      <c r="M15" s="236">
        <v>364.53230000000002</v>
      </c>
    </row>
    <row r="16" spans="1:13" ht="39" customHeight="1" x14ac:dyDescent="0.2">
      <c r="A16" s="87">
        <v>45734</v>
      </c>
      <c r="B16" s="236">
        <v>280.2688</v>
      </c>
      <c r="C16" s="236">
        <v>280.71129999999999</v>
      </c>
      <c r="D16" s="236">
        <v>281.91759999999999</v>
      </c>
      <c r="E16" s="236">
        <v>306.62810000000002</v>
      </c>
      <c r="F16" s="236">
        <v>307.2242</v>
      </c>
      <c r="G16" s="236">
        <v>308.96510000000001</v>
      </c>
      <c r="H16" s="236">
        <v>1.8697999999999999</v>
      </c>
      <c r="I16" s="236">
        <v>1.8742000000000001</v>
      </c>
      <c r="J16" s="236">
        <v>1.8875</v>
      </c>
      <c r="K16" s="236">
        <v>364.20940000000002</v>
      </c>
      <c r="L16" s="236">
        <v>364.77859999999998</v>
      </c>
      <c r="M16" s="236">
        <v>366.32510000000002</v>
      </c>
    </row>
    <row r="17" spans="1:13" ht="39" customHeight="1" x14ac:dyDescent="0.2">
      <c r="A17" s="87">
        <v>45735</v>
      </c>
      <c r="B17" s="236">
        <v>280.20729999999998</v>
      </c>
      <c r="C17" s="236">
        <v>280.678</v>
      </c>
      <c r="D17" s="236">
        <v>282.0025</v>
      </c>
      <c r="E17" s="236">
        <v>305.2158</v>
      </c>
      <c r="F17" s="236">
        <v>305.8408</v>
      </c>
      <c r="G17" s="236">
        <v>307.68810000000002</v>
      </c>
      <c r="H17" s="236">
        <v>1.8774999999999999</v>
      </c>
      <c r="I17" s="236">
        <v>1.8821000000000001</v>
      </c>
      <c r="J17" s="236">
        <v>1.8963000000000001</v>
      </c>
      <c r="K17" s="236">
        <v>363.42880000000002</v>
      </c>
      <c r="L17" s="236">
        <v>364.03370000000001</v>
      </c>
      <c r="M17" s="236">
        <v>365.73009999999999</v>
      </c>
    </row>
    <row r="18" spans="1:13" ht="39" customHeight="1" x14ac:dyDescent="0.2">
      <c r="A18" s="87">
        <v>45736</v>
      </c>
      <c r="B18" s="236">
        <v>280.22500000000002</v>
      </c>
      <c r="C18" s="236">
        <v>280.70530000000002</v>
      </c>
      <c r="D18" s="236">
        <v>282.04239999999999</v>
      </c>
      <c r="E18" s="236">
        <v>304.88479999999998</v>
      </c>
      <c r="F18" s="236">
        <v>305.51940000000002</v>
      </c>
      <c r="G18" s="236">
        <v>307.36419999999998</v>
      </c>
      <c r="H18" s="236">
        <v>1.8859999999999999</v>
      </c>
      <c r="I18" s="236">
        <v>1.8907</v>
      </c>
      <c r="J18" s="236">
        <v>1.905</v>
      </c>
      <c r="K18" s="236">
        <v>363.50790000000001</v>
      </c>
      <c r="L18" s="236">
        <v>364.12419999999997</v>
      </c>
      <c r="M18" s="236">
        <v>365.83629999999999</v>
      </c>
    </row>
    <row r="19" spans="1:13" ht="39" customHeight="1" x14ac:dyDescent="0.2">
      <c r="A19" s="87">
        <v>45737</v>
      </c>
      <c r="B19" s="236">
        <v>280.26049999999998</v>
      </c>
      <c r="C19" s="236">
        <v>280.74669999999998</v>
      </c>
      <c r="D19" s="236">
        <v>282.12009999999998</v>
      </c>
      <c r="E19" s="236">
        <v>303.67619999999999</v>
      </c>
      <c r="F19" s="236">
        <v>304.3159</v>
      </c>
      <c r="G19" s="236">
        <v>306.19229999999999</v>
      </c>
      <c r="H19" s="236">
        <v>1.8774</v>
      </c>
      <c r="I19" s="236">
        <v>1.8822000000000001</v>
      </c>
      <c r="J19" s="236">
        <v>1.8965000000000001</v>
      </c>
      <c r="K19" s="236">
        <v>362.61500000000001</v>
      </c>
      <c r="L19" s="236">
        <v>363.23649999999998</v>
      </c>
      <c r="M19" s="236">
        <v>364.98919999999998</v>
      </c>
    </row>
    <row r="20" spans="1:13" ht="39" customHeight="1" x14ac:dyDescent="0.2">
      <c r="A20" s="87">
        <v>45740</v>
      </c>
      <c r="B20" s="236">
        <v>280.36950000000002</v>
      </c>
      <c r="C20" s="236">
        <v>281.04880000000003</v>
      </c>
      <c r="D20" s="236">
        <v>282.20639999999997</v>
      </c>
      <c r="E20" s="236">
        <v>304.01870000000002</v>
      </c>
      <c r="F20" s="236">
        <v>304.8689</v>
      </c>
      <c r="G20" s="236">
        <v>306.54809999999998</v>
      </c>
      <c r="H20" s="236">
        <v>1.8734999999999999</v>
      </c>
      <c r="I20" s="236">
        <v>1.8795999999999999</v>
      </c>
      <c r="J20" s="236">
        <v>1.8928</v>
      </c>
      <c r="K20" s="236">
        <v>363.17669999999998</v>
      </c>
      <c r="L20" s="236">
        <v>364.04910000000001</v>
      </c>
      <c r="M20" s="236">
        <v>365.52190000000002</v>
      </c>
    </row>
    <row r="21" spans="1:13" ht="39" customHeight="1" x14ac:dyDescent="0.2">
      <c r="A21" s="87">
        <v>45741</v>
      </c>
      <c r="B21" s="236">
        <v>280.42149999999998</v>
      </c>
      <c r="C21" s="236">
        <v>281.04390000000001</v>
      </c>
      <c r="D21" s="236">
        <v>282.24599999999998</v>
      </c>
      <c r="E21" s="236">
        <v>302.56079999999997</v>
      </c>
      <c r="F21" s="236">
        <v>303.34570000000002</v>
      </c>
      <c r="G21" s="236">
        <v>305.05040000000002</v>
      </c>
      <c r="H21" s="236">
        <v>1.8602000000000001</v>
      </c>
      <c r="I21" s="236">
        <v>1.8658999999999999</v>
      </c>
      <c r="J21" s="236">
        <v>1.8791</v>
      </c>
      <c r="K21" s="236">
        <v>362.0523</v>
      </c>
      <c r="L21" s="236">
        <v>362.84820000000002</v>
      </c>
      <c r="M21" s="236">
        <v>364.37709999999998</v>
      </c>
    </row>
    <row r="22" spans="1:13" ht="39" customHeight="1" x14ac:dyDescent="0.2">
      <c r="A22" s="87">
        <v>45742</v>
      </c>
      <c r="B22" s="236">
        <v>280.2638</v>
      </c>
      <c r="C22" s="236">
        <v>280.83260000000001</v>
      </c>
      <c r="D22" s="236">
        <v>282.21809999999999</v>
      </c>
      <c r="E22" s="236">
        <v>302.39060000000001</v>
      </c>
      <c r="F22" s="236">
        <v>303.11750000000001</v>
      </c>
      <c r="G22" s="236">
        <v>305.00450000000001</v>
      </c>
      <c r="H22" s="236">
        <v>1.8640000000000001</v>
      </c>
      <c r="I22" s="236">
        <v>1.8693</v>
      </c>
      <c r="J22" s="236">
        <v>1.8835999999999999</v>
      </c>
      <c r="K22" s="236">
        <v>361.82049999999998</v>
      </c>
      <c r="L22" s="236">
        <v>362.54759999999999</v>
      </c>
      <c r="M22" s="236">
        <v>364.3152</v>
      </c>
    </row>
    <row r="23" spans="1:13" ht="39" customHeight="1" x14ac:dyDescent="0.2">
      <c r="A23" s="87">
        <v>45743</v>
      </c>
      <c r="B23" s="236">
        <v>280.21730000000002</v>
      </c>
      <c r="C23" s="236">
        <v>280.72519999999997</v>
      </c>
      <c r="D23" s="236">
        <v>282.14010000000002</v>
      </c>
      <c r="E23" s="236">
        <v>301.61189999999999</v>
      </c>
      <c r="F23" s="236">
        <v>302.27109999999999</v>
      </c>
      <c r="G23" s="236">
        <v>304.1721</v>
      </c>
      <c r="H23" s="236">
        <v>1.8613999999999999</v>
      </c>
      <c r="I23" s="236">
        <v>1.8663000000000001</v>
      </c>
      <c r="J23" s="236">
        <v>1.8805000000000001</v>
      </c>
      <c r="K23" s="236">
        <v>361.81659999999999</v>
      </c>
      <c r="L23" s="236">
        <v>362.46499999999997</v>
      </c>
      <c r="M23" s="236">
        <v>364.27159999999998</v>
      </c>
    </row>
    <row r="24" spans="1:13" ht="39" customHeight="1" thickBot="1" x14ac:dyDescent="0.25">
      <c r="A24" s="231">
        <v>45744</v>
      </c>
      <c r="B24" s="237">
        <v>280.16460000000001</v>
      </c>
      <c r="C24" s="237">
        <v>280.71300000000002</v>
      </c>
      <c r="D24" s="237">
        <v>282.18509999999998</v>
      </c>
      <c r="E24" s="237">
        <v>302.4237</v>
      </c>
      <c r="F24" s="237">
        <v>303.12740000000002</v>
      </c>
      <c r="G24" s="237">
        <v>305.1155</v>
      </c>
      <c r="H24" s="237">
        <v>1.8619000000000001</v>
      </c>
      <c r="I24" s="237">
        <v>1.867</v>
      </c>
      <c r="J24" s="237">
        <v>1.8816999999999999</v>
      </c>
      <c r="K24" s="237">
        <v>362.96730000000002</v>
      </c>
      <c r="L24" s="237">
        <v>363.67110000000002</v>
      </c>
      <c r="M24" s="237">
        <v>365.55810000000002</v>
      </c>
    </row>
    <row r="25" spans="1:13" ht="15" thickTop="1" x14ac:dyDescent="0.2"/>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2025-04-28T06:14:33Z</cp:lastPrinted>
  <dcterms:created xsi:type="dcterms:W3CDTF">2024-02-01T11:08:02Z</dcterms:created>
  <dcterms:modified xsi:type="dcterms:W3CDTF">2025-04-28T06:17:12Z</dcterms:modified>
</cp:coreProperties>
</file>