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D Data\Haider Ali\Flow of fund Prices and publication Div\Publication\MSB\0224\MSB Excel files\"/>
    </mc:Choice>
  </mc:AlternateContent>
  <bookViews>
    <workbookView xWindow="0" yWindow="0" windowWidth="20490" windowHeight="7620" activeTab="1"/>
  </bookViews>
  <sheets>
    <sheet name="6.1" sheetId="1" r:id="rId1"/>
    <sheet name="6.2" sheetId="2" r:id="rId2"/>
    <sheet name="6.3" sheetId="4" r:id="rId3"/>
    <sheet name="6.4" sheetId="5" r:id="rId4"/>
    <sheet name="6.5" sheetId="6" r:id="rId5"/>
    <sheet name="6.6" sheetId="7" r:id="rId6"/>
    <sheet name="6.7" sheetId="8" r:id="rId7"/>
    <sheet name="6.8" sheetId="9" r:id="rId8"/>
    <sheet name="6.9" sheetId="10" r:id="rId9"/>
    <sheet name="6.9.1" sheetId="11" r:id="rId10"/>
    <sheet name="6.10" sheetId="12" r:id="rId11"/>
  </sheets>
  <externalReferences>
    <externalReference r:id="rId12"/>
  </externalReferenc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Q44" i="8" l="1"/>
  <c r="P44" i="8"/>
  <c r="O44" i="8"/>
  <c r="N44" i="8"/>
  <c r="M44" i="8"/>
  <c r="L44" i="8"/>
  <c r="K44" i="8"/>
  <c r="J44" i="8"/>
  <c r="I44" i="8"/>
  <c r="H44" i="8"/>
  <c r="G44" i="8"/>
  <c r="F44" i="8"/>
  <c r="E44" i="8"/>
  <c r="D44" i="8"/>
  <c r="E43" i="8"/>
  <c r="F43" i="8"/>
  <c r="G43" i="8"/>
  <c r="H43" i="8"/>
  <c r="I43" i="8"/>
  <c r="J43" i="8"/>
  <c r="K43" i="8"/>
  <c r="L43" i="8"/>
  <c r="M43" i="8"/>
  <c r="N43" i="8"/>
  <c r="O43" i="8"/>
  <c r="P43" i="8"/>
  <c r="Q43" i="8"/>
  <c r="D43" i="8"/>
  <c r="G44" i="6" l="1"/>
  <c r="G43" i="6"/>
  <c r="K22" i="4" l="1"/>
  <c r="J22" i="4"/>
  <c r="K21" i="4"/>
  <c r="J21" i="4"/>
  <c r="K42" i="2"/>
  <c r="K43" i="2" s="1"/>
  <c r="J42" i="2"/>
  <c r="J43" i="2" s="1"/>
</calcChain>
</file>

<file path=xl/sharedStrings.xml><?xml version="1.0" encoding="utf-8"?>
<sst xmlns="http://schemas.openxmlformats.org/spreadsheetml/2006/main" count="740" uniqueCount="176">
  <si>
    <t>6.1 Government of Pakistan Treasury Bills</t>
  </si>
  <si>
    <t>Million Rupees</t>
  </si>
  <si>
    <t>Dec</t>
  </si>
  <si>
    <t>Jul</t>
  </si>
  <si>
    <t>Aug</t>
  </si>
  <si>
    <t>Sep</t>
  </si>
  <si>
    <t>Oct</t>
  </si>
  <si>
    <t>Nov</t>
  </si>
  <si>
    <t>3 Months Treasury Bills</t>
  </si>
  <si>
    <t>Issue</t>
  </si>
  <si>
    <t>Discount Allowed</t>
  </si>
  <si>
    <t>Discharged</t>
  </si>
  <si>
    <t>Discount Paid</t>
  </si>
  <si>
    <t>Outstanding Balance</t>
  </si>
  <si>
    <t>6 Months Treasury Bills</t>
  </si>
  <si>
    <t>12 Months Treasury  Bills</t>
  </si>
  <si>
    <t xml:space="preserve">Source: Domestic Markets &amp; Monetary Management Department, SBP </t>
  </si>
  <si>
    <t>6.2 Sale / Purchase of Treasury Bills under Open</t>
  </si>
  <si>
    <t>Market Operation by SBP with Banks</t>
  </si>
  <si>
    <t>SALE</t>
  </si>
  <si>
    <t>PERIODS</t>
  </si>
  <si>
    <t>2019-20</t>
  </si>
  <si>
    <t>2020-21</t>
  </si>
  <si>
    <t>2021-22</t>
  </si>
  <si>
    <t>2022-23</t>
  </si>
  <si>
    <t>2023-24</t>
  </si>
  <si>
    <t>Bid Amount</t>
  </si>
  <si>
    <t>Offered</t>
  </si>
  <si>
    <t>Accepted</t>
  </si>
  <si>
    <t>July</t>
  </si>
  <si>
    <t>-</t>
  </si>
  <si>
    <t>August</t>
  </si>
  <si>
    <t>September</t>
  </si>
  <si>
    <t>October</t>
  </si>
  <si>
    <t>November</t>
  </si>
  <si>
    <t xml:space="preserve"> -   </t>
  </si>
  <si>
    <t>December</t>
  </si>
  <si>
    <t>January</t>
  </si>
  <si>
    <t>February</t>
  </si>
  <si>
    <t>March</t>
  </si>
  <si>
    <t>April</t>
  </si>
  <si>
    <t>May</t>
  </si>
  <si>
    <t>June</t>
  </si>
  <si>
    <t>Average</t>
  </si>
  <si>
    <t>per month</t>
  </si>
  <si>
    <t>per day</t>
  </si>
  <si>
    <t>PURCHASE</t>
  </si>
  <si>
    <t>Amount</t>
  </si>
  <si>
    <t>Injected</t>
  </si>
  <si>
    <t>Source:  Domestic Markets &amp; Monetary Management Department, SBP</t>
  </si>
  <si>
    <t>6.3 SBP Overnight Repo/ Reverse Repo Facilities</t>
  </si>
  <si>
    <t>Cash Accommodation</t>
  </si>
  <si>
    <t>SBP Overnight Reverse Repo (Ceiling)</t>
  </si>
  <si>
    <t>SBP Overnight Repo (Floor)</t>
  </si>
  <si>
    <t>1,438,45</t>
  </si>
  <si>
    <t>4,138,00</t>
  </si>
  <si>
    <t>SBP Overnight Repo/ Reverse Repo Rates*</t>
  </si>
  <si>
    <t>Percent per annum</t>
  </si>
  <si>
    <r>
      <t>SBP Reverse Repo Rate</t>
    </r>
    <r>
      <rPr>
        <b/>
        <vertAlign val="superscript"/>
        <sz val="7"/>
        <color theme="1"/>
        <rFont val="Times New Roman"/>
        <family val="1"/>
      </rPr>
      <t>1</t>
    </r>
    <r>
      <rPr>
        <b/>
        <sz val="7"/>
        <color theme="1"/>
        <rFont val="Times New Roman"/>
        <family val="1"/>
      </rPr>
      <t xml:space="preserve"> (Ceiling)</t>
    </r>
  </si>
  <si>
    <r>
      <t>SBP Repo Rate</t>
    </r>
    <r>
      <rPr>
        <b/>
        <vertAlign val="superscript"/>
        <sz val="7"/>
        <color theme="1"/>
        <rFont val="Times New Roman"/>
        <family val="1"/>
      </rPr>
      <t xml:space="preserve">2 </t>
    </r>
    <r>
      <rPr>
        <b/>
        <sz val="7"/>
        <color theme="1"/>
        <rFont val="Times New Roman"/>
        <family val="1"/>
      </rPr>
      <t>(Floor)</t>
    </r>
  </si>
  <si>
    <t xml:space="preserve">2. SBP Repo rate (introduced w.e.f. August 17, 2009) is the rate at which banks deposit their end-of-day excess cash with SBP on an overnight basis. </t>
  </si>
  <si>
    <t>*. Month end rates</t>
  </si>
  <si>
    <t>6.4 Auction of Government of Pakistan</t>
  </si>
  <si>
    <t xml:space="preserve">         Market Treasury Bills</t>
  </si>
  <si>
    <t>AUCTION</t>
  </si>
  <si>
    <t>12 Months Treasury Bills</t>
  </si>
  <si>
    <t>SETTLEMENT DATE</t>
  </si>
  <si>
    <t>Amount Offered</t>
  </si>
  <si>
    <t>Amount Accepted</t>
  </si>
  <si>
    <t xml:space="preserve"> Cut-off Yield (%)</t>
  </si>
  <si>
    <t>Weighted Average (%)</t>
  </si>
  <si>
    <t>Amount    Accepted</t>
  </si>
  <si>
    <t xml:space="preserve"> Cut-off Yield (%)  </t>
  </si>
  <si>
    <t>Weighted   Average (%)</t>
  </si>
  <si>
    <t>*</t>
  </si>
  <si>
    <t>Source: Domestic Markets &amp; Monetary Management Department, SBP</t>
  </si>
  <si>
    <t>* Bids Rejected</t>
  </si>
  <si>
    <t>6.5 Auction of Pakistan Investment Bonds (PIBs)</t>
  </si>
  <si>
    <t>Fixed Rate (Face Value)</t>
  </si>
  <si>
    <t>Auction</t>
  </si>
  <si>
    <t>Price</t>
  </si>
  <si>
    <t xml:space="preserve">Cut-off  </t>
  </si>
  <si>
    <t>Weighted</t>
  </si>
  <si>
    <t>Settlement</t>
  </si>
  <si>
    <t>Coupon</t>
  </si>
  <si>
    <t>Yield</t>
  </si>
  <si>
    <t xml:space="preserve">Average Yield </t>
  </si>
  <si>
    <t>Date</t>
  </si>
  <si>
    <t>Tenure</t>
  </si>
  <si>
    <t>Rate (%)</t>
  </si>
  <si>
    <r>
      <t>Offered</t>
    </r>
    <r>
      <rPr>
        <vertAlign val="superscript"/>
        <sz val="8"/>
        <color theme="1"/>
        <rFont val="Times New Roman"/>
        <family val="1"/>
      </rPr>
      <t>1</t>
    </r>
  </si>
  <si>
    <r>
      <t>Accepted</t>
    </r>
    <r>
      <rPr>
        <vertAlign val="superscript"/>
        <sz val="8"/>
        <color theme="1"/>
        <rFont val="Times New Roman"/>
        <family val="1"/>
      </rPr>
      <t>2</t>
    </r>
  </si>
  <si>
    <t>Accepted (%)</t>
  </si>
  <si>
    <t>3-Years</t>
  </si>
  <si>
    <t>5-Years</t>
  </si>
  <si>
    <t>10-Years</t>
  </si>
  <si>
    <t>15-Years</t>
  </si>
  <si>
    <t>**</t>
  </si>
  <si>
    <t>20-Years</t>
  </si>
  <si>
    <t>30-Years</t>
  </si>
  <si>
    <r>
      <t>1</t>
    </r>
    <r>
      <rPr>
        <sz val="7"/>
        <color theme="1"/>
        <rFont val="Times New Roman"/>
        <family val="1"/>
      </rPr>
      <t xml:space="preserve"> Amount offered only includes Competitive bids.</t>
    </r>
  </si>
  <si>
    <r>
      <t>2</t>
    </r>
    <r>
      <rPr>
        <sz val="7"/>
        <color theme="1"/>
        <rFont val="Times New Roman"/>
        <family val="1"/>
      </rPr>
      <t xml:space="preserve"> Amount accepted also includes Non-Competitive bids and Short selling.</t>
    </r>
  </si>
  <si>
    <t>6.6 Auction of Pakistan Investment Bonds (PIBs)</t>
  </si>
  <si>
    <t>Floating Rate Semi-Annual</t>
  </si>
  <si>
    <t>(Face Value)</t>
  </si>
  <si>
    <t>Floating Rate Quarterly</t>
  </si>
  <si>
    <t>With Quarterly Refixing</t>
  </si>
  <si>
    <t>With Fortnightly Refixing</t>
  </si>
  <si>
    <t xml:space="preserve">Cutoff </t>
  </si>
  <si>
    <r>
      <t>Price</t>
    </r>
    <r>
      <rPr>
        <vertAlign val="superscript"/>
        <sz val="8"/>
        <color rgb="FF000000"/>
        <rFont val="Times New Roman"/>
        <family val="1"/>
      </rPr>
      <t>3</t>
    </r>
  </si>
  <si>
    <r>
      <t>price</t>
    </r>
    <r>
      <rPr>
        <vertAlign val="superscript"/>
        <sz val="8"/>
        <color rgb="FF000000"/>
        <rFont val="Times New Roman"/>
        <family val="1"/>
      </rPr>
      <t>3</t>
    </r>
  </si>
  <si>
    <t>02-Year</t>
  </si>
  <si>
    <t>03-Year</t>
  </si>
  <si>
    <t>05-Year</t>
  </si>
  <si>
    <t>10-Year</t>
  </si>
  <si>
    <t>1-Amount offered only includes Competitive bids.</t>
  </si>
  <si>
    <t>2-Amount accepted also includes Non-Competitive bids and Short selling. Securities will be issued at Face Value (Rs. 100)</t>
  </si>
  <si>
    <t>3-This cut-off Price will be applicable to all accepted bids.</t>
  </si>
  <si>
    <t>6.7 KIBOR</t>
  </si>
  <si>
    <t>1 Week</t>
  </si>
  <si>
    <t>2 Weeks</t>
  </si>
  <si>
    <t>1Month</t>
  </si>
  <si>
    <t>3 Months</t>
  </si>
  <si>
    <t>6 Months</t>
  </si>
  <si>
    <t>9 Months</t>
  </si>
  <si>
    <t>12 Months</t>
  </si>
  <si>
    <t>Bid</t>
  </si>
  <si>
    <t>Offer</t>
  </si>
  <si>
    <t>Month Average</t>
  </si>
  <si>
    <t>End-Month</t>
  </si>
  <si>
    <t>Jan</t>
  </si>
  <si>
    <t>Feb</t>
  </si>
  <si>
    <t>Mar</t>
  </si>
  <si>
    <t>Apr</t>
  </si>
  <si>
    <t>Jun</t>
  </si>
  <si>
    <t>KIBOR :Karachi Interbank Offered Rate</t>
  </si>
  <si>
    <t>Source: State Bank  of Pakistan</t>
  </si>
  <si>
    <t>Archive Link: http://www.sbp.org.pk/ecodata/kibor_index.asp</t>
  </si>
  <si>
    <r>
      <t>6.8 Inter-Bank Weighted Average Call Rates</t>
    </r>
    <r>
      <rPr>
        <b/>
        <sz val="10"/>
        <color theme="1"/>
        <rFont val="Times New Roman"/>
        <family val="1"/>
      </rPr>
      <t xml:space="preserve"> </t>
    </r>
  </si>
  <si>
    <t xml:space="preserve"> Percent per annum</t>
  </si>
  <si>
    <t>Overnight</t>
  </si>
  <si>
    <t>1 Month</t>
  </si>
  <si>
    <t>Source: Domestic Markets &amp; Monetary Management  Department, SBP</t>
  </si>
  <si>
    <t>6.9 SBP Mark to Market Rates</t>
  </si>
  <si>
    <t>Major Currencies</t>
  </si>
  <si>
    <t>US Dollar</t>
  </si>
  <si>
    <t>Euro</t>
  </si>
  <si>
    <t>Japanese Yen</t>
  </si>
  <si>
    <t>UK Pound Sterling</t>
  </si>
  <si>
    <t>Ready</t>
  </si>
  <si>
    <t>1Week</t>
  </si>
  <si>
    <t>Swiss Frank</t>
  </si>
  <si>
    <t>Australian Dollar</t>
  </si>
  <si>
    <t>Saudi Arabian Riyal</t>
  </si>
  <si>
    <t>Kuwaiti Dinar</t>
  </si>
  <si>
    <t>ArchiveLink:http://www.sbp.org.pk/ecodata/rates/m2m/M2M-History.asp</t>
  </si>
  <si>
    <t>6.10 Secondary Market Transactions in Government Securities</t>
  </si>
  <si>
    <t>SECURITIES/TRANSACTIONS</t>
  </si>
  <si>
    <t>PIB Outright Transactions</t>
  </si>
  <si>
    <t>Purchases</t>
  </si>
  <si>
    <t>Non-Banks</t>
  </si>
  <si>
    <t>Banks</t>
  </si>
  <si>
    <t>Sales</t>
  </si>
  <si>
    <t>Net Position</t>
  </si>
  <si>
    <t>GIS Outright Transactions</t>
  </si>
  <si>
    <t>MTB Outright Transactions</t>
  </si>
  <si>
    <t>Repo Transactions</t>
  </si>
  <si>
    <t>Repo</t>
  </si>
  <si>
    <t>Reverse Repo</t>
  </si>
  <si>
    <t>Aug-23</t>
  </si>
  <si>
    <t>= Rs.100</t>
  </si>
  <si>
    <t>Jan-24</t>
  </si>
  <si>
    <t>*= Bid Rejected          **= No Bids                       Source:  Domestic Markets &amp; Monetary Management Department, SBP</t>
  </si>
  <si>
    <t>*= Bid Rejected        **= No Bids Received                                                                                                                                                                     Source:  Domestic Markets &amp; Monetary Management Department, SBP</t>
  </si>
  <si>
    <t>1. SBP 3-day repo rate was renamed as SBP reverse repo rate w.e.f. August 17, 2009. SBP reverse repo rate (also known as discount rate) is the rate at which banks borrow from SBP on an overnight basis.</t>
  </si>
  <si>
    <t>NOTES: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</si>
</sst>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3" formatCode="_(* #,##0.00_);_(* \(#,##0.00\);_(* &quot;-&quot;??_);_(@_)"/>
    <numFmt numFmtId="164" formatCode="[$-409]mmm\-yy;@"/>
    <numFmt numFmtId="165" formatCode="_-* #,##0_-;\-* #,##0_-;_-* &quot;-&quot;_-;_-@_-"/>
    <numFmt numFmtId="166" formatCode="0.0000"/>
    <numFmt numFmtId="167" formatCode="_(* #,##0.0_);_(* \(#,##0.0\);_(* &quot;-&quot;??_);_(@_)"/>
    <numFmt numFmtId="168" formatCode="_(* #,##0_);_(* \(#,##0\);_(* &quot;-&quot;??_);_(@_)"/>
    <numFmt numFmtId="169" formatCode="_(* #,##0.0000_);_(* \(#,##0.0000\);_(* &quot;-&quot;??_);_(@_)"/>
  </numFmts>
  <fonts count="32" x14ac:knownFonts="1">
    <font>
      <sz val="11"/>
      <color theme="1"/>
      <name val="Arial"/>
      <family val="2"/>
      <scheme val="minor"/>
    </font>
    <font>
      <sz val="10"/>
      <color theme="1"/>
      <name val="Times New Roman"/>
      <family val="1"/>
    </font>
    <font>
      <b/>
      <sz val="10"/>
      <color theme="1"/>
      <name val="Times New Roman"/>
      <family val="1"/>
    </font>
    <font>
      <b/>
      <sz val="14"/>
      <color theme="1"/>
      <name val="Times New Roman"/>
      <family val="1"/>
    </font>
    <font>
      <sz val="8"/>
      <color rgb="FF000000"/>
      <name val="Times New Roman"/>
      <family val="1"/>
    </font>
    <font>
      <b/>
      <sz val="8"/>
      <color rgb="FF000000"/>
      <name val="Times New Roman"/>
      <family val="1"/>
    </font>
    <font>
      <b/>
      <sz val="7"/>
      <color rgb="FF000000"/>
      <name val="Times New Roman"/>
      <family val="1"/>
    </font>
    <font>
      <sz val="7"/>
      <color rgb="FF000000"/>
      <name val="Times New Roman"/>
      <family val="1"/>
    </font>
    <font>
      <sz val="8"/>
      <color theme="1"/>
      <name val="Times New Roman"/>
      <family val="1"/>
    </font>
    <font>
      <b/>
      <sz val="12"/>
      <color theme="1"/>
      <name val="Times New Roman"/>
      <family val="1"/>
    </font>
    <font>
      <b/>
      <sz val="8"/>
      <color theme="1"/>
      <name val="Times New Roman"/>
      <family val="1"/>
    </font>
    <font>
      <sz val="11"/>
      <color theme="1"/>
      <name val="Calibri"/>
      <family val="2"/>
    </font>
    <font>
      <sz val="7"/>
      <color theme="1"/>
      <name val="Times New Roman"/>
      <family val="1"/>
    </font>
    <font>
      <sz val="10"/>
      <color theme="1"/>
      <name val="Calibri"/>
      <family val="2"/>
    </font>
    <font>
      <b/>
      <sz val="9"/>
      <color theme="1"/>
      <name val="Times New Roman"/>
      <family val="1"/>
    </font>
    <font>
      <b/>
      <sz val="7"/>
      <color theme="1"/>
      <name val="Times New Roman"/>
      <family val="1"/>
    </font>
    <font>
      <sz val="9"/>
      <color theme="1"/>
      <name val="Times New Roman"/>
      <family val="1"/>
    </font>
    <font>
      <b/>
      <vertAlign val="superscript"/>
      <sz val="7"/>
      <color theme="1"/>
      <name val="Times New Roman"/>
      <family val="1"/>
    </font>
    <font>
      <vertAlign val="superscript"/>
      <sz val="8"/>
      <color theme="1"/>
      <name val="Times New Roman"/>
      <family val="1"/>
    </font>
    <font>
      <vertAlign val="superscript"/>
      <sz val="7"/>
      <color theme="1"/>
      <name val="Times New Roman"/>
      <family val="1"/>
    </font>
    <font>
      <b/>
      <sz val="9"/>
      <color rgb="FF000000"/>
      <name val="Times New Roman"/>
      <family val="1"/>
    </font>
    <font>
      <vertAlign val="superscript"/>
      <sz val="8"/>
      <color rgb="FF000000"/>
      <name val="Times New Roman"/>
      <family val="1"/>
    </font>
    <font>
      <sz val="6"/>
      <color theme="1"/>
      <name val="Times New Roman"/>
      <family val="1"/>
    </font>
    <font>
      <sz val="10"/>
      <color theme="1"/>
      <name val="Garamond"/>
      <family val="1"/>
    </font>
    <font>
      <u/>
      <sz val="11"/>
      <color theme="10"/>
      <name val="Arial"/>
      <family val="2"/>
      <scheme val="minor"/>
    </font>
    <font>
      <b/>
      <sz val="8"/>
      <name val="Times New Roman"/>
      <family val="1"/>
    </font>
    <font>
      <sz val="14"/>
      <color theme="1"/>
      <name val="Times New Roman"/>
      <family val="1"/>
    </font>
    <font>
      <b/>
      <sz val="6"/>
      <color theme="1"/>
      <name val="Times New Roman"/>
      <family val="1"/>
    </font>
    <font>
      <b/>
      <sz val="6.5"/>
      <color theme="1"/>
      <name val="Times New Roman"/>
      <family val="1"/>
    </font>
    <font>
      <sz val="10"/>
      <name val="Arial"/>
      <family val="2"/>
    </font>
    <font>
      <sz val="11"/>
      <color theme="1"/>
      <name val="Arial"/>
      <family val="2"/>
      <scheme val="minor"/>
    </font>
    <font>
      <u/>
      <sz val="7"/>
      <color theme="10"/>
      <name val="Arial"/>
      <family val="2"/>
      <scheme val="minor"/>
    </font>
  </fonts>
  <fills count="2">
    <fill>
      <patternFill patternType="none"/>
    </fill>
    <fill>
      <patternFill patternType="gray125"/>
    </fill>
  </fills>
  <borders count="40">
    <border>
      <left/>
      <right/>
      <top/>
      <bottom/>
      <diagonal/>
    </border>
    <border>
      <left/>
      <right/>
      <top/>
      <bottom style="thick">
        <color indexed="64"/>
      </bottom>
      <diagonal/>
    </border>
    <border>
      <left/>
      <right style="medium">
        <color indexed="64"/>
      </right>
      <top/>
      <bottom/>
      <diagonal/>
    </border>
    <border>
      <left/>
      <right style="medium">
        <color rgb="FF000000"/>
      </right>
      <top/>
      <bottom/>
      <diagonal/>
    </border>
    <border>
      <left/>
      <right style="medium">
        <color indexed="64"/>
      </right>
      <top/>
      <bottom style="medium">
        <color indexed="64"/>
      </bottom>
      <diagonal/>
    </border>
    <border>
      <left/>
      <right/>
      <top/>
      <bottom style="medium">
        <color indexed="64"/>
      </bottom>
      <diagonal/>
    </border>
    <border>
      <left/>
      <right style="medium">
        <color indexed="64"/>
      </right>
      <top/>
      <bottom style="thick">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right/>
      <top style="medium">
        <color indexed="64"/>
      </top>
      <bottom/>
      <diagonal/>
    </border>
    <border>
      <left/>
      <right style="medium">
        <color indexed="64"/>
      </right>
      <top/>
      <bottom style="thick">
        <color rgb="FF000000"/>
      </bottom>
      <diagonal/>
    </border>
    <border>
      <left/>
      <right/>
      <top/>
      <bottom style="thick">
        <color rgb="FF000000"/>
      </bottom>
      <diagonal/>
    </border>
    <border>
      <left/>
      <right style="medium">
        <color indexed="64"/>
      </right>
      <top style="thick">
        <color indexed="64"/>
      </top>
      <bottom/>
      <diagonal/>
    </border>
    <border>
      <left style="medium">
        <color indexed="64"/>
      </left>
      <right/>
      <top style="thick">
        <color indexed="64"/>
      </top>
      <bottom/>
      <diagonal/>
    </border>
    <border>
      <left/>
      <right/>
      <top style="thick">
        <color indexed="64"/>
      </top>
      <bottom/>
      <diagonal/>
    </border>
    <border>
      <left style="medium">
        <color indexed="64"/>
      </left>
      <right/>
      <top/>
      <bottom style="medium">
        <color indexed="64"/>
      </bottom>
      <diagonal/>
    </border>
    <border>
      <left style="medium">
        <color indexed="64"/>
      </left>
      <right/>
      <top style="medium">
        <color indexed="64"/>
      </top>
      <bottom style="thick">
        <color indexed="64"/>
      </bottom>
      <diagonal/>
    </border>
    <border>
      <left/>
      <right/>
      <top style="medium">
        <color indexed="64"/>
      </top>
      <bottom style="thick">
        <color indexed="64"/>
      </bottom>
      <diagonal/>
    </border>
    <border>
      <left/>
      <right/>
      <top style="thick">
        <color rgb="FF000000"/>
      </top>
      <bottom/>
      <diagonal/>
    </border>
    <border>
      <left/>
      <right style="medium">
        <color indexed="64"/>
      </right>
      <top/>
      <bottom style="medium">
        <color rgb="FF000000"/>
      </bottom>
      <diagonal/>
    </border>
    <border>
      <left/>
      <right style="medium">
        <color indexed="64"/>
      </right>
      <top style="thick">
        <color indexed="64"/>
      </top>
      <bottom style="medium">
        <color indexed="64"/>
      </bottom>
      <diagonal/>
    </border>
    <border>
      <left style="medium">
        <color indexed="64"/>
      </left>
      <right/>
      <top style="thick">
        <color indexed="64"/>
      </top>
      <bottom style="medium">
        <color rgb="FF000000"/>
      </bottom>
      <diagonal/>
    </border>
    <border>
      <left/>
      <right style="medium">
        <color indexed="64"/>
      </right>
      <top style="thick">
        <color indexed="64"/>
      </top>
      <bottom style="medium">
        <color rgb="FF000000"/>
      </bottom>
      <diagonal/>
    </border>
    <border>
      <left/>
      <right/>
      <top style="thick">
        <color indexed="64"/>
      </top>
      <bottom style="medium">
        <color rgb="FF000000"/>
      </bottom>
      <diagonal/>
    </border>
    <border>
      <left/>
      <right style="medium">
        <color rgb="FF000000"/>
      </right>
      <top style="thick">
        <color rgb="FF000000"/>
      </top>
      <bottom style="medium">
        <color rgb="FF000000"/>
      </bottom>
      <diagonal/>
    </border>
    <border>
      <left/>
      <right/>
      <top style="thick">
        <color rgb="FF000000"/>
      </top>
      <bottom style="medium">
        <color rgb="FF000000"/>
      </bottom>
      <diagonal/>
    </border>
    <border>
      <left/>
      <right style="medium">
        <color rgb="FF000000"/>
      </right>
      <top/>
      <bottom style="thick">
        <color rgb="FF000000"/>
      </bottom>
      <diagonal/>
    </border>
    <border>
      <left style="medium">
        <color indexed="64"/>
      </left>
      <right/>
      <top style="thick">
        <color rgb="FF000000"/>
      </top>
      <bottom style="medium">
        <color rgb="FF000000"/>
      </bottom>
      <diagonal/>
    </border>
    <border>
      <left style="medium">
        <color rgb="FF000000"/>
      </left>
      <right/>
      <top style="thick">
        <color indexed="64"/>
      </top>
      <bottom style="medium">
        <color indexed="64"/>
      </bottom>
      <diagonal/>
    </border>
    <border>
      <left style="medium">
        <color indexed="64"/>
      </left>
      <right/>
      <top/>
      <bottom/>
      <diagonal/>
    </border>
    <border>
      <left style="medium">
        <color indexed="64"/>
      </left>
      <right style="medium">
        <color indexed="64"/>
      </right>
      <top/>
      <bottom/>
      <diagonal/>
    </border>
    <border>
      <left style="medium">
        <color indexed="64"/>
      </left>
      <right/>
      <top/>
      <bottom style="thick">
        <color indexed="64"/>
      </bottom>
      <diagonal/>
    </border>
    <border>
      <left style="medium">
        <color indexed="64"/>
      </left>
      <right style="medium">
        <color indexed="64"/>
      </right>
      <top/>
      <bottom style="thick">
        <color indexed="64"/>
      </bottom>
      <diagonal/>
    </border>
    <border>
      <left/>
      <right style="medium">
        <color indexed="64"/>
      </right>
      <top style="medium">
        <color indexed="64"/>
      </top>
      <bottom/>
      <diagonal/>
    </border>
    <border>
      <left style="medium">
        <color indexed="64"/>
      </left>
      <right/>
      <top style="medium">
        <color indexed="64"/>
      </top>
      <bottom/>
      <diagonal/>
    </border>
    <border>
      <left/>
      <right/>
      <top style="thick">
        <color indexed="64"/>
      </top>
      <bottom style="thick">
        <color indexed="64"/>
      </bottom>
      <diagonal/>
    </border>
    <border>
      <left/>
      <right style="medium">
        <color indexed="64"/>
      </right>
      <top style="thick">
        <color indexed="64"/>
      </top>
      <bottom style="thick">
        <color indexed="64"/>
      </bottom>
      <diagonal/>
    </border>
    <border>
      <left style="medium">
        <color indexed="64"/>
      </left>
      <right/>
      <top style="thick">
        <color indexed="64"/>
      </top>
      <bottom style="thick">
        <color indexed="64"/>
      </bottom>
      <diagonal/>
    </border>
    <border>
      <left style="thick">
        <color indexed="64"/>
      </left>
      <right/>
      <top style="thick">
        <color indexed="64"/>
      </top>
      <bottom style="medium">
        <color indexed="64"/>
      </bottom>
      <diagonal/>
    </border>
    <border>
      <left style="thick">
        <color indexed="64"/>
      </left>
      <right/>
      <top/>
      <bottom style="thick">
        <color indexed="64"/>
      </bottom>
      <diagonal/>
    </border>
  </borders>
  <cellStyleXfs count="13">
    <xf numFmtId="0" fontId="0" fillId="0" borderId="0"/>
    <xf numFmtId="0" fontId="24" fillId="0" borderId="0" applyNumberFormat="0" applyFill="0" applyBorder="0" applyAlignment="0" applyProtection="0"/>
    <xf numFmtId="165" fontId="29" fillId="0" borderId="0" applyFont="0" applyFill="0" applyBorder="0" applyAlignment="0" applyProtection="0"/>
    <xf numFmtId="0" fontId="29" fillId="0" borderId="0"/>
    <xf numFmtId="43"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9" fontId="29" fillId="0" borderId="0" applyFont="0" applyFill="0" applyBorder="0" applyAlignment="0" applyProtection="0"/>
    <xf numFmtId="43" fontId="29" fillId="0" borderId="0" applyFont="0" applyFill="0" applyBorder="0" applyAlignment="0" applyProtection="0"/>
    <xf numFmtId="9" fontId="29" fillId="0" borderId="0" applyFont="0" applyFill="0" applyBorder="0" applyAlignment="0" applyProtection="0"/>
    <xf numFmtId="43" fontId="30" fillId="0" borderId="0" applyFont="0" applyFill="0" applyBorder="0" applyAlignment="0" applyProtection="0"/>
  </cellStyleXfs>
  <cellXfs count="280">
    <xf numFmtId="0" fontId="0" fillId="0" borderId="0" xfId="0"/>
    <xf numFmtId="0" fontId="4" fillId="0" borderId="0" xfId="0" applyFont="1" applyAlignment="1">
      <alignment horizontal="right" vertical="center" wrapText="1"/>
    </xf>
    <xf numFmtId="0" fontId="1" fillId="0" borderId="0" xfId="0" applyFont="1"/>
    <xf numFmtId="0" fontId="1" fillId="0" borderId="0" xfId="0" applyFont="1" applyAlignment="1">
      <alignment vertical="center"/>
    </xf>
    <xf numFmtId="0" fontId="6" fillId="0" borderId="0" xfId="0" applyFont="1" applyAlignment="1">
      <alignment vertical="center"/>
    </xf>
    <xf numFmtId="3" fontId="4" fillId="0" borderId="0" xfId="0" applyNumberFormat="1" applyFont="1" applyAlignment="1">
      <alignment horizontal="right" vertical="center" wrapText="1"/>
    </xf>
    <xf numFmtId="3" fontId="8" fillId="0" borderId="0" xfId="0" applyNumberFormat="1" applyFont="1" applyAlignment="1">
      <alignment horizontal="right" vertical="center" wrapText="1"/>
    </xf>
    <xf numFmtId="0" fontId="8" fillId="0" borderId="0" xfId="0" applyFont="1" applyAlignment="1">
      <alignment horizontal="right" vertical="center" wrapText="1"/>
    </xf>
    <xf numFmtId="0" fontId="1" fillId="0" borderId="5" xfId="0" applyFont="1" applyBorder="1" applyAlignment="1">
      <alignment vertical="center"/>
    </xf>
    <xf numFmtId="0" fontId="8" fillId="0" borderId="5" xfId="0" applyFont="1" applyBorder="1" applyAlignment="1">
      <alignment horizontal="right" vertical="center"/>
    </xf>
    <xf numFmtId="0" fontId="0" fillId="0" borderId="0" xfId="0" applyAlignment="1"/>
    <xf numFmtId="0" fontId="1" fillId="0" borderId="2" xfId="0" applyFont="1" applyBorder="1" applyAlignment="1">
      <alignment vertical="center"/>
    </xf>
    <xf numFmtId="0" fontId="1" fillId="0" borderId="3" xfId="0" applyFont="1" applyBorder="1" applyAlignment="1">
      <alignment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1" fillId="0" borderId="6" xfId="0" applyFont="1" applyBorder="1" applyAlignment="1">
      <alignment vertical="center"/>
    </xf>
    <xf numFmtId="16" fontId="6" fillId="0" borderId="6" xfId="0" applyNumberFormat="1" applyFont="1" applyBorder="1" applyAlignment="1">
      <alignment horizontal="right" vertical="center"/>
    </xf>
    <xf numFmtId="0" fontId="6" fillId="0" borderId="6" xfId="0" applyFont="1" applyBorder="1" applyAlignment="1">
      <alignment horizontal="right" vertical="center"/>
    </xf>
    <xf numFmtId="0" fontId="6" fillId="0" borderId="1" xfId="0" applyFont="1" applyBorder="1" applyAlignment="1">
      <alignment horizontal="right" vertical="center"/>
    </xf>
    <xf numFmtId="0" fontId="4" fillId="0" borderId="0" xfId="0" applyFont="1" applyAlignment="1">
      <alignment horizontal="right" vertical="center"/>
    </xf>
    <xf numFmtId="0" fontId="7" fillId="0" borderId="0" xfId="0" applyFont="1" applyAlignment="1">
      <alignment horizontal="right" vertical="center"/>
    </xf>
    <xf numFmtId="0" fontId="7" fillId="0" borderId="0" xfId="0" applyFont="1" applyAlignment="1">
      <alignment vertical="center"/>
    </xf>
    <xf numFmtId="3" fontId="4" fillId="0" borderId="0" xfId="0" applyNumberFormat="1" applyFont="1" applyAlignment="1">
      <alignment horizontal="right" vertical="center"/>
    </xf>
    <xf numFmtId="3" fontId="8" fillId="0" borderId="0" xfId="0" applyNumberFormat="1" applyFont="1" applyAlignment="1">
      <alignment horizontal="right" vertical="center"/>
    </xf>
    <xf numFmtId="0" fontId="8" fillId="0" borderId="0" xfId="0" applyFont="1" applyAlignment="1">
      <alignment horizontal="right" vertical="center"/>
    </xf>
    <xf numFmtId="0" fontId="8" fillId="0" borderId="1" xfId="0" applyFont="1" applyBorder="1" applyAlignment="1">
      <alignment horizontal="right" vertical="center" wrapText="1"/>
    </xf>
    <xf numFmtId="0" fontId="10" fillId="0" borderId="0" xfId="0" applyFont="1" applyAlignment="1">
      <alignment vertical="center"/>
    </xf>
    <xf numFmtId="0" fontId="10" fillId="0" borderId="0" xfId="0" applyFont="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right" vertical="center"/>
    </xf>
    <xf numFmtId="0" fontId="8" fillId="0" borderId="6" xfId="0" applyFont="1" applyBorder="1" applyAlignment="1">
      <alignment horizontal="right" vertical="center"/>
    </xf>
    <xf numFmtId="0" fontId="8" fillId="0" borderId="6" xfId="0" applyFont="1" applyBorder="1" applyAlignment="1">
      <alignment horizontal="right" vertical="center" wrapText="1"/>
    </xf>
    <xf numFmtId="0" fontId="8" fillId="0" borderId="0" xfId="0" applyFont="1" applyAlignment="1">
      <alignment vertical="center"/>
    </xf>
    <xf numFmtId="4" fontId="4" fillId="0" borderId="0" xfId="0" applyNumberFormat="1" applyFont="1" applyAlignment="1">
      <alignment horizontal="right" vertical="center" wrapText="1"/>
    </xf>
    <xf numFmtId="0" fontId="8" fillId="0" borderId="5" xfId="0" applyFont="1" applyBorder="1" applyAlignment="1">
      <alignment vertical="center"/>
    </xf>
    <xf numFmtId="0" fontId="1" fillId="0" borderId="0" xfId="0" applyFont="1" applyAlignment="1">
      <alignment horizontal="right" vertical="center"/>
    </xf>
    <xf numFmtId="0" fontId="8" fillId="0" borderId="1" xfId="0" applyFont="1" applyBorder="1" applyAlignment="1">
      <alignment vertical="center"/>
    </xf>
    <xf numFmtId="0" fontId="8" fillId="0" borderId="6" xfId="0" applyFont="1" applyBorder="1" applyAlignment="1">
      <alignment vertical="center"/>
    </xf>
    <xf numFmtId="0" fontId="8" fillId="0" borderId="1" xfId="0" applyFont="1" applyBorder="1" applyAlignment="1">
      <alignment vertical="center" wrapText="1"/>
    </xf>
    <xf numFmtId="0" fontId="8" fillId="0" borderId="6" xfId="0" applyFont="1" applyBorder="1" applyAlignment="1">
      <alignment vertical="center" wrapText="1"/>
    </xf>
    <xf numFmtId="0" fontId="4" fillId="0" borderId="5" xfId="0" applyFont="1" applyBorder="1" applyAlignment="1">
      <alignment horizontal="right" vertical="center" wrapText="1"/>
    </xf>
    <xf numFmtId="0" fontId="4" fillId="0" borderId="1" xfId="0" applyFont="1" applyBorder="1" applyAlignment="1">
      <alignment horizontal="right" vertical="center"/>
    </xf>
    <xf numFmtId="0" fontId="12" fillId="0" borderId="0" xfId="0" applyFont="1" applyAlignment="1">
      <alignment horizontal="right" vertical="center"/>
    </xf>
    <xf numFmtId="0" fontId="16" fillId="0" borderId="0" xfId="0" applyFont="1" applyAlignment="1">
      <alignment vertical="center"/>
    </xf>
    <xf numFmtId="0" fontId="14" fillId="0" borderId="0" xfId="0" applyFont="1" applyAlignment="1">
      <alignment vertical="center"/>
    </xf>
    <xf numFmtId="0" fontId="16" fillId="0" borderId="1" xfId="0" applyFont="1" applyBorder="1" applyAlignment="1">
      <alignment vertical="center"/>
    </xf>
    <xf numFmtId="0" fontId="10" fillId="0" borderId="1" xfId="0" applyFont="1" applyBorder="1" applyAlignment="1">
      <alignment horizontal="center" vertical="center" wrapText="1"/>
    </xf>
    <xf numFmtId="0" fontId="10" fillId="0" borderId="0" xfId="0" applyFont="1" applyAlignment="1">
      <alignment horizontal="right" vertical="center"/>
    </xf>
    <xf numFmtId="0" fontId="1" fillId="0" borderId="1" xfId="0" applyFont="1" applyBorder="1" applyAlignment="1">
      <alignment vertical="center"/>
    </xf>
    <xf numFmtId="0" fontId="12" fillId="0" borderId="0" xfId="0" applyFont="1" applyAlignment="1">
      <alignment horizontal="right" vertical="center" wrapText="1"/>
    </xf>
    <xf numFmtId="0" fontId="13" fillId="0" borderId="0" xfId="0" applyFont="1" applyAlignment="1">
      <alignment horizontal="right" vertical="center"/>
    </xf>
    <xf numFmtId="0" fontId="10" fillId="0" borderId="1" xfId="0" applyFont="1" applyBorder="1" applyAlignment="1">
      <alignment horizontal="center" vertical="center"/>
    </xf>
    <xf numFmtId="0" fontId="5" fillId="0" borderId="12" xfId="0" applyFont="1" applyBorder="1" applyAlignment="1">
      <alignment horizontal="center" vertical="center" wrapText="1"/>
    </xf>
    <xf numFmtId="0" fontId="5" fillId="0" borderId="10" xfId="0" applyFont="1" applyBorder="1" applyAlignment="1">
      <alignment horizontal="center" vertical="center" wrapText="1"/>
    </xf>
    <xf numFmtId="0" fontId="4" fillId="0" borderId="11" xfId="0" applyFont="1" applyBorder="1" applyAlignment="1">
      <alignment horizontal="right" vertical="center" wrapText="1"/>
    </xf>
    <xf numFmtId="0" fontId="4" fillId="0" borderId="26" xfId="0" applyFont="1" applyBorder="1" applyAlignment="1">
      <alignment horizontal="right" vertical="center" wrapText="1"/>
    </xf>
    <xf numFmtId="0" fontId="1" fillId="0" borderId="0" xfId="0" applyFont="1" applyAlignment="1">
      <alignment wrapText="1"/>
    </xf>
    <xf numFmtId="15" fontId="4" fillId="0" borderId="5" xfId="0" applyNumberFormat="1" applyFont="1" applyBorder="1" applyAlignment="1">
      <alignment horizontal="center" vertical="center" wrapText="1"/>
    </xf>
    <xf numFmtId="3" fontId="4" fillId="0" borderId="5" xfId="0" applyNumberFormat="1" applyFont="1" applyBorder="1" applyAlignment="1">
      <alignment horizontal="right" vertical="center" wrapText="1"/>
    </xf>
    <xf numFmtId="0" fontId="8" fillId="0" borderId="2" xfId="0" applyFont="1" applyBorder="1" applyAlignment="1">
      <alignment horizontal="center" vertical="center"/>
    </xf>
    <xf numFmtId="0" fontId="8" fillId="0" borderId="2" xfId="0" applyFont="1" applyBorder="1" applyAlignment="1">
      <alignment horizontal="right" vertical="center"/>
    </xf>
    <xf numFmtId="0" fontId="8" fillId="0" borderId="6" xfId="0" applyFont="1" applyBorder="1" applyAlignment="1">
      <alignment horizontal="center" vertical="center"/>
    </xf>
    <xf numFmtId="0" fontId="15" fillId="0" borderId="0" xfId="0" applyFont="1" applyAlignment="1">
      <alignment horizontal="center" vertical="center"/>
    </xf>
    <xf numFmtId="15" fontId="5" fillId="0" borderId="0" xfId="0" applyNumberFormat="1" applyFont="1" applyAlignment="1">
      <alignment horizontal="center" vertical="center"/>
    </xf>
    <xf numFmtId="10" fontId="7" fillId="0" borderId="0" xfId="0" applyNumberFormat="1" applyFont="1" applyAlignment="1">
      <alignment horizontal="right" vertical="center"/>
    </xf>
    <xf numFmtId="4" fontId="7" fillId="0" borderId="0" xfId="0" applyNumberFormat="1" applyFont="1" applyAlignment="1">
      <alignment horizontal="right" vertical="center"/>
    </xf>
    <xf numFmtId="0" fontId="5" fillId="0" borderId="0" xfId="0" applyFont="1" applyAlignment="1">
      <alignment horizontal="center" vertical="center"/>
    </xf>
    <xf numFmtId="0" fontId="12" fillId="0" borderId="0" xfId="0" applyFont="1" applyAlignment="1">
      <alignment vertical="center"/>
    </xf>
    <xf numFmtId="0" fontId="1" fillId="0" borderId="0" xfId="0" applyFont="1" applyAlignment="1">
      <alignment vertical="center" wrapText="1"/>
    </xf>
    <xf numFmtId="0" fontId="8" fillId="0" borderId="0" xfId="0" applyFont="1" applyAlignment="1">
      <alignment vertical="center" wrapText="1"/>
    </xf>
    <xf numFmtId="0" fontId="8" fillId="0" borderId="29" xfId="0" applyFont="1" applyBorder="1" applyAlignment="1">
      <alignment horizontal="right" vertical="center"/>
    </xf>
    <xf numFmtId="0" fontId="4" fillId="0" borderId="29" xfId="0" applyFont="1" applyBorder="1" applyAlignment="1">
      <alignment horizontal="right" vertical="center"/>
    </xf>
    <xf numFmtId="0" fontId="8" fillId="0" borderId="30" xfId="0" applyFont="1" applyBorder="1" applyAlignment="1">
      <alignment horizontal="right" vertical="center"/>
    </xf>
    <xf numFmtId="0" fontId="8" fillId="0" borderId="31" xfId="0" applyFont="1" applyBorder="1" applyAlignment="1">
      <alignment horizontal="right" vertical="center"/>
    </xf>
    <xf numFmtId="0" fontId="8" fillId="0" borderId="32" xfId="0" applyFont="1" applyBorder="1" applyAlignment="1">
      <alignment horizontal="right" vertical="center"/>
    </xf>
    <xf numFmtId="0" fontId="12" fillId="0" borderId="1" xfId="0" applyFont="1" applyBorder="1" applyAlignment="1">
      <alignment horizontal="right" vertical="center"/>
    </xf>
    <xf numFmtId="0" fontId="10" fillId="0" borderId="6" xfId="0" applyFont="1" applyBorder="1" applyAlignment="1">
      <alignment horizontal="center" vertical="center"/>
    </xf>
    <xf numFmtId="0" fontId="10" fillId="0" borderId="6" xfId="0" applyFont="1" applyBorder="1" applyAlignment="1">
      <alignment horizontal="center" vertical="center" wrapText="1"/>
    </xf>
    <xf numFmtId="0" fontId="10" fillId="0" borderId="0" xfId="0" applyFont="1" applyAlignment="1">
      <alignment vertical="center" wrapText="1"/>
    </xf>
    <xf numFmtId="0" fontId="22" fillId="0" borderId="0" xfId="0" applyFont="1" applyAlignment="1">
      <alignment horizontal="right" vertical="center" wrapText="1"/>
    </xf>
    <xf numFmtId="0" fontId="22" fillId="0" borderId="0" xfId="0" applyFont="1" applyAlignment="1">
      <alignment vertical="center"/>
    </xf>
    <xf numFmtId="0" fontId="23" fillId="0" borderId="1" xfId="0" applyFont="1" applyBorder="1" applyAlignment="1">
      <alignment vertical="center"/>
    </xf>
    <xf numFmtId="0" fontId="1" fillId="0" borderId="0" xfId="0" applyFont="1" applyAlignment="1">
      <alignment vertical="top"/>
    </xf>
    <xf numFmtId="0" fontId="12" fillId="0" borderId="1" xfId="0" applyFont="1" applyBorder="1" applyAlignment="1">
      <alignment horizontal="right" vertical="center" wrapText="1"/>
    </xf>
    <xf numFmtId="0" fontId="25" fillId="0" borderId="6" xfId="0" applyFont="1" applyBorder="1" applyAlignment="1">
      <alignment horizontal="right" vertical="center"/>
    </xf>
    <xf numFmtId="0" fontId="25" fillId="0" borderId="1" xfId="0" applyFont="1" applyBorder="1" applyAlignment="1">
      <alignment horizontal="right" vertical="center"/>
    </xf>
    <xf numFmtId="0" fontId="12" fillId="0" borderId="0" xfId="0" applyFont="1" applyAlignment="1">
      <alignment horizontal="center" vertical="center"/>
    </xf>
    <xf numFmtId="0" fontId="8" fillId="0" borderId="1" xfId="0" applyFont="1" applyBorder="1" applyAlignment="1">
      <alignment horizontal="center" vertical="center"/>
    </xf>
    <xf numFmtId="0" fontId="4" fillId="0" borderId="1" xfId="0" applyFont="1" applyBorder="1" applyAlignment="1">
      <alignment horizontal="center" vertical="center"/>
    </xf>
    <xf numFmtId="0" fontId="15" fillId="0" borderId="1" xfId="0" applyFont="1" applyBorder="1" applyAlignment="1">
      <alignment horizontal="center" vertical="center" wrapText="1"/>
    </xf>
    <xf numFmtId="0" fontId="15" fillId="0" borderId="1" xfId="0" applyFont="1" applyBorder="1" applyAlignment="1">
      <alignment horizontal="center" vertical="center"/>
    </xf>
    <xf numFmtId="0" fontId="15" fillId="0" borderId="6" xfId="0" applyFont="1" applyBorder="1" applyAlignment="1">
      <alignment horizontal="center" vertical="center"/>
    </xf>
    <xf numFmtId="0" fontId="7" fillId="0" borderId="1" xfId="0" applyFont="1" applyBorder="1" applyAlignment="1">
      <alignment horizontal="center" vertical="center"/>
    </xf>
    <xf numFmtId="0" fontId="7" fillId="0" borderId="0" xfId="0" applyFont="1" applyAlignment="1">
      <alignment horizontal="center" vertical="center"/>
    </xf>
    <xf numFmtId="0" fontId="27" fillId="0" borderId="10" xfId="0" applyFont="1" applyBorder="1" applyAlignment="1">
      <alignment vertical="center"/>
    </xf>
    <xf numFmtId="3" fontId="10" fillId="0" borderId="0" xfId="0" applyNumberFormat="1" applyFont="1" applyAlignment="1">
      <alignment horizontal="right" vertical="center"/>
    </xf>
    <xf numFmtId="0" fontId="1" fillId="0" borderId="5" xfId="0" applyFont="1" applyBorder="1" applyAlignment="1"/>
    <xf numFmtId="0" fontId="28" fillId="0" borderId="5" xfId="0" applyFont="1" applyBorder="1" applyAlignment="1">
      <alignment horizontal="right" vertical="center"/>
    </xf>
    <xf numFmtId="0" fontId="12" fillId="0" borderId="0" xfId="0" applyFont="1" applyAlignment="1">
      <alignment horizontal="right" vertical="center"/>
    </xf>
    <xf numFmtId="0" fontId="8" fillId="0" borderId="5" xfId="0" applyFont="1" applyBorder="1" applyAlignment="1">
      <alignment horizontal="right" vertical="center"/>
    </xf>
    <xf numFmtId="0" fontId="8" fillId="0" borderId="0" xfId="0" applyFont="1" applyAlignment="1">
      <alignment horizontal="right" vertical="center"/>
    </xf>
    <xf numFmtId="0" fontId="4" fillId="0" borderId="0" xfId="0" applyFont="1" applyAlignment="1">
      <alignment horizontal="right" vertical="center" wrapText="1"/>
    </xf>
    <xf numFmtId="0" fontId="12" fillId="0" borderId="5" xfId="0" applyFont="1" applyBorder="1" applyAlignment="1">
      <alignment horizontal="right" vertical="center"/>
    </xf>
    <xf numFmtId="164" fontId="10" fillId="0" borderId="1" xfId="0" applyNumberFormat="1" applyFont="1" applyBorder="1" applyAlignment="1">
      <alignment horizontal="right" vertical="center"/>
    </xf>
    <xf numFmtId="166" fontId="7" fillId="0" borderId="0" xfId="0" applyNumberFormat="1" applyFont="1" applyAlignment="1">
      <alignment horizontal="right" vertical="center"/>
    </xf>
    <xf numFmtId="0" fontId="0" fillId="0" borderId="0" xfId="0"/>
    <xf numFmtId="0" fontId="5" fillId="0" borderId="38" xfId="0" applyFont="1" applyBorder="1" applyAlignment="1">
      <alignment vertical="center"/>
    </xf>
    <xf numFmtId="0" fontId="6" fillId="0" borderId="39" xfId="0" applyFont="1" applyBorder="1" applyAlignment="1">
      <alignment horizontal="right" vertical="center"/>
    </xf>
    <xf numFmtId="43" fontId="4" fillId="0" borderId="0" xfId="12" applyFont="1" applyAlignment="1">
      <alignment horizontal="right" vertical="center"/>
    </xf>
    <xf numFmtId="43" fontId="8" fillId="0" borderId="0" xfId="12" applyFont="1" applyAlignment="1">
      <alignment horizontal="right" vertical="center"/>
    </xf>
    <xf numFmtId="167" fontId="4" fillId="0" borderId="0" xfId="12" applyNumberFormat="1" applyFont="1" applyAlignment="1">
      <alignment horizontal="right" vertical="center"/>
    </xf>
    <xf numFmtId="167" fontId="8" fillId="0" borderId="0" xfId="12" applyNumberFormat="1" applyFont="1" applyAlignment="1">
      <alignment horizontal="right" vertical="center"/>
    </xf>
    <xf numFmtId="167" fontId="4" fillId="0" borderId="5" xfId="12" applyNumberFormat="1" applyFont="1" applyBorder="1" applyAlignment="1">
      <alignment horizontal="right" vertical="center"/>
    </xf>
    <xf numFmtId="167" fontId="8" fillId="0" borderId="5" xfId="12" applyNumberFormat="1" applyFont="1" applyBorder="1" applyAlignment="1">
      <alignment horizontal="right" vertical="center"/>
    </xf>
    <xf numFmtId="168" fontId="4" fillId="0" borderId="0" xfId="12" applyNumberFormat="1" applyFont="1" applyAlignment="1">
      <alignment horizontal="right" vertical="center"/>
    </xf>
    <xf numFmtId="168" fontId="8" fillId="0" borderId="0" xfId="12" applyNumberFormat="1" applyFont="1" applyAlignment="1">
      <alignment horizontal="right" vertical="center"/>
    </xf>
    <xf numFmtId="168" fontId="1" fillId="0" borderId="5" xfId="12" applyNumberFormat="1" applyFont="1" applyBorder="1" applyAlignment="1">
      <alignment vertical="center"/>
    </xf>
    <xf numFmtId="168" fontId="7" fillId="0" borderId="5" xfId="12" applyNumberFormat="1" applyFont="1" applyBorder="1" applyAlignment="1">
      <alignment horizontal="right" vertical="center"/>
    </xf>
    <xf numFmtId="168" fontId="4" fillId="0" borderId="5" xfId="12" applyNumberFormat="1" applyFont="1" applyBorder="1" applyAlignment="1">
      <alignment horizontal="right" vertical="center"/>
    </xf>
    <xf numFmtId="168" fontId="8" fillId="0" borderId="5" xfId="12" applyNumberFormat="1" applyFont="1" applyBorder="1" applyAlignment="1">
      <alignment horizontal="right" vertical="center"/>
    </xf>
    <xf numFmtId="167" fontId="4" fillId="0" borderId="1" xfId="12" applyNumberFormat="1" applyFont="1" applyBorder="1" applyAlignment="1">
      <alignment horizontal="right" vertical="center"/>
    </xf>
    <xf numFmtId="167" fontId="4" fillId="0" borderId="1" xfId="12" applyNumberFormat="1" applyFont="1" applyBorder="1" applyAlignment="1">
      <alignment horizontal="right" vertical="center" wrapText="1"/>
    </xf>
    <xf numFmtId="167" fontId="4" fillId="0" borderId="0" xfId="12" applyNumberFormat="1" applyFont="1" applyAlignment="1">
      <alignment horizontal="right" vertical="center" wrapText="1"/>
    </xf>
    <xf numFmtId="167" fontId="8" fillId="0" borderId="0" xfId="12" applyNumberFormat="1" applyFont="1" applyAlignment="1">
      <alignment horizontal="right" vertical="center" wrapText="1"/>
    </xf>
    <xf numFmtId="167" fontId="4" fillId="0" borderId="5" xfId="12" applyNumberFormat="1" applyFont="1" applyBorder="1" applyAlignment="1">
      <alignment horizontal="right" vertical="center" wrapText="1"/>
    </xf>
    <xf numFmtId="167" fontId="8" fillId="0" borderId="5" xfId="12" applyNumberFormat="1" applyFont="1" applyBorder="1" applyAlignment="1">
      <alignment horizontal="right" vertical="center" wrapText="1"/>
    </xf>
    <xf numFmtId="167" fontId="8" fillId="0" borderId="9" xfId="12" applyNumberFormat="1" applyFont="1" applyBorder="1" applyAlignment="1">
      <alignment horizontal="right" vertical="center"/>
    </xf>
    <xf numFmtId="167" fontId="8" fillId="0" borderId="1" xfId="12" applyNumberFormat="1" applyFont="1" applyBorder="1" applyAlignment="1">
      <alignment horizontal="right" vertical="center"/>
    </xf>
    <xf numFmtId="167" fontId="8" fillId="0" borderId="1" xfId="12" applyNumberFormat="1" applyFont="1" applyBorder="1" applyAlignment="1">
      <alignment horizontal="right" vertical="center" wrapText="1"/>
    </xf>
    <xf numFmtId="168" fontId="4" fillId="0" borderId="0" xfId="12" applyNumberFormat="1" applyFont="1" applyAlignment="1">
      <alignment horizontal="right" vertical="center" wrapText="1"/>
    </xf>
    <xf numFmtId="168" fontId="8" fillId="0" borderId="0" xfId="12" applyNumberFormat="1" applyFont="1" applyAlignment="1">
      <alignment horizontal="right" vertical="center" wrapText="1"/>
    </xf>
    <xf numFmtId="168" fontId="8" fillId="0" borderId="1" xfId="12" applyNumberFormat="1" applyFont="1" applyBorder="1" applyAlignment="1">
      <alignment horizontal="right" vertical="center"/>
    </xf>
    <xf numFmtId="168" fontId="4" fillId="0" borderId="0" xfId="12" applyNumberFormat="1" applyFont="1" applyAlignment="1">
      <alignment horizontal="center" vertical="center"/>
    </xf>
    <xf numFmtId="168" fontId="4" fillId="0" borderId="0" xfId="12" applyNumberFormat="1" applyFont="1" applyBorder="1" applyAlignment="1">
      <alignment horizontal="right" vertical="center" wrapText="1"/>
    </xf>
    <xf numFmtId="43" fontId="7" fillId="0" borderId="0" xfId="12" applyFont="1" applyAlignment="1">
      <alignment horizontal="right" vertical="center"/>
    </xf>
    <xf numFmtId="43" fontId="12" fillId="0" borderId="0" xfId="12" applyFont="1" applyAlignment="1">
      <alignment horizontal="right" vertical="center"/>
    </xf>
    <xf numFmtId="169" fontId="7" fillId="0" borderId="0" xfId="12" applyNumberFormat="1" applyFont="1" applyAlignment="1">
      <alignment horizontal="right" vertical="center"/>
    </xf>
    <xf numFmtId="169" fontId="1" fillId="0" borderId="0" xfId="12" applyNumberFormat="1" applyFont="1" applyAlignment="1">
      <alignment horizontal="right" vertical="center"/>
    </xf>
    <xf numFmtId="166" fontId="12" fillId="0" borderId="0" xfId="0" applyNumberFormat="1" applyFont="1" applyAlignment="1">
      <alignment horizontal="right" vertical="center"/>
    </xf>
    <xf numFmtId="4" fontId="12" fillId="0" borderId="0" xfId="0" applyNumberFormat="1" applyFont="1" applyAlignment="1">
      <alignment horizontal="right" vertical="center"/>
    </xf>
    <xf numFmtId="169" fontId="12" fillId="0" borderId="0" xfId="12" applyNumberFormat="1" applyFont="1" applyAlignment="1">
      <alignment horizontal="right" vertical="center" wrapText="1"/>
    </xf>
    <xf numFmtId="169" fontId="12" fillId="0" borderId="0" xfId="12" applyNumberFormat="1" applyFont="1" applyAlignment="1">
      <alignment horizontal="right" vertical="center"/>
    </xf>
    <xf numFmtId="0" fontId="8" fillId="0" borderId="0" xfId="0" applyFont="1" applyAlignment="1">
      <alignment vertical="center"/>
    </xf>
    <xf numFmtId="0" fontId="10" fillId="0" borderId="0" xfId="0" applyFont="1" applyAlignment="1">
      <alignment vertical="center"/>
    </xf>
    <xf numFmtId="0" fontId="12" fillId="0" borderId="0" xfId="0" applyFont="1" applyAlignment="1">
      <alignment vertical="center"/>
    </xf>
    <xf numFmtId="0" fontId="12" fillId="0" borderId="14" xfId="0" applyFont="1" applyBorder="1" applyAlignment="1">
      <alignment vertical="center"/>
    </xf>
    <xf numFmtId="49" fontId="8" fillId="0" borderId="6" xfId="0" quotePrefix="1" applyNumberFormat="1" applyFont="1" applyFill="1" applyBorder="1" applyAlignment="1">
      <alignment horizontal="right" vertical="center"/>
    </xf>
    <xf numFmtId="0" fontId="8" fillId="0" borderId="0" xfId="0" applyFont="1" applyFill="1" applyAlignment="1">
      <alignment horizontal="right" vertical="center"/>
    </xf>
    <xf numFmtId="0" fontId="12" fillId="0" borderId="0" xfId="0" applyFont="1" applyFill="1" applyAlignment="1">
      <alignment horizontal="right" vertical="center"/>
    </xf>
    <xf numFmtId="43" fontId="12" fillId="0" borderId="0" xfId="12" applyFont="1" applyFill="1" applyAlignment="1">
      <alignment horizontal="right" vertical="center"/>
    </xf>
    <xf numFmtId="166" fontId="12" fillId="0" borderId="0" xfId="0" applyNumberFormat="1" applyFont="1" applyFill="1" applyAlignment="1">
      <alignment horizontal="right" vertical="center"/>
    </xf>
    <xf numFmtId="4" fontId="12" fillId="0" borderId="0" xfId="0" applyNumberFormat="1" applyFont="1" applyFill="1" applyAlignment="1">
      <alignment horizontal="right" vertical="center"/>
    </xf>
    <xf numFmtId="15" fontId="5" fillId="0" borderId="0" xfId="0" applyNumberFormat="1" applyFont="1" applyFill="1" applyAlignment="1">
      <alignment horizontal="center" vertical="center"/>
    </xf>
    <xf numFmtId="0" fontId="5" fillId="0" borderId="0" xfId="0" applyFont="1" applyFill="1" applyAlignment="1">
      <alignment horizontal="center" vertical="center"/>
    </xf>
    <xf numFmtId="4" fontId="7" fillId="0" borderId="0" xfId="0" applyNumberFormat="1" applyFont="1" applyFill="1" applyAlignment="1">
      <alignment horizontal="right" vertical="center"/>
    </xf>
    <xf numFmtId="166" fontId="7" fillId="0" borderId="0" xfId="0" applyNumberFormat="1" applyFont="1" applyFill="1" applyAlignment="1">
      <alignment horizontal="right" vertical="center"/>
    </xf>
    <xf numFmtId="43" fontId="7" fillId="0" borderId="0" xfId="12" applyFont="1" applyFill="1" applyAlignment="1">
      <alignment horizontal="right" vertical="center"/>
    </xf>
    <xf numFmtId="0" fontId="7" fillId="0" borderId="0" xfId="0" applyFont="1" applyFill="1" applyAlignment="1">
      <alignment horizontal="right" vertical="center"/>
    </xf>
    <xf numFmtId="43" fontId="4" fillId="0" borderId="0" xfId="12" applyNumberFormat="1" applyFont="1" applyAlignment="1">
      <alignment horizontal="right" vertical="center"/>
    </xf>
    <xf numFmtId="43" fontId="4" fillId="0" borderId="0" xfId="12" applyNumberFormat="1" applyFont="1" applyAlignment="1">
      <alignment horizontal="right" vertical="center" wrapText="1"/>
    </xf>
    <xf numFmtId="43" fontId="8" fillId="0" borderId="0" xfId="12" applyNumberFormat="1" applyFont="1" applyAlignment="1">
      <alignment horizontal="right" vertical="center"/>
    </xf>
    <xf numFmtId="43" fontId="8" fillId="0" borderId="0" xfId="12" applyNumberFormat="1" applyFont="1" applyAlignment="1">
      <alignment horizontal="right" vertical="center" wrapText="1"/>
    </xf>
    <xf numFmtId="43" fontId="0" fillId="0" borderId="0" xfId="12" applyNumberFormat="1" applyFont="1"/>
    <xf numFmtId="3" fontId="10" fillId="0" borderId="0" xfId="0" applyNumberFormat="1" applyFont="1" applyAlignment="1">
      <alignment vertical="center"/>
    </xf>
    <xf numFmtId="3" fontId="8" fillId="0" borderId="0" xfId="0" applyNumberFormat="1" applyFont="1" applyAlignment="1">
      <alignment vertical="center"/>
    </xf>
    <xf numFmtId="3" fontId="4" fillId="0" borderId="0" xfId="0" applyNumberFormat="1" applyFont="1" applyAlignment="1">
      <alignment vertical="center"/>
    </xf>
    <xf numFmtId="0" fontId="28" fillId="0" borderId="5" xfId="0" applyFont="1" applyBorder="1" applyAlignment="1">
      <alignment vertical="center"/>
    </xf>
    <xf numFmtId="164" fontId="10" fillId="0" borderId="1" xfId="0" quotePrefix="1" applyNumberFormat="1" applyFont="1" applyBorder="1" applyAlignment="1">
      <alignment horizontal="right" vertical="center"/>
    </xf>
    <xf numFmtId="168" fontId="10" fillId="0" borderId="0" xfId="12" applyNumberFormat="1" applyFont="1" applyAlignment="1">
      <alignment horizontal="right" vertical="center"/>
    </xf>
    <xf numFmtId="169" fontId="4" fillId="0" borderId="0" xfId="12" applyNumberFormat="1" applyFont="1" applyAlignment="1">
      <alignment horizontal="right" vertical="center" wrapText="1"/>
    </xf>
    <xf numFmtId="169" fontId="4" fillId="0" borderId="0" xfId="12" applyNumberFormat="1" applyFont="1" applyBorder="1" applyAlignment="1">
      <alignment horizontal="right" vertical="center" wrapText="1"/>
    </xf>
    <xf numFmtId="169" fontId="8" fillId="0" borderId="0" xfId="12" applyNumberFormat="1" applyFont="1" applyAlignment="1">
      <alignment horizontal="right" vertical="center" wrapText="1"/>
    </xf>
    <xf numFmtId="0" fontId="15" fillId="0" borderId="19" xfId="0" applyFont="1" applyBorder="1" applyAlignment="1">
      <alignment horizontal="center" vertical="center" wrapText="1"/>
    </xf>
    <xf numFmtId="0" fontId="5" fillId="0" borderId="0" xfId="0" applyFont="1" applyAlignment="1">
      <alignment horizontal="left" vertical="center" wrapText="1"/>
    </xf>
    <xf numFmtId="15" fontId="4" fillId="0" borderId="0" xfId="0" applyNumberFormat="1" applyFont="1" applyAlignment="1">
      <alignment horizontal="left" vertical="center" wrapText="1"/>
    </xf>
    <xf numFmtId="0" fontId="4" fillId="0" borderId="0" xfId="0" applyFont="1" applyAlignment="1">
      <alignment horizontal="left" vertical="center" wrapText="1"/>
    </xf>
    <xf numFmtId="15" fontId="4" fillId="0" borderId="0" xfId="0" applyNumberFormat="1" applyFont="1" applyBorder="1" applyAlignment="1">
      <alignment horizontal="left" vertical="center" wrapText="1"/>
    </xf>
    <xf numFmtId="0" fontId="0" fillId="0" borderId="0" xfId="0" applyAlignment="1">
      <alignment horizontal="left"/>
    </xf>
    <xf numFmtId="164" fontId="10" fillId="0" borderId="37" xfId="0" quotePrefix="1" applyNumberFormat="1" applyFont="1" applyBorder="1" applyAlignment="1">
      <alignment horizontal="right" vertical="center"/>
    </xf>
    <xf numFmtId="167" fontId="4" fillId="0" borderId="14" xfId="12" applyNumberFormat="1" applyFont="1" applyBorder="1" applyAlignment="1">
      <alignment horizontal="right" vertical="center"/>
    </xf>
    <xf numFmtId="167" fontId="8" fillId="0" borderId="0" xfId="12" applyNumberFormat="1" applyFont="1" applyAlignment="1">
      <alignment horizontal="right" vertical="center"/>
    </xf>
    <xf numFmtId="167" fontId="8" fillId="0" borderId="5" xfId="12" applyNumberFormat="1" applyFont="1" applyBorder="1" applyAlignment="1">
      <alignment horizontal="right" vertical="center"/>
    </xf>
    <xf numFmtId="167" fontId="8" fillId="0" borderId="9" xfId="12" applyNumberFormat="1" applyFont="1" applyBorder="1" applyAlignment="1">
      <alignment horizontal="right" vertical="center"/>
    </xf>
    <xf numFmtId="167" fontId="8" fillId="0" borderId="1" xfId="12" applyNumberFormat="1" applyFont="1" applyBorder="1" applyAlignment="1">
      <alignment horizontal="right" vertical="center"/>
    </xf>
    <xf numFmtId="0" fontId="8" fillId="0" borderId="0" xfId="0" applyFont="1" applyAlignment="1">
      <alignment vertical="center"/>
    </xf>
    <xf numFmtId="0" fontId="8" fillId="0" borderId="17" xfId="0" applyFont="1" applyBorder="1" applyAlignment="1">
      <alignment vertical="center"/>
    </xf>
    <xf numFmtId="0" fontId="8" fillId="0" borderId="18" xfId="0" applyFont="1" applyBorder="1" applyAlignment="1">
      <alignment vertical="center"/>
    </xf>
    <xf numFmtId="0" fontId="8" fillId="0" borderId="5" xfId="0" applyFont="1" applyBorder="1" applyAlignment="1">
      <alignment vertical="center"/>
    </xf>
    <xf numFmtId="0" fontId="10" fillId="0" borderId="9" xfId="0" applyFont="1" applyBorder="1" applyAlignment="1">
      <alignment vertical="center"/>
    </xf>
    <xf numFmtId="0" fontId="8" fillId="0" borderId="1" xfId="0" applyFont="1" applyBorder="1" applyAlignment="1">
      <alignment vertical="center"/>
    </xf>
    <xf numFmtId="15" fontId="7" fillId="0" borderId="0" xfId="0" applyNumberFormat="1" applyFont="1" applyAlignment="1">
      <alignment horizontal="left" vertical="center"/>
    </xf>
    <xf numFmtId="0" fontId="3" fillId="0" borderId="0" xfId="0" applyFont="1" applyAlignment="1">
      <alignment horizontal="center" vertical="center"/>
    </xf>
    <xf numFmtId="0" fontId="4" fillId="0" borderId="1" xfId="0" applyFont="1" applyBorder="1" applyAlignment="1">
      <alignment horizontal="right" vertical="center"/>
    </xf>
    <xf numFmtId="0" fontId="7" fillId="0" borderId="9" xfId="0" applyFont="1" applyBorder="1" applyAlignment="1">
      <alignment horizontal="right" vertical="center"/>
    </xf>
    <xf numFmtId="0" fontId="1" fillId="0" borderId="0" xfId="0" applyFont="1" applyAlignment="1">
      <alignment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12" fillId="0" borderId="0" xfId="0" applyFont="1" applyAlignment="1">
      <alignment horizontal="right" vertical="center"/>
    </xf>
    <xf numFmtId="0" fontId="11" fillId="0" borderId="14" xfId="0" applyFont="1" applyBorder="1" applyAlignment="1">
      <alignment vertical="center"/>
    </xf>
    <xf numFmtId="0" fontId="1" fillId="0" borderId="0" xfId="0" applyFont="1"/>
    <xf numFmtId="0" fontId="9" fillId="0" borderId="1" xfId="0" applyFont="1" applyBorder="1" applyAlignment="1">
      <alignment vertical="center"/>
    </xf>
    <xf numFmtId="0" fontId="10" fillId="0" borderId="13" xfId="0" applyFont="1" applyBorder="1" applyAlignment="1">
      <alignment horizontal="center" vertical="center"/>
    </xf>
    <xf numFmtId="0" fontId="10" fillId="0" borderId="14" xfId="0" applyFont="1" applyBorder="1" applyAlignment="1">
      <alignment horizontal="center" vertical="center"/>
    </xf>
    <xf numFmtId="0" fontId="8" fillId="0" borderId="15"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0" fillId="0" borderId="12" xfId="0" applyFont="1" applyBorder="1" applyAlignment="1">
      <alignment vertical="center"/>
    </xf>
    <xf numFmtId="0" fontId="10" fillId="0" borderId="2" xfId="0" applyFont="1" applyBorder="1" applyAlignment="1">
      <alignment vertical="center"/>
    </xf>
    <xf numFmtId="0" fontId="10" fillId="0" borderId="10" xfId="0" applyFont="1" applyBorder="1" applyAlignment="1">
      <alignment vertical="center"/>
    </xf>
    <xf numFmtId="0" fontId="10" fillId="0" borderId="12" xfId="0" applyFont="1" applyBorder="1" applyAlignment="1">
      <alignment horizontal="center" vertical="center"/>
    </xf>
    <xf numFmtId="0" fontId="8" fillId="0" borderId="1" xfId="0" applyFont="1" applyBorder="1" applyAlignment="1">
      <alignment horizontal="right" vertical="center" wrapText="1"/>
    </xf>
    <xf numFmtId="0" fontId="12" fillId="0" borderId="14" xfId="0" applyFont="1" applyBorder="1" applyAlignment="1">
      <alignment horizontal="right" vertical="center"/>
    </xf>
    <xf numFmtId="0" fontId="12" fillId="0" borderId="0" xfId="0" applyFont="1" applyAlignment="1">
      <alignment vertical="center"/>
    </xf>
    <xf numFmtId="0" fontId="10" fillId="0" borderId="1" xfId="0" applyFont="1" applyBorder="1" applyAlignment="1">
      <alignment horizontal="center" vertical="center"/>
    </xf>
    <xf numFmtId="0" fontId="8" fillId="0" borderId="1" xfId="0" applyFont="1" applyBorder="1" applyAlignment="1">
      <alignment horizontal="right" vertical="center"/>
    </xf>
    <xf numFmtId="0" fontId="14" fillId="0" borderId="12" xfId="0" applyFont="1" applyBorder="1" applyAlignment="1">
      <alignment horizontal="center" vertical="center"/>
    </xf>
    <xf numFmtId="0" fontId="14" fillId="0" borderId="19" xfId="0" applyFont="1" applyBorder="1" applyAlignment="1">
      <alignment horizontal="center" vertical="center"/>
    </xf>
    <xf numFmtId="0" fontId="10" fillId="0" borderId="7" xfId="0" applyFont="1" applyBorder="1" applyAlignment="1">
      <alignment horizontal="center" vertical="center"/>
    </xf>
    <xf numFmtId="0" fontId="10" fillId="0" borderId="20" xfId="0" applyFont="1" applyBorder="1" applyAlignment="1">
      <alignment horizontal="center" vertical="center"/>
    </xf>
    <xf numFmtId="0" fontId="10" fillId="0" borderId="21" xfId="0" applyFont="1" applyBorder="1" applyAlignment="1">
      <alignment horizontal="center" vertical="center"/>
    </xf>
    <xf numFmtId="0" fontId="10" fillId="0" borderId="22" xfId="0" applyFont="1" applyBorder="1" applyAlignment="1">
      <alignment horizontal="center" vertical="center"/>
    </xf>
    <xf numFmtId="0" fontId="10" fillId="0" borderId="23" xfId="0" applyFont="1" applyBorder="1" applyAlignment="1">
      <alignment horizontal="center" vertical="center"/>
    </xf>
    <xf numFmtId="0" fontId="12" fillId="0" borderId="0" xfId="0" applyFont="1" applyAlignment="1">
      <alignment horizontal="left" vertical="center"/>
    </xf>
    <xf numFmtId="0" fontId="13" fillId="0" borderId="0" xfId="0" applyFont="1" applyAlignment="1">
      <alignment horizontal="center" vertical="center"/>
    </xf>
    <xf numFmtId="0" fontId="12" fillId="0" borderId="9" xfId="0" applyFont="1" applyBorder="1" applyAlignment="1">
      <alignment horizontal="right" vertical="center" wrapText="1"/>
    </xf>
    <xf numFmtId="0" fontId="12" fillId="0" borderId="0" xfId="0" applyFont="1" applyAlignment="1">
      <alignment vertical="center" wrapText="1"/>
    </xf>
    <xf numFmtId="0" fontId="3" fillId="0" borderId="0" xfId="0" applyFont="1" applyAlignment="1">
      <alignment horizontal="center" vertical="center" wrapText="1"/>
    </xf>
    <xf numFmtId="0" fontId="4" fillId="0" borderId="0" xfId="0" applyFont="1" applyAlignment="1">
      <alignment horizontal="right" vertical="center" wrapText="1"/>
    </xf>
    <xf numFmtId="0" fontId="5" fillId="0" borderId="27" xfId="0" applyFont="1" applyBorder="1" applyAlignment="1">
      <alignment horizontal="center" vertical="center" wrapText="1"/>
    </xf>
    <xf numFmtId="0" fontId="5" fillId="0" borderId="25"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28" xfId="0" applyFont="1" applyBorder="1" applyAlignment="1">
      <alignment horizontal="center" vertical="center" wrapText="1"/>
    </xf>
    <xf numFmtId="0" fontId="5" fillId="0" borderId="8"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7" xfId="0" applyFont="1" applyBorder="1" applyAlignment="1">
      <alignment horizontal="center" vertical="center" wrapText="1"/>
    </xf>
    <xf numFmtId="0" fontId="19" fillId="0" borderId="0" xfId="0" applyFont="1" applyAlignment="1">
      <alignment vertical="center"/>
    </xf>
    <xf numFmtId="0" fontId="2" fillId="0" borderId="0" xfId="0" applyFont="1" applyAlignment="1">
      <alignment horizontal="center" vertical="center"/>
    </xf>
    <xf numFmtId="0" fontId="12" fillId="0" borderId="9" xfId="0" applyFont="1" applyBorder="1" applyAlignment="1">
      <alignment vertical="center"/>
    </xf>
    <xf numFmtId="0" fontId="12" fillId="0" borderId="9" xfId="0" applyFont="1" applyBorder="1" applyAlignment="1">
      <alignment horizontal="left" vertical="center"/>
    </xf>
    <xf numFmtId="0" fontId="14" fillId="0" borderId="31" xfId="0" applyFont="1" applyBorder="1" applyAlignment="1">
      <alignment horizontal="center" vertical="center"/>
    </xf>
    <xf numFmtId="0" fontId="14" fillId="0" borderId="1" xfId="0" applyFont="1" applyBorder="1" applyAlignment="1">
      <alignment horizontal="center" vertical="center"/>
    </xf>
    <xf numFmtId="0" fontId="12" fillId="0" borderId="5" xfId="0" applyFont="1" applyBorder="1" applyAlignment="1">
      <alignment horizontal="right" vertical="center"/>
    </xf>
    <xf numFmtId="0" fontId="20" fillId="0" borderId="9" xfId="0" applyFont="1" applyBorder="1" applyAlignment="1">
      <alignment horizontal="center" vertical="center"/>
    </xf>
    <xf numFmtId="0" fontId="20" fillId="0" borderId="33" xfId="0" applyFont="1" applyBorder="1" applyAlignment="1">
      <alignment horizontal="center" vertical="center"/>
    </xf>
    <xf numFmtId="0" fontId="14" fillId="0" borderId="0" xfId="0" applyFont="1" applyAlignment="1">
      <alignment horizontal="center" vertical="center"/>
    </xf>
    <xf numFmtId="0" fontId="14" fillId="0" borderId="2" xfId="0" applyFont="1" applyBorder="1" applyAlignment="1">
      <alignment horizontal="center" vertical="center"/>
    </xf>
    <xf numFmtId="0" fontId="0" fillId="0" borderId="1" xfId="0" applyBorder="1" applyAlignment="1"/>
    <xf numFmtId="0" fontId="0" fillId="0" borderId="6" xfId="0" applyBorder="1" applyAlignment="1"/>
    <xf numFmtId="0" fontId="20" fillId="0" borderId="34" xfId="0" applyFont="1" applyBorder="1" applyAlignment="1">
      <alignment horizontal="center" vertical="center"/>
    </xf>
    <xf numFmtId="0" fontId="20" fillId="0" borderId="29" xfId="0" applyFont="1" applyBorder="1" applyAlignment="1">
      <alignment horizontal="center" vertical="center"/>
    </xf>
    <xf numFmtId="0" fontId="20" fillId="0" borderId="0" xfId="0" applyFont="1" applyAlignment="1">
      <alignment horizontal="center" vertical="center"/>
    </xf>
    <xf numFmtId="0" fontId="20" fillId="0" borderId="2" xfId="0" applyFont="1" applyBorder="1" applyAlignment="1">
      <alignment horizontal="center" vertical="center"/>
    </xf>
    <xf numFmtId="0" fontId="14" fillId="0" borderId="6" xfId="0" applyFont="1" applyBorder="1" applyAlignment="1">
      <alignment horizontal="center" vertical="center"/>
    </xf>
    <xf numFmtId="0" fontId="10" fillId="0" borderId="7" xfId="0" applyFont="1" applyBorder="1" applyAlignment="1">
      <alignment horizontal="center" vertical="center" wrapText="1"/>
    </xf>
    <xf numFmtId="0" fontId="10" fillId="0" borderId="8" xfId="0" applyFont="1" applyBorder="1" applyAlignment="1">
      <alignment horizontal="center" vertical="center" wrapText="1"/>
    </xf>
    <xf numFmtId="0" fontId="12" fillId="0" borderId="14" xfId="0" applyFont="1" applyBorder="1" applyAlignment="1">
      <alignment vertical="center"/>
    </xf>
    <xf numFmtId="0" fontId="12" fillId="0" borderId="14" xfId="0" applyFont="1" applyBorder="1" applyAlignment="1">
      <alignment horizontal="right" vertical="center" wrapText="1"/>
    </xf>
    <xf numFmtId="0" fontId="31" fillId="0" borderId="0" xfId="1" applyFont="1" applyAlignment="1">
      <alignment vertical="center"/>
    </xf>
    <xf numFmtId="0" fontId="12" fillId="0" borderId="1" xfId="0" applyFont="1" applyBorder="1" applyAlignment="1">
      <alignment horizontal="right" vertical="center"/>
    </xf>
    <xf numFmtId="0" fontId="10" fillId="0" borderId="11" xfId="0" applyFont="1" applyBorder="1" applyAlignment="1">
      <alignment horizontal="center" vertical="center"/>
    </xf>
    <xf numFmtId="0" fontId="10" fillId="0" borderId="10" xfId="0" applyFont="1" applyBorder="1" applyAlignment="1">
      <alignment horizontal="center" vertical="center"/>
    </xf>
    <xf numFmtId="0" fontId="10" fillId="0" borderId="20" xfId="0" applyFont="1" applyBorder="1" applyAlignment="1">
      <alignment horizontal="center" vertical="center" wrapText="1"/>
    </xf>
    <xf numFmtId="0" fontId="25" fillId="0" borderId="35" xfId="0" applyFont="1" applyBorder="1" applyAlignment="1">
      <alignment horizontal="center" vertical="center"/>
    </xf>
    <xf numFmtId="0" fontId="25" fillId="0" borderId="36" xfId="0" applyFont="1" applyBorder="1" applyAlignment="1">
      <alignment horizontal="center" vertical="center"/>
    </xf>
    <xf numFmtId="0" fontId="1" fillId="0" borderId="14" xfId="0" applyFont="1" applyBorder="1" applyAlignment="1">
      <alignment vertical="top"/>
    </xf>
    <xf numFmtId="0" fontId="26" fillId="0" borderId="0" xfId="0" applyFont="1" applyAlignment="1">
      <alignment horizontal="center" vertical="center"/>
    </xf>
    <xf numFmtId="0" fontId="26" fillId="0" borderId="1" xfId="0" applyFont="1" applyBorder="1" applyAlignment="1">
      <alignment horizontal="center" vertical="center"/>
    </xf>
    <xf numFmtId="0" fontId="10" fillId="0" borderId="8" xfId="0" applyFont="1" applyBorder="1" applyAlignment="1">
      <alignment horizontal="center" vertical="center"/>
    </xf>
    <xf numFmtId="0" fontId="1" fillId="0" borderId="9" xfId="0" applyFont="1" applyBorder="1" applyAlignment="1">
      <alignment vertical="center"/>
    </xf>
    <xf numFmtId="0" fontId="12" fillId="0" borderId="9" xfId="0" applyFont="1" applyBorder="1" applyAlignment="1">
      <alignment horizontal="right" vertical="center"/>
    </xf>
    <xf numFmtId="167" fontId="8" fillId="0" borderId="14" xfId="12" applyNumberFormat="1" applyFont="1" applyBorder="1" applyAlignment="1">
      <alignment vertical="center"/>
    </xf>
    <xf numFmtId="167" fontId="8" fillId="0" borderId="0" xfId="12" applyNumberFormat="1" applyFont="1" applyAlignment="1">
      <alignment vertical="center"/>
    </xf>
    <xf numFmtId="167" fontId="8" fillId="0" borderId="5" xfId="12" applyNumberFormat="1" applyFont="1" applyBorder="1" applyAlignment="1">
      <alignment vertical="center"/>
    </xf>
    <xf numFmtId="167" fontId="8" fillId="0" borderId="9" xfId="12" applyNumberFormat="1" applyFont="1" applyBorder="1" applyAlignment="1">
      <alignment vertical="center"/>
    </xf>
    <xf numFmtId="167" fontId="8" fillId="0" borderId="1" xfId="12" applyNumberFormat="1" applyFont="1" applyBorder="1" applyAlignment="1">
      <alignment vertical="center"/>
    </xf>
    <xf numFmtId="167" fontId="4" fillId="0" borderId="14" xfId="12" applyNumberFormat="1" applyFont="1" applyBorder="1" applyAlignment="1">
      <alignment vertical="center"/>
    </xf>
    <xf numFmtId="167" fontId="4" fillId="0" borderId="0" xfId="12" applyNumberFormat="1" applyFont="1" applyAlignment="1">
      <alignment vertical="center"/>
    </xf>
    <xf numFmtId="167" fontId="4" fillId="0" borderId="5" xfId="12" applyNumberFormat="1" applyFont="1" applyBorder="1" applyAlignment="1">
      <alignment vertical="center"/>
    </xf>
    <xf numFmtId="167" fontId="4" fillId="0" borderId="1" xfId="12" applyNumberFormat="1" applyFont="1" applyBorder="1" applyAlignment="1">
      <alignment vertical="center"/>
    </xf>
    <xf numFmtId="0" fontId="8" fillId="0" borderId="16" xfId="0" applyFont="1" applyBorder="1" applyAlignment="1">
      <alignment vertical="center"/>
    </xf>
  </cellXfs>
  <cellStyles count="13">
    <cellStyle name="Comma" xfId="12" builtinId="3"/>
    <cellStyle name="Comma [0] 2" xfId="2"/>
    <cellStyle name="Comma 10" xfId="8"/>
    <cellStyle name="Comma 10 2" xfId="10"/>
    <cellStyle name="Comma 2" xfId="4"/>
    <cellStyle name="Comma 3" xfId="7"/>
    <cellStyle name="Hyperlink" xfId="1" builtinId="8"/>
    <cellStyle name="Normal" xfId="0" builtinId="0"/>
    <cellStyle name="Normal 2" xfId="3"/>
    <cellStyle name="Percent 10" xfId="9"/>
    <cellStyle name="Percent 10 2" xfId="11"/>
    <cellStyle name="Percent 2" xfId="5"/>
    <cellStyle name="Percent 3"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20Data/Haider%20Ali/Flow%20of%20fund%20Prices%20and%20publication%20Div/Publication/MSB/0224/Data/Data%20for%20MSB.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6.9 PIB &amp; TBs"/>
      <sheetName val="6.9 new format"/>
      <sheetName val="6.6 KIBOR"/>
      <sheetName val="6.7 Call"/>
    </sheetNames>
    <sheetDataSet>
      <sheetData sheetId="0"/>
      <sheetData sheetId="1"/>
      <sheetData sheetId="2">
        <row r="1316">
          <cell r="C1316">
            <v>21.71</v>
          </cell>
          <cell r="D1316">
            <v>22.21</v>
          </cell>
          <cell r="E1316">
            <v>21.69</v>
          </cell>
          <cell r="F1316">
            <v>22.19</v>
          </cell>
          <cell r="G1316">
            <v>21.59</v>
          </cell>
          <cell r="H1316">
            <v>22.09</v>
          </cell>
          <cell r="I1316">
            <v>21.21</v>
          </cell>
          <cell r="J1316">
            <v>21.46</v>
          </cell>
          <cell r="K1316">
            <v>21.23</v>
          </cell>
          <cell r="L1316">
            <v>21.48</v>
          </cell>
          <cell r="M1316">
            <v>21.2</v>
          </cell>
          <cell r="N1316">
            <v>21.7</v>
          </cell>
          <cell r="O1316">
            <v>21.2</v>
          </cell>
          <cell r="P1316">
            <v>21.7</v>
          </cell>
        </row>
        <row r="1317">
          <cell r="C1317">
            <v>21.67</v>
          </cell>
          <cell r="D1317">
            <v>22.17</v>
          </cell>
          <cell r="E1317">
            <v>21.67</v>
          </cell>
          <cell r="F1317">
            <v>22.17</v>
          </cell>
          <cell r="G1317">
            <v>21.54</v>
          </cell>
          <cell r="H1317">
            <v>22.04</v>
          </cell>
          <cell r="I1317">
            <v>21.16</v>
          </cell>
          <cell r="J1317">
            <v>21.41</v>
          </cell>
          <cell r="K1317">
            <v>21.22</v>
          </cell>
          <cell r="L1317">
            <v>21.47</v>
          </cell>
          <cell r="M1317">
            <v>21.19</v>
          </cell>
          <cell r="N1317">
            <v>21.69</v>
          </cell>
          <cell r="O1317">
            <v>21.18</v>
          </cell>
          <cell r="P1317">
            <v>21.68</v>
          </cell>
        </row>
        <row r="1318">
          <cell r="C1318">
            <v>21.61</v>
          </cell>
          <cell r="D1318">
            <v>22.11</v>
          </cell>
          <cell r="E1318">
            <v>21.63</v>
          </cell>
          <cell r="F1318">
            <v>22.13</v>
          </cell>
          <cell r="G1318">
            <v>21.47</v>
          </cell>
          <cell r="H1318">
            <v>21.97</v>
          </cell>
          <cell r="I1318">
            <v>21.12</v>
          </cell>
          <cell r="J1318">
            <v>21.37</v>
          </cell>
          <cell r="K1318">
            <v>21.16</v>
          </cell>
          <cell r="L1318">
            <v>21.41</v>
          </cell>
          <cell r="M1318">
            <v>21.17</v>
          </cell>
          <cell r="N1318">
            <v>21.67</v>
          </cell>
          <cell r="O1318">
            <v>21.16</v>
          </cell>
          <cell r="P1318">
            <v>21.66</v>
          </cell>
        </row>
        <row r="1319">
          <cell r="C1319">
            <v>21.62</v>
          </cell>
          <cell r="D1319">
            <v>22.12</v>
          </cell>
          <cell r="E1319">
            <v>21.63</v>
          </cell>
          <cell r="F1319">
            <v>22.13</v>
          </cell>
          <cell r="G1319">
            <v>21.43</v>
          </cell>
          <cell r="H1319">
            <v>21.93</v>
          </cell>
          <cell r="I1319">
            <v>21.08</v>
          </cell>
          <cell r="J1319">
            <v>21.33</v>
          </cell>
          <cell r="K1319">
            <v>21.13</v>
          </cell>
          <cell r="L1319">
            <v>21.38</v>
          </cell>
          <cell r="M1319">
            <v>21.12</v>
          </cell>
          <cell r="N1319">
            <v>21.62</v>
          </cell>
          <cell r="O1319">
            <v>21.12</v>
          </cell>
          <cell r="P1319">
            <v>21.62</v>
          </cell>
        </row>
        <row r="1320">
          <cell r="C1320">
            <v>21.58</v>
          </cell>
          <cell r="D1320">
            <v>22.08</v>
          </cell>
          <cell r="E1320">
            <v>21.59</v>
          </cell>
          <cell r="F1320">
            <v>22.09</v>
          </cell>
          <cell r="G1320">
            <v>21.41</v>
          </cell>
          <cell r="H1320">
            <v>21.91</v>
          </cell>
          <cell r="I1320">
            <v>21.06</v>
          </cell>
          <cell r="J1320">
            <v>21.31</v>
          </cell>
          <cell r="K1320">
            <v>21.12</v>
          </cell>
          <cell r="L1320">
            <v>21.37</v>
          </cell>
          <cell r="M1320">
            <v>21.1</v>
          </cell>
          <cell r="N1320">
            <v>21.6</v>
          </cell>
          <cell r="O1320">
            <v>21.1</v>
          </cell>
          <cell r="P1320">
            <v>21.6</v>
          </cell>
        </row>
        <row r="1321">
          <cell r="C1321">
            <v>21.59</v>
          </cell>
          <cell r="D1321">
            <v>22.09</v>
          </cell>
          <cell r="E1321">
            <v>21.59</v>
          </cell>
          <cell r="F1321">
            <v>22.09</v>
          </cell>
          <cell r="G1321">
            <v>21.43</v>
          </cell>
          <cell r="H1321">
            <v>21.93</v>
          </cell>
          <cell r="I1321">
            <v>21.05</v>
          </cell>
          <cell r="J1321">
            <v>21.3</v>
          </cell>
          <cell r="K1321">
            <v>21.1</v>
          </cell>
          <cell r="L1321">
            <v>21.35</v>
          </cell>
          <cell r="M1321">
            <v>21.09</v>
          </cell>
          <cell r="N1321">
            <v>21.59</v>
          </cell>
          <cell r="O1321">
            <v>21.08</v>
          </cell>
          <cell r="P1321">
            <v>21.58</v>
          </cell>
        </row>
        <row r="1322">
          <cell r="C1322">
            <v>21.56</v>
          </cell>
          <cell r="D1322">
            <v>22.06</v>
          </cell>
          <cell r="E1322">
            <v>21.55</v>
          </cell>
          <cell r="F1322">
            <v>22.05</v>
          </cell>
          <cell r="G1322">
            <v>21.34</v>
          </cell>
          <cell r="H1322">
            <v>21.84</v>
          </cell>
          <cell r="I1322">
            <v>20.99</v>
          </cell>
          <cell r="J1322">
            <v>21.24</v>
          </cell>
          <cell r="K1322">
            <v>21.06</v>
          </cell>
          <cell r="L1322">
            <v>21.31</v>
          </cell>
          <cell r="M1322">
            <v>21.02</v>
          </cell>
          <cell r="N1322">
            <v>21.52</v>
          </cell>
          <cell r="O1322">
            <v>21.01</v>
          </cell>
          <cell r="P1322">
            <v>21.51</v>
          </cell>
        </row>
        <row r="1323">
          <cell r="C1323">
            <v>21.46</v>
          </cell>
          <cell r="D1323">
            <v>21.96</v>
          </cell>
          <cell r="E1323">
            <v>21.42</v>
          </cell>
          <cell r="F1323">
            <v>21.92</v>
          </cell>
          <cell r="G1323">
            <v>21.13</v>
          </cell>
          <cell r="H1323">
            <v>21.63</v>
          </cell>
          <cell r="I1323">
            <v>20.73</v>
          </cell>
          <cell r="J1323">
            <v>20.98</v>
          </cell>
          <cell r="K1323">
            <v>20.73</v>
          </cell>
          <cell r="L1323">
            <v>20.98</v>
          </cell>
          <cell r="M1323">
            <v>20.67</v>
          </cell>
          <cell r="N1323">
            <v>21.17</v>
          </cell>
          <cell r="O1323">
            <v>20.64</v>
          </cell>
          <cell r="P1323">
            <v>21.14</v>
          </cell>
        </row>
        <row r="1324">
          <cell r="C1324">
            <v>21.43</v>
          </cell>
          <cell r="D1324">
            <v>21.93</v>
          </cell>
          <cell r="E1324">
            <v>21.43</v>
          </cell>
          <cell r="F1324">
            <v>21.93</v>
          </cell>
          <cell r="G1324">
            <v>21.14</v>
          </cell>
          <cell r="H1324">
            <v>21.64</v>
          </cell>
          <cell r="I1324">
            <v>20.66</v>
          </cell>
          <cell r="J1324">
            <v>20.91</v>
          </cell>
          <cell r="K1324">
            <v>20.67</v>
          </cell>
          <cell r="L1324">
            <v>20.92</v>
          </cell>
          <cell r="M1324">
            <v>20.62</v>
          </cell>
          <cell r="N1324">
            <v>21.12</v>
          </cell>
          <cell r="O1324">
            <v>20.58</v>
          </cell>
          <cell r="P1324">
            <v>21.08</v>
          </cell>
        </row>
        <row r="1325">
          <cell r="C1325">
            <v>21.43</v>
          </cell>
          <cell r="D1325">
            <v>21.93</v>
          </cell>
          <cell r="E1325">
            <v>21.43</v>
          </cell>
          <cell r="F1325">
            <v>21.93</v>
          </cell>
          <cell r="G1325">
            <v>21.14</v>
          </cell>
          <cell r="H1325">
            <v>21.64</v>
          </cell>
          <cell r="I1325">
            <v>20.56</v>
          </cell>
          <cell r="J1325">
            <v>20.81</v>
          </cell>
          <cell r="K1325">
            <v>20.58</v>
          </cell>
          <cell r="L1325">
            <v>20.83</v>
          </cell>
          <cell r="M1325">
            <v>20.53</v>
          </cell>
          <cell r="N1325">
            <v>21.03</v>
          </cell>
          <cell r="O1325">
            <v>20.51</v>
          </cell>
          <cell r="P1325">
            <v>21.01</v>
          </cell>
        </row>
        <row r="1326">
          <cell r="C1326">
            <v>21.42</v>
          </cell>
          <cell r="D1326">
            <v>21.92</v>
          </cell>
          <cell r="E1326">
            <v>21.38</v>
          </cell>
          <cell r="F1326">
            <v>21.88</v>
          </cell>
          <cell r="G1326">
            <v>21.05</v>
          </cell>
          <cell r="H1326">
            <v>21.55</v>
          </cell>
          <cell r="I1326">
            <v>20.5</v>
          </cell>
          <cell r="J1326">
            <v>20.75</v>
          </cell>
          <cell r="K1326">
            <v>20.52</v>
          </cell>
          <cell r="L1326">
            <v>20.77</v>
          </cell>
          <cell r="M1326">
            <v>20.5</v>
          </cell>
          <cell r="N1326">
            <v>21</v>
          </cell>
          <cell r="O1326">
            <v>20.46</v>
          </cell>
          <cell r="P1326">
            <v>20.96</v>
          </cell>
        </row>
        <row r="1327">
          <cell r="C1327">
            <v>21.48</v>
          </cell>
          <cell r="D1327">
            <v>21.98</v>
          </cell>
          <cell r="E1327">
            <v>21.43</v>
          </cell>
          <cell r="F1327">
            <v>21.93</v>
          </cell>
          <cell r="G1327">
            <v>21.06</v>
          </cell>
          <cell r="H1327">
            <v>21.56</v>
          </cell>
          <cell r="I1327">
            <v>20.49</v>
          </cell>
          <cell r="J1327">
            <v>20.74</v>
          </cell>
          <cell r="K1327">
            <v>20.48</v>
          </cell>
          <cell r="L1327">
            <v>20.73</v>
          </cell>
          <cell r="M1327">
            <v>20.49</v>
          </cell>
          <cell r="N1327">
            <v>20.99</v>
          </cell>
          <cell r="O1327">
            <v>20.420000000000002</v>
          </cell>
          <cell r="P1327">
            <v>20.92</v>
          </cell>
        </row>
        <row r="1328">
          <cell r="C1328">
            <v>21.53</v>
          </cell>
          <cell r="D1328">
            <v>22.03</v>
          </cell>
          <cell r="E1328">
            <v>21.51</v>
          </cell>
          <cell r="F1328">
            <v>22.01</v>
          </cell>
          <cell r="G1328">
            <v>21.06</v>
          </cell>
          <cell r="H1328">
            <v>21.56</v>
          </cell>
          <cell r="I1328">
            <v>20.49</v>
          </cell>
          <cell r="J1328">
            <v>20.74</v>
          </cell>
          <cell r="K1328">
            <v>20.48</v>
          </cell>
          <cell r="L1328">
            <v>20.73</v>
          </cell>
          <cell r="M1328">
            <v>20.440000000000001</v>
          </cell>
          <cell r="N1328">
            <v>20.94</v>
          </cell>
          <cell r="O1328">
            <v>20.41</v>
          </cell>
          <cell r="P1328">
            <v>20.91</v>
          </cell>
        </row>
        <row r="1329">
          <cell r="C1329">
            <v>21.58</v>
          </cell>
          <cell r="D1329">
            <v>22.08</v>
          </cell>
          <cell r="E1329">
            <v>21.52</v>
          </cell>
          <cell r="F1329">
            <v>22.02</v>
          </cell>
          <cell r="G1329">
            <v>21.02</v>
          </cell>
          <cell r="H1329">
            <v>21.52</v>
          </cell>
          <cell r="I1329">
            <v>20.41</v>
          </cell>
          <cell r="J1329">
            <v>20.66</v>
          </cell>
          <cell r="K1329">
            <v>20.440000000000001</v>
          </cell>
          <cell r="L1329">
            <v>20.69</v>
          </cell>
          <cell r="M1329">
            <v>20.38</v>
          </cell>
          <cell r="N1329">
            <v>20.88</v>
          </cell>
          <cell r="O1329">
            <v>20.350000000000001</v>
          </cell>
          <cell r="P1329">
            <v>20.85</v>
          </cell>
        </row>
        <row r="1330">
          <cell r="C1330">
            <v>21.67</v>
          </cell>
          <cell r="D1330">
            <v>22.17</v>
          </cell>
          <cell r="E1330">
            <v>21.57</v>
          </cell>
          <cell r="F1330">
            <v>22.07</v>
          </cell>
          <cell r="G1330">
            <v>21.07</v>
          </cell>
          <cell r="H1330">
            <v>21.57</v>
          </cell>
          <cell r="I1330">
            <v>20.56</v>
          </cell>
          <cell r="J1330">
            <v>20.81</v>
          </cell>
          <cell r="K1330">
            <v>20.58</v>
          </cell>
          <cell r="L1330">
            <v>20.83</v>
          </cell>
          <cell r="M1330">
            <v>20.53</v>
          </cell>
          <cell r="N1330">
            <v>21.03</v>
          </cell>
          <cell r="O1330">
            <v>20.51</v>
          </cell>
          <cell r="P1330">
            <v>21.01</v>
          </cell>
        </row>
        <row r="1331">
          <cell r="C1331">
            <v>21.68</v>
          </cell>
          <cell r="D1331">
            <v>22.18</v>
          </cell>
          <cell r="E1331">
            <v>21.61</v>
          </cell>
          <cell r="F1331">
            <v>22.11</v>
          </cell>
          <cell r="G1331">
            <v>21.04</v>
          </cell>
          <cell r="H1331">
            <v>21.54</v>
          </cell>
          <cell r="I1331">
            <v>20.54</v>
          </cell>
          <cell r="J1331">
            <v>20.79</v>
          </cell>
          <cell r="K1331">
            <v>20.6</v>
          </cell>
          <cell r="L1331">
            <v>20.85</v>
          </cell>
          <cell r="M1331">
            <v>20.6</v>
          </cell>
          <cell r="N1331">
            <v>21.1</v>
          </cell>
          <cell r="O1331">
            <v>20.58</v>
          </cell>
          <cell r="P1331">
            <v>21.08</v>
          </cell>
        </row>
        <row r="1332">
          <cell r="C1332">
            <v>21.68</v>
          </cell>
          <cell r="D1332">
            <v>22.18</v>
          </cell>
          <cell r="E1332">
            <v>21.61</v>
          </cell>
          <cell r="F1332">
            <v>22.11</v>
          </cell>
          <cell r="G1332">
            <v>20.98</v>
          </cell>
          <cell r="H1332">
            <v>21.48</v>
          </cell>
          <cell r="I1332">
            <v>20.52</v>
          </cell>
          <cell r="J1332">
            <v>20.77</v>
          </cell>
          <cell r="K1332">
            <v>20.57</v>
          </cell>
          <cell r="L1332">
            <v>20.82</v>
          </cell>
          <cell r="M1332">
            <v>20.55</v>
          </cell>
          <cell r="N1332">
            <v>21.05</v>
          </cell>
          <cell r="O1332">
            <v>20.52</v>
          </cell>
          <cell r="P1332">
            <v>21.02</v>
          </cell>
        </row>
        <row r="1333">
          <cell r="C1333">
            <v>21.69</v>
          </cell>
          <cell r="D1333">
            <v>22.19</v>
          </cell>
          <cell r="E1333">
            <v>21.61</v>
          </cell>
          <cell r="F1333">
            <v>22.11</v>
          </cell>
          <cell r="G1333">
            <v>21.04</v>
          </cell>
          <cell r="H1333">
            <v>21.54</v>
          </cell>
          <cell r="I1333">
            <v>20.37</v>
          </cell>
          <cell r="J1333">
            <v>20.62</v>
          </cell>
          <cell r="K1333">
            <v>20.37</v>
          </cell>
          <cell r="L1333">
            <v>20.62</v>
          </cell>
          <cell r="M1333">
            <v>20.34</v>
          </cell>
          <cell r="N1333">
            <v>20.84</v>
          </cell>
          <cell r="O1333">
            <v>20.34</v>
          </cell>
          <cell r="P1333">
            <v>20.84</v>
          </cell>
        </row>
        <row r="1334">
          <cell r="C1334">
            <v>21.69</v>
          </cell>
          <cell r="D1334">
            <v>22.19</v>
          </cell>
          <cell r="E1334">
            <v>21.62</v>
          </cell>
          <cell r="F1334">
            <v>22.12</v>
          </cell>
          <cell r="G1334">
            <v>21.15</v>
          </cell>
          <cell r="H1334">
            <v>21.65</v>
          </cell>
          <cell r="I1334">
            <v>20.41</v>
          </cell>
          <cell r="J1334">
            <v>20.66</v>
          </cell>
          <cell r="K1334">
            <v>20.420000000000002</v>
          </cell>
          <cell r="L1334">
            <v>20.67</v>
          </cell>
          <cell r="M1334">
            <v>20.420000000000002</v>
          </cell>
          <cell r="N1334">
            <v>20.92</v>
          </cell>
          <cell r="O1334">
            <v>20.41</v>
          </cell>
          <cell r="P1334">
            <v>20.91</v>
          </cell>
        </row>
        <row r="1335">
          <cell r="C1335">
            <v>21.67</v>
          </cell>
          <cell r="D1335">
            <v>22.17</v>
          </cell>
          <cell r="E1335">
            <v>21.52</v>
          </cell>
          <cell r="F1335">
            <v>22.02</v>
          </cell>
          <cell r="G1335">
            <v>21.05</v>
          </cell>
          <cell r="H1335">
            <v>21.55</v>
          </cell>
          <cell r="I1335">
            <v>20.43</v>
          </cell>
          <cell r="J1335">
            <v>20.68</v>
          </cell>
          <cell r="K1335">
            <v>20.45</v>
          </cell>
          <cell r="L1335">
            <v>20.7</v>
          </cell>
          <cell r="M1335">
            <v>20.48</v>
          </cell>
          <cell r="N1335">
            <v>20.98</v>
          </cell>
          <cell r="O1335">
            <v>20.440000000000001</v>
          </cell>
          <cell r="P1335">
            <v>20.94</v>
          </cell>
        </row>
        <row r="1336">
          <cell r="C1336">
            <v>21.69</v>
          </cell>
          <cell r="D1336">
            <v>22.19</v>
          </cell>
          <cell r="E1336">
            <v>21.6</v>
          </cell>
          <cell r="F1336">
            <v>22.1</v>
          </cell>
          <cell r="G1336">
            <v>21.32</v>
          </cell>
          <cell r="H1336">
            <v>21.82</v>
          </cell>
          <cell r="I1336">
            <v>20.55</v>
          </cell>
          <cell r="J1336">
            <v>20.8</v>
          </cell>
          <cell r="K1336">
            <v>20.58</v>
          </cell>
          <cell r="L1336">
            <v>20.83</v>
          </cell>
          <cell r="M1336">
            <v>20.6</v>
          </cell>
          <cell r="N1336">
            <v>21.1</v>
          </cell>
          <cell r="O1336">
            <v>20.57</v>
          </cell>
          <cell r="P1336">
            <v>21.07</v>
          </cell>
        </row>
        <row r="1337">
          <cell r="C1337">
            <v>21.77</v>
          </cell>
          <cell r="D1337">
            <v>22.27</v>
          </cell>
          <cell r="E1337">
            <v>21.66</v>
          </cell>
          <cell r="F1337">
            <v>22.16</v>
          </cell>
          <cell r="G1337">
            <v>21.62</v>
          </cell>
          <cell r="H1337">
            <v>22.12</v>
          </cell>
          <cell r="I1337">
            <v>20.68</v>
          </cell>
          <cell r="J1337">
            <v>20.93</v>
          </cell>
          <cell r="K1337">
            <v>20.72</v>
          </cell>
          <cell r="L1337">
            <v>20.97</v>
          </cell>
          <cell r="M1337">
            <v>20.71</v>
          </cell>
          <cell r="N1337">
            <v>21.21</v>
          </cell>
          <cell r="O1337">
            <v>20.69</v>
          </cell>
          <cell r="P1337">
            <v>21.19</v>
          </cell>
        </row>
      </sheetData>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www.sbp.org.pk/ecodata/rates/m2m/M2M-History.asp"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sbp.org.pk/ecodata/kibor_index.asp"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1:J26"/>
  <sheetViews>
    <sheetView view="pageBreakPreview" topLeftCell="A10" zoomScaleNormal="100" zoomScaleSheetLayoutView="100" workbookViewId="0">
      <selection activeCell="M10" sqref="M10"/>
    </sheetView>
  </sheetViews>
  <sheetFormatPr defaultColWidth="9.125" defaultRowHeight="14.25" x14ac:dyDescent="0.2"/>
  <cols>
    <col min="1" max="1" width="19.875" style="10" bestFit="1" customWidth="1"/>
    <col min="2" max="10" width="7.875" style="10" bestFit="1" customWidth="1"/>
    <col min="11" max="16384" width="9.125" style="10"/>
  </cols>
  <sheetData>
    <row r="1" spans="1:10" ht="18.75" x14ac:dyDescent="0.2">
      <c r="A1" s="191" t="s">
        <v>0</v>
      </c>
      <c r="B1" s="191"/>
      <c r="C1" s="191"/>
      <c r="D1" s="191"/>
      <c r="E1" s="191"/>
      <c r="F1" s="191"/>
      <c r="G1" s="191"/>
      <c r="H1" s="191"/>
      <c r="I1" s="191"/>
      <c r="J1" s="191"/>
    </row>
    <row r="2" spans="1:10" ht="15" thickBot="1" x14ac:dyDescent="0.25">
      <c r="A2" s="192" t="s">
        <v>1</v>
      </c>
      <c r="B2" s="192"/>
      <c r="C2" s="192"/>
      <c r="D2" s="192"/>
      <c r="E2" s="192"/>
      <c r="F2" s="192"/>
      <c r="G2" s="192"/>
      <c r="H2" s="192"/>
      <c r="I2" s="192"/>
      <c r="J2" s="192"/>
    </row>
    <row r="3" spans="1:10" ht="15.75" thickTop="1" thickBot="1" x14ac:dyDescent="0.25">
      <c r="A3" s="11"/>
      <c r="B3" s="12"/>
      <c r="C3" s="13"/>
      <c r="D3" s="14">
        <v>2023</v>
      </c>
      <c r="E3" s="195">
        <v>2023</v>
      </c>
      <c r="F3" s="196"/>
      <c r="G3" s="196"/>
      <c r="H3" s="196"/>
      <c r="I3" s="196"/>
      <c r="J3" s="106">
        <v>2024</v>
      </c>
    </row>
    <row r="4" spans="1:10" ht="15" thickBot="1" x14ac:dyDescent="0.25">
      <c r="A4" s="15"/>
      <c r="B4" s="16">
        <v>45465</v>
      </c>
      <c r="C4" s="16">
        <v>45466</v>
      </c>
      <c r="D4" s="17" t="s">
        <v>130</v>
      </c>
      <c r="E4" s="18" t="s">
        <v>4</v>
      </c>
      <c r="F4" s="18" t="s">
        <v>5</v>
      </c>
      <c r="G4" s="18" t="s">
        <v>6</v>
      </c>
      <c r="H4" s="18" t="s">
        <v>7</v>
      </c>
      <c r="I4" s="18" t="s">
        <v>2</v>
      </c>
      <c r="J4" s="107" t="s">
        <v>130</v>
      </c>
    </row>
    <row r="5" spans="1:10" ht="15" thickTop="1" x14ac:dyDescent="0.2">
      <c r="A5" s="3"/>
      <c r="B5" s="19"/>
      <c r="C5" s="19"/>
      <c r="D5" s="19"/>
      <c r="E5" s="19"/>
      <c r="F5" s="19"/>
      <c r="G5" s="19"/>
      <c r="H5" s="19"/>
      <c r="I5" s="19"/>
      <c r="J5" s="19"/>
    </row>
    <row r="6" spans="1:10" x14ac:dyDescent="0.2">
      <c r="A6" s="4" t="s">
        <v>8</v>
      </c>
      <c r="B6" s="20"/>
      <c r="C6" s="20"/>
      <c r="D6" s="20"/>
      <c r="E6" s="20"/>
      <c r="F6" s="20"/>
      <c r="G6" s="20"/>
      <c r="H6" s="20"/>
      <c r="I6" s="20"/>
      <c r="J6" s="20"/>
    </row>
    <row r="7" spans="1:10" x14ac:dyDescent="0.2">
      <c r="A7" s="21" t="s">
        <v>9</v>
      </c>
      <c r="B7" s="114">
        <v>2961723</v>
      </c>
      <c r="C7" s="115">
        <v>6332706</v>
      </c>
      <c r="D7" s="115">
        <v>1748384.108484</v>
      </c>
      <c r="E7" s="115">
        <v>3128807</v>
      </c>
      <c r="F7" s="115">
        <v>3429619</v>
      </c>
      <c r="G7" s="115">
        <v>553433</v>
      </c>
      <c r="H7" s="115">
        <v>1043093</v>
      </c>
      <c r="I7" s="115">
        <v>403657</v>
      </c>
      <c r="J7" s="115">
        <v>80030.895223070009</v>
      </c>
    </row>
    <row r="8" spans="1:10" x14ac:dyDescent="0.2">
      <c r="A8" s="21" t="s">
        <v>10</v>
      </c>
      <c r="B8" s="114">
        <v>102333</v>
      </c>
      <c r="C8" s="115">
        <v>329836</v>
      </c>
      <c r="D8" s="115">
        <v>69919.541516395519</v>
      </c>
      <c r="E8" s="115">
        <v>164612</v>
      </c>
      <c r="F8" s="115">
        <v>181359</v>
      </c>
      <c r="G8" s="115">
        <v>28462</v>
      </c>
      <c r="H8" s="115">
        <v>51191</v>
      </c>
      <c r="I8" s="115">
        <v>19824</v>
      </c>
      <c r="J8" s="115">
        <v>3799.21477693</v>
      </c>
    </row>
    <row r="9" spans="1:10" x14ac:dyDescent="0.2">
      <c r="A9" s="21" t="s">
        <v>11</v>
      </c>
      <c r="B9" s="114">
        <v>1182502</v>
      </c>
      <c r="C9" s="115">
        <v>4478121</v>
      </c>
      <c r="D9" s="115">
        <v>1028807.882555</v>
      </c>
      <c r="E9" s="115">
        <v>2573996</v>
      </c>
      <c r="F9" s="115">
        <v>4166317</v>
      </c>
      <c r="G9" s="115">
        <v>926183</v>
      </c>
      <c r="H9" s="115">
        <v>4320538</v>
      </c>
      <c r="I9" s="115">
        <v>2686276</v>
      </c>
      <c r="J9" s="115">
        <v>348256.37540938001</v>
      </c>
    </row>
    <row r="10" spans="1:10" x14ac:dyDescent="0.2">
      <c r="A10" s="21" t="s">
        <v>12</v>
      </c>
      <c r="B10" s="114">
        <v>31637</v>
      </c>
      <c r="C10" s="115">
        <v>210109</v>
      </c>
      <c r="D10" s="115">
        <v>37131.717445315095</v>
      </c>
      <c r="E10" s="115">
        <v>130190</v>
      </c>
      <c r="F10" s="115">
        <v>220276</v>
      </c>
      <c r="G10" s="115">
        <v>49353</v>
      </c>
      <c r="H10" s="115">
        <v>228771</v>
      </c>
      <c r="I10" s="115">
        <v>140310</v>
      </c>
      <c r="J10" s="115">
        <v>17578.154590619994</v>
      </c>
    </row>
    <row r="11" spans="1:10" x14ac:dyDescent="0.2">
      <c r="A11" s="21" t="s">
        <v>13</v>
      </c>
      <c r="B11" s="114">
        <v>3857089</v>
      </c>
      <c r="C11" s="115">
        <v>7847152</v>
      </c>
      <c r="D11" s="115">
        <v>4536573.0448891483</v>
      </c>
      <c r="E11" s="115">
        <v>8221307</v>
      </c>
      <c r="F11" s="115">
        <v>7484609</v>
      </c>
      <c r="G11" s="115">
        <v>7111859</v>
      </c>
      <c r="H11" s="115">
        <v>3834414</v>
      </c>
      <c r="I11" s="115">
        <v>1551795</v>
      </c>
      <c r="J11" s="115">
        <v>1283569.612916179</v>
      </c>
    </row>
    <row r="12" spans="1:10" x14ac:dyDescent="0.2">
      <c r="A12" s="4" t="s">
        <v>14</v>
      </c>
      <c r="B12" s="114"/>
      <c r="C12" s="115"/>
      <c r="D12" s="115"/>
      <c r="E12" s="115"/>
      <c r="F12" s="115"/>
      <c r="G12" s="115"/>
      <c r="H12" s="115"/>
      <c r="I12" s="115"/>
      <c r="J12" s="115"/>
    </row>
    <row r="13" spans="1:10" x14ac:dyDescent="0.2">
      <c r="A13" s="21" t="s">
        <v>9</v>
      </c>
      <c r="B13" s="114">
        <v>116302</v>
      </c>
      <c r="C13" s="115">
        <v>29491</v>
      </c>
      <c r="D13" s="115">
        <v>3937.6407960000001</v>
      </c>
      <c r="E13" s="115">
        <v>8842</v>
      </c>
      <c r="F13" s="114">
        <v>40157</v>
      </c>
      <c r="G13" s="115">
        <v>62142</v>
      </c>
      <c r="H13" s="114">
        <v>236443</v>
      </c>
      <c r="I13" s="114">
        <v>73857</v>
      </c>
      <c r="J13" s="114">
        <v>20017.698342</v>
      </c>
    </row>
    <row r="14" spans="1:10" x14ac:dyDescent="0.2">
      <c r="A14" s="21" t="s">
        <v>10</v>
      </c>
      <c r="B14" s="114">
        <v>8669</v>
      </c>
      <c r="C14" s="115">
        <v>3272</v>
      </c>
      <c r="D14" s="115">
        <v>330.18920400000002</v>
      </c>
      <c r="E14" s="115">
        <v>1002</v>
      </c>
      <c r="F14" s="115">
        <v>4907</v>
      </c>
      <c r="G14" s="114">
        <v>6975</v>
      </c>
      <c r="H14" s="115">
        <v>25396</v>
      </c>
      <c r="I14" s="115">
        <v>7867</v>
      </c>
      <c r="J14" s="115">
        <v>2064.4466579999998</v>
      </c>
    </row>
    <row r="15" spans="1:10" x14ac:dyDescent="0.2">
      <c r="A15" s="21" t="s">
        <v>11</v>
      </c>
      <c r="B15" s="114">
        <v>900072</v>
      </c>
      <c r="C15" s="115">
        <v>53116</v>
      </c>
      <c r="D15" s="115">
        <v>67820.927060000002</v>
      </c>
      <c r="E15" s="115">
        <v>20417</v>
      </c>
      <c r="F15" s="115">
        <v>18552</v>
      </c>
      <c r="G15" s="115">
        <v>29481</v>
      </c>
      <c r="H15" s="115">
        <v>16884</v>
      </c>
      <c r="I15" s="115">
        <v>25747</v>
      </c>
      <c r="J15" s="115">
        <v>26149.646598800002</v>
      </c>
    </row>
    <row r="16" spans="1:10" x14ac:dyDescent="0.2">
      <c r="A16" s="21" t="s">
        <v>12</v>
      </c>
      <c r="B16" s="114">
        <v>50791</v>
      </c>
      <c r="C16" s="115">
        <v>4453</v>
      </c>
      <c r="D16" s="115">
        <v>5305.0179402499925</v>
      </c>
      <c r="E16" s="115">
        <v>1925</v>
      </c>
      <c r="F16" s="115">
        <v>1977</v>
      </c>
      <c r="G16" s="115">
        <v>3225</v>
      </c>
      <c r="H16" s="115">
        <v>1847</v>
      </c>
      <c r="I16" s="115">
        <v>2863</v>
      </c>
      <c r="J16" s="115">
        <v>2998.1884011999996</v>
      </c>
    </row>
    <row r="17" spans="1:10" x14ac:dyDescent="0.2">
      <c r="A17" s="21" t="s">
        <v>13</v>
      </c>
      <c r="B17" s="114">
        <v>1626962</v>
      </c>
      <c r="C17" s="115">
        <v>115017</v>
      </c>
      <c r="D17" s="115">
        <v>358621.11803692399</v>
      </c>
      <c r="E17" s="115">
        <v>125655</v>
      </c>
      <c r="F17" s="115">
        <v>147260</v>
      </c>
      <c r="G17" s="115">
        <v>179921</v>
      </c>
      <c r="H17" s="115">
        <v>399480</v>
      </c>
      <c r="I17" s="115">
        <v>447590</v>
      </c>
      <c r="J17" s="115">
        <v>441458.44786550401</v>
      </c>
    </row>
    <row r="18" spans="1:10" x14ac:dyDescent="0.2">
      <c r="A18" s="4" t="s">
        <v>15</v>
      </c>
      <c r="B18" s="114"/>
      <c r="C18" s="115"/>
      <c r="D18" s="115"/>
      <c r="E18" s="115"/>
      <c r="F18" s="115"/>
      <c r="G18" s="115"/>
      <c r="H18" s="115"/>
      <c r="I18" s="115"/>
      <c r="J18" s="115"/>
    </row>
    <row r="19" spans="1:10" x14ac:dyDescent="0.2">
      <c r="A19" s="21" t="s">
        <v>9</v>
      </c>
      <c r="B19" s="114">
        <v>155401</v>
      </c>
      <c r="C19" s="115">
        <v>216303</v>
      </c>
      <c r="D19" s="115" t="s">
        <v>30</v>
      </c>
      <c r="E19" s="114">
        <v>16344</v>
      </c>
      <c r="F19" s="115">
        <v>36318</v>
      </c>
      <c r="G19" s="115">
        <v>818338</v>
      </c>
      <c r="H19" s="115">
        <v>1743765</v>
      </c>
      <c r="I19" s="115">
        <v>3003480</v>
      </c>
      <c r="J19" s="115">
        <v>300333.72972595994</v>
      </c>
    </row>
    <row r="20" spans="1:10" x14ac:dyDescent="0.2">
      <c r="A20" s="21" t="s">
        <v>10</v>
      </c>
      <c r="B20" s="114">
        <v>23376</v>
      </c>
      <c r="C20" s="115">
        <v>47624</v>
      </c>
      <c r="D20" s="115" t="s">
        <v>30</v>
      </c>
      <c r="E20" s="115">
        <v>3739</v>
      </c>
      <c r="F20" s="115">
        <v>8931</v>
      </c>
      <c r="G20" s="115">
        <v>180491</v>
      </c>
      <c r="H20" s="115">
        <v>374835</v>
      </c>
      <c r="I20" s="115">
        <v>640261</v>
      </c>
      <c r="J20" s="115">
        <v>61647.685274040006</v>
      </c>
    </row>
    <row r="21" spans="1:10" x14ac:dyDescent="0.2">
      <c r="A21" s="21" t="s">
        <v>11</v>
      </c>
      <c r="B21" s="114">
        <v>1444</v>
      </c>
      <c r="C21" s="115">
        <v>155401</v>
      </c>
      <c r="D21" s="115">
        <v>120603.621336</v>
      </c>
      <c r="E21" s="115">
        <v>215924</v>
      </c>
      <c r="F21" s="115">
        <v>72258</v>
      </c>
      <c r="G21" s="115">
        <v>371091</v>
      </c>
      <c r="H21" s="115">
        <v>51235</v>
      </c>
      <c r="I21" s="115">
        <v>24243</v>
      </c>
      <c r="J21" s="115" t="s">
        <v>30</v>
      </c>
    </row>
    <row r="22" spans="1:10" x14ac:dyDescent="0.2">
      <c r="A22" s="21" t="s">
        <v>12</v>
      </c>
      <c r="B22" s="114">
        <v>110</v>
      </c>
      <c r="C22" s="115">
        <v>23376</v>
      </c>
      <c r="D22" s="115">
        <v>13223.338663999995</v>
      </c>
      <c r="E22" s="115">
        <v>34229</v>
      </c>
      <c r="F22" s="115">
        <v>11505</v>
      </c>
      <c r="G22" s="115">
        <v>58019</v>
      </c>
      <c r="H22" s="115">
        <v>8058</v>
      </c>
      <c r="I22" s="115">
        <v>4062</v>
      </c>
      <c r="J22" s="115" t="s">
        <v>30</v>
      </c>
    </row>
    <row r="23" spans="1:10" x14ac:dyDescent="0.2">
      <c r="A23" s="21" t="s">
        <v>13</v>
      </c>
      <c r="B23" s="114">
        <v>1324154</v>
      </c>
      <c r="C23" s="115">
        <v>1363483</v>
      </c>
      <c r="D23" s="115">
        <v>1796276.4699373145</v>
      </c>
      <c r="E23" s="115">
        <v>1287366</v>
      </c>
      <c r="F23" s="115">
        <v>1251426</v>
      </c>
      <c r="G23" s="115">
        <v>1698674</v>
      </c>
      <c r="H23" s="115">
        <v>3391204</v>
      </c>
      <c r="I23" s="115">
        <v>6370440</v>
      </c>
      <c r="J23" s="115">
        <v>6670773.7828013143</v>
      </c>
    </row>
    <row r="24" spans="1:10" ht="15" thickBot="1" x14ac:dyDescent="0.25">
      <c r="A24" s="8"/>
      <c r="B24" s="116"/>
      <c r="C24" s="116"/>
      <c r="D24" s="117"/>
      <c r="E24" s="117"/>
      <c r="F24" s="116"/>
      <c r="G24" s="118"/>
      <c r="H24" s="118"/>
      <c r="I24" s="118"/>
      <c r="J24" s="119"/>
    </row>
    <row r="25" spans="1:10" x14ac:dyDescent="0.2">
      <c r="A25" s="193" t="s">
        <v>16</v>
      </c>
      <c r="B25" s="193"/>
      <c r="C25" s="193"/>
      <c r="D25" s="193"/>
      <c r="E25" s="193"/>
      <c r="F25" s="193"/>
      <c r="G25" s="193"/>
      <c r="H25" s="193"/>
      <c r="I25" s="193"/>
      <c r="J25" s="193"/>
    </row>
    <row r="26" spans="1:10" x14ac:dyDescent="0.2">
      <c r="A26" s="194"/>
      <c r="B26" s="194"/>
      <c r="C26" s="194"/>
      <c r="D26" s="194"/>
      <c r="E26" s="194"/>
      <c r="F26" s="194"/>
      <c r="G26" s="194"/>
      <c r="H26" s="194"/>
      <c r="I26" s="194"/>
      <c r="J26" s="194"/>
    </row>
  </sheetData>
  <mergeCells count="5">
    <mergeCell ref="A1:J1"/>
    <mergeCell ref="A2:J2"/>
    <mergeCell ref="A25:J25"/>
    <mergeCell ref="A26:J26"/>
    <mergeCell ref="E3:I3"/>
  </mergeCells>
  <pageMargins left="0.7" right="0.7" top="0.75" bottom="0.75" header="0.3" footer="0.3"/>
  <pageSetup paperSize="9" scale="88"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A1:M29"/>
  <sheetViews>
    <sheetView view="pageBreakPreview" zoomScaleNormal="100" zoomScaleSheetLayoutView="100" workbookViewId="0">
      <selection activeCell="A7" sqref="A7:A26"/>
    </sheetView>
  </sheetViews>
  <sheetFormatPr defaultRowHeight="14.25" x14ac:dyDescent="0.2"/>
  <cols>
    <col min="1" max="1" width="7.125" bestFit="1" customWidth="1"/>
    <col min="2" max="2" width="6.25" bestFit="1" customWidth="1"/>
    <col min="3" max="3" width="6.75" bestFit="1" customWidth="1"/>
    <col min="4" max="4" width="7" bestFit="1" customWidth="1"/>
    <col min="5" max="6" width="6.75" bestFit="1" customWidth="1"/>
    <col min="7" max="7" width="7" bestFit="1" customWidth="1"/>
    <col min="8" max="9" width="6" bestFit="1" customWidth="1"/>
    <col min="10" max="10" width="7" bestFit="1" customWidth="1"/>
    <col min="11" max="12" width="6.75" bestFit="1" customWidth="1"/>
    <col min="13" max="13" width="7" bestFit="1" customWidth="1"/>
  </cols>
  <sheetData>
    <row r="1" spans="1:13" ht="18.75" x14ac:dyDescent="0.2">
      <c r="A1" s="191" t="s">
        <v>143</v>
      </c>
      <c r="B1" s="191"/>
      <c r="C1" s="191"/>
      <c r="D1" s="191"/>
      <c r="E1" s="191"/>
      <c r="F1" s="191"/>
      <c r="G1" s="191"/>
      <c r="H1" s="191"/>
      <c r="I1" s="191"/>
      <c r="J1" s="191"/>
      <c r="K1" s="191"/>
      <c r="L1" s="191"/>
      <c r="M1" s="191"/>
    </row>
    <row r="2" spans="1:13" ht="18.75" x14ac:dyDescent="0.2">
      <c r="A2" s="265" t="s">
        <v>144</v>
      </c>
      <c r="B2" s="265"/>
      <c r="C2" s="265"/>
      <c r="D2" s="265"/>
      <c r="E2" s="265"/>
      <c r="F2" s="265"/>
      <c r="G2" s="265"/>
      <c r="H2" s="265"/>
      <c r="I2" s="265"/>
      <c r="J2" s="265"/>
      <c r="K2" s="265"/>
      <c r="L2" s="265"/>
      <c r="M2" s="265"/>
    </row>
    <row r="3" spans="1:13" ht="19.5" thickBot="1" x14ac:dyDescent="0.25">
      <c r="A3" s="266"/>
      <c r="B3" s="266"/>
      <c r="C3" s="266"/>
      <c r="D3" s="266"/>
      <c r="E3" s="266"/>
      <c r="F3" s="266"/>
      <c r="G3" s="266"/>
      <c r="H3" s="266"/>
      <c r="I3" s="266"/>
      <c r="J3" s="266"/>
      <c r="K3" s="266"/>
      <c r="L3" s="266"/>
      <c r="M3" s="266"/>
    </row>
    <row r="4" spans="1:13" ht="15.75" thickTop="1" thickBot="1" x14ac:dyDescent="0.25">
      <c r="A4" s="209" t="s">
        <v>87</v>
      </c>
      <c r="B4" s="253" t="s">
        <v>151</v>
      </c>
      <c r="C4" s="254"/>
      <c r="D4" s="261"/>
      <c r="E4" s="253" t="s">
        <v>152</v>
      </c>
      <c r="F4" s="254"/>
      <c r="G4" s="261"/>
      <c r="H4" s="217" t="s">
        <v>153</v>
      </c>
      <c r="I4" s="267"/>
      <c r="J4" s="218"/>
      <c r="K4" s="253" t="s">
        <v>154</v>
      </c>
      <c r="L4" s="254"/>
      <c r="M4" s="254"/>
    </row>
    <row r="5" spans="1:13" ht="15" thickBot="1" x14ac:dyDescent="0.25">
      <c r="A5" s="260"/>
      <c r="B5" s="89" t="s">
        <v>149</v>
      </c>
      <c r="C5" s="90" t="s">
        <v>150</v>
      </c>
      <c r="D5" s="91" t="s">
        <v>141</v>
      </c>
      <c r="E5" s="90" t="s">
        <v>149</v>
      </c>
      <c r="F5" s="90" t="s">
        <v>150</v>
      </c>
      <c r="G5" s="91" t="s">
        <v>141</v>
      </c>
      <c r="H5" s="90" t="s">
        <v>149</v>
      </c>
      <c r="I5" s="90" t="s">
        <v>150</v>
      </c>
      <c r="J5" s="91" t="s">
        <v>141</v>
      </c>
      <c r="K5" s="90" t="s">
        <v>149</v>
      </c>
      <c r="L5" s="90" t="s">
        <v>150</v>
      </c>
      <c r="M5" s="90" t="s">
        <v>141</v>
      </c>
    </row>
    <row r="6" spans="1:13" ht="15" thickTop="1" x14ac:dyDescent="0.2">
      <c r="A6" s="3"/>
      <c r="B6" s="68"/>
      <c r="C6" s="3"/>
      <c r="D6" s="3"/>
      <c r="E6" s="3"/>
      <c r="F6" s="3"/>
      <c r="G6" s="3"/>
      <c r="H6" s="3"/>
      <c r="I6" s="3"/>
      <c r="J6" s="3"/>
      <c r="K6" s="3"/>
      <c r="L6" s="3"/>
      <c r="M6" s="3"/>
    </row>
    <row r="7" spans="1:13" ht="21.75" customHeight="1" x14ac:dyDescent="0.2">
      <c r="A7" s="190">
        <v>45261</v>
      </c>
      <c r="B7" s="140">
        <v>325.87979999999999</v>
      </c>
      <c r="C7" s="141">
        <v>327.08269999999999</v>
      </c>
      <c r="D7" s="141">
        <v>330.24610000000001</v>
      </c>
      <c r="E7" s="141">
        <v>188.21979999999999</v>
      </c>
      <c r="F7" s="141">
        <v>188.81800000000001</v>
      </c>
      <c r="G7" s="141">
        <v>190.26900000000001</v>
      </c>
      <c r="H7" s="141">
        <v>75.967500000000001</v>
      </c>
      <c r="I7" s="141">
        <v>76.192599999999999</v>
      </c>
      <c r="J7" s="141">
        <v>76.707300000000004</v>
      </c>
      <c r="K7" s="141">
        <v>922.57749999999999</v>
      </c>
      <c r="L7" s="141">
        <v>926.23289999999997</v>
      </c>
      <c r="M7" s="141">
        <v>934.6463</v>
      </c>
    </row>
    <row r="8" spans="1:13" ht="21.75" customHeight="1" x14ac:dyDescent="0.2">
      <c r="A8" s="190">
        <v>45264</v>
      </c>
      <c r="B8" s="140">
        <v>325.32470000000001</v>
      </c>
      <c r="C8" s="141">
        <v>326.3931</v>
      </c>
      <c r="D8" s="141">
        <v>329.1268</v>
      </c>
      <c r="E8" s="141">
        <v>188.82759999999999</v>
      </c>
      <c r="F8" s="141">
        <v>189.3536</v>
      </c>
      <c r="G8" s="141">
        <v>190.5273</v>
      </c>
      <c r="H8" s="141">
        <v>75.850099999999998</v>
      </c>
      <c r="I8" s="141">
        <v>76.044499999999999</v>
      </c>
      <c r="J8" s="141">
        <v>76.440399999999997</v>
      </c>
      <c r="K8" s="141">
        <v>921.10379999999998</v>
      </c>
      <c r="L8" s="141">
        <v>924.36400000000003</v>
      </c>
      <c r="M8" s="141">
        <v>930.9837</v>
      </c>
    </row>
    <row r="9" spans="1:13" ht="21.75" customHeight="1" x14ac:dyDescent="0.2">
      <c r="A9" s="190">
        <v>45265</v>
      </c>
      <c r="B9" s="140">
        <v>325.22309999999999</v>
      </c>
      <c r="C9" s="141">
        <v>326.3802</v>
      </c>
      <c r="D9" s="141">
        <v>329.12650000000002</v>
      </c>
      <c r="E9" s="141">
        <v>187.0335</v>
      </c>
      <c r="F9" s="141">
        <v>187.6079</v>
      </c>
      <c r="G9" s="141">
        <v>188.81030000000001</v>
      </c>
      <c r="H9" s="141">
        <v>75.8172</v>
      </c>
      <c r="I9" s="141">
        <v>76.032799999999995</v>
      </c>
      <c r="J9" s="141">
        <v>76.445300000000003</v>
      </c>
      <c r="K9" s="141">
        <v>920.54589999999996</v>
      </c>
      <c r="L9" s="141">
        <v>923.92650000000003</v>
      </c>
      <c r="M9" s="141">
        <v>931.18029999999999</v>
      </c>
    </row>
    <row r="10" spans="1:13" ht="21.75" customHeight="1" x14ac:dyDescent="0.2">
      <c r="A10" s="190">
        <v>45266</v>
      </c>
      <c r="B10" s="140">
        <v>324.79149999999998</v>
      </c>
      <c r="C10" s="141">
        <v>325.92399999999998</v>
      </c>
      <c r="D10" s="141">
        <v>328.3759</v>
      </c>
      <c r="E10" s="141">
        <v>187.1514</v>
      </c>
      <c r="F10" s="141">
        <v>187.715</v>
      </c>
      <c r="G10" s="141">
        <v>188.7715</v>
      </c>
      <c r="H10" s="141">
        <v>75.757599999999996</v>
      </c>
      <c r="I10" s="141">
        <v>75.968199999999996</v>
      </c>
      <c r="J10" s="141">
        <v>76.322400000000002</v>
      </c>
      <c r="K10" s="141">
        <v>920.45309999999995</v>
      </c>
      <c r="L10" s="141">
        <v>923.65549999999996</v>
      </c>
      <c r="M10" s="141">
        <v>929.86310000000003</v>
      </c>
    </row>
    <row r="11" spans="1:13" ht="21.75" customHeight="1" x14ac:dyDescent="0.2">
      <c r="A11" s="190">
        <v>45267</v>
      </c>
      <c r="B11" s="140">
        <v>325.0788</v>
      </c>
      <c r="C11" s="141">
        <v>326.3116</v>
      </c>
      <c r="D11" s="141">
        <v>328.82049999999998</v>
      </c>
      <c r="E11" s="141">
        <v>186.4246</v>
      </c>
      <c r="F11" s="141">
        <v>187.03809999999999</v>
      </c>
      <c r="G11" s="141">
        <v>188.12110000000001</v>
      </c>
      <c r="H11" s="141">
        <v>75.750900000000001</v>
      </c>
      <c r="I11" s="141">
        <v>75.983000000000004</v>
      </c>
      <c r="J11" s="141">
        <v>76.346400000000003</v>
      </c>
      <c r="K11" s="141">
        <v>921.44730000000004</v>
      </c>
      <c r="L11" s="141">
        <v>924.71420000000001</v>
      </c>
      <c r="M11" s="141">
        <v>930.61429999999996</v>
      </c>
    </row>
    <row r="12" spans="1:13" ht="21.75" customHeight="1" x14ac:dyDescent="0.2">
      <c r="A12" s="190">
        <v>45268</v>
      </c>
      <c r="B12" s="140">
        <v>324.09120000000001</v>
      </c>
      <c r="C12" s="141">
        <v>325.34769999999997</v>
      </c>
      <c r="D12" s="141">
        <v>327.76330000000002</v>
      </c>
      <c r="E12" s="141">
        <v>187.53970000000001</v>
      </c>
      <c r="F12" s="141">
        <v>188.1713</v>
      </c>
      <c r="G12" s="141">
        <v>189.2064</v>
      </c>
      <c r="H12" s="141">
        <v>75.683899999999994</v>
      </c>
      <c r="I12" s="141">
        <v>75.920500000000004</v>
      </c>
      <c r="J12" s="141">
        <v>76.275800000000004</v>
      </c>
      <c r="K12" s="141">
        <v>920.85389999999995</v>
      </c>
      <c r="L12" s="141">
        <v>924.11739999999998</v>
      </c>
      <c r="M12" s="141">
        <v>929.73410000000001</v>
      </c>
    </row>
    <row r="13" spans="1:13" ht="21.75" customHeight="1" x14ac:dyDescent="0.2">
      <c r="A13" s="190">
        <v>45271</v>
      </c>
      <c r="B13" s="140">
        <v>322.61160000000001</v>
      </c>
      <c r="C13" s="141">
        <v>323.81139999999999</v>
      </c>
      <c r="D13" s="141">
        <v>326.3587</v>
      </c>
      <c r="E13" s="141">
        <v>186.12360000000001</v>
      </c>
      <c r="F13" s="141">
        <v>186.7234</v>
      </c>
      <c r="G13" s="141">
        <v>187.79560000000001</v>
      </c>
      <c r="H13" s="141">
        <v>75.691999999999993</v>
      </c>
      <c r="I13" s="141">
        <v>75.919200000000004</v>
      </c>
      <c r="J13" s="141">
        <v>76.280799999999999</v>
      </c>
      <c r="K13" s="141">
        <v>920.1046</v>
      </c>
      <c r="L13" s="141">
        <v>923.22559999999999</v>
      </c>
      <c r="M13" s="141">
        <v>928.94970000000001</v>
      </c>
    </row>
    <row r="14" spans="1:13" ht="21.75" customHeight="1" x14ac:dyDescent="0.2">
      <c r="A14" s="190">
        <v>45272</v>
      </c>
      <c r="B14" s="140">
        <v>323.91309999999999</v>
      </c>
      <c r="C14" s="141">
        <v>325.15890000000002</v>
      </c>
      <c r="D14" s="141">
        <v>327.67140000000001</v>
      </c>
      <c r="E14" s="141">
        <v>187.09630000000001</v>
      </c>
      <c r="F14" s="141">
        <v>187.72319999999999</v>
      </c>
      <c r="G14" s="141">
        <v>188.78809999999999</v>
      </c>
      <c r="H14" s="141">
        <v>75.660600000000002</v>
      </c>
      <c r="I14" s="141">
        <v>75.896900000000002</v>
      </c>
      <c r="J14" s="141">
        <v>76.253100000000003</v>
      </c>
      <c r="K14" s="141">
        <v>920.22969999999998</v>
      </c>
      <c r="L14" s="141">
        <v>923.46259999999995</v>
      </c>
      <c r="M14" s="141">
        <v>929.07889999999998</v>
      </c>
    </row>
    <row r="15" spans="1:13" ht="21.75" customHeight="1" x14ac:dyDescent="0.2">
      <c r="A15" s="190">
        <v>45273</v>
      </c>
      <c r="B15" s="140">
        <v>323.88560000000001</v>
      </c>
      <c r="C15" s="141">
        <v>325.16059999999999</v>
      </c>
      <c r="D15" s="141">
        <v>328.1071</v>
      </c>
      <c r="E15" s="141">
        <v>185.82149999999999</v>
      </c>
      <c r="F15" s="141">
        <v>186.46190000000001</v>
      </c>
      <c r="G15" s="141">
        <v>187.797</v>
      </c>
      <c r="H15" s="141">
        <v>75.610299999999995</v>
      </c>
      <c r="I15" s="141">
        <v>75.853499999999997</v>
      </c>
      <c r="J15" s="141">
        <v>76.328299999999999</v>
      </c>
      <c r="K15" s="141">
        <v>919.70820000000003</v>
      </c>
      <c r="L15" s="141">
        <v>923.00609999999995</v>
      </c>
      <c r="M15" s="141">
        <v>929.65380000000005</v>
      </c>
    </row>
    <row r="16" spans="1:13" ht="21.75" customHeight="1" x14ac:dyDescent="0.2">
      <c r="A16" s="190">
        <v>45274</v>
      </c>
      <c r="B16" s="140">
        <v>325.35019999999997</v>
      </c>
      <c r="C16" s="141">
        <v>326.68180000000001</v>
      </c>
      <c r="D16" s="141">
        <v>329.36590000000001</v>
      </c>
      <c r="E16" s="141">
        <v>190.292</v>
      </c>
      <c r="F16" s="141">
        <v>190.94980000000001</v>
      </c>
      <c r="G16" s="141">
        <v>192.2004</v>
      </c>
      <c r="H16" s="141">
        <v>75.578500000000005</v>
      </c>
      <c r="I16" s="141">
        <v>75.8172</v>
      </c>
      <c r="J16" s="141">
        <v>76.263499999999993</v>
      </c>
      <c r="K16" s="141">
        <v>921.62469999999996</v>
      </c>
      <c r="L16" s="141">
        <v>924.846</v>
      </c>
      <c r="M16" s="141">
        <v>930.98689999999999</v>
      </c>
    </row>
    <row r="17" spans="1:13" ht="21.75" customHeight="1" x14ac:dyDescent="0.2">
      <c r="A17" s="190">
        <v>45275</v>
      </c>
      <c r="B17" s="140">
        <v>326.65359999999998</v>
      </c>
      <c r="C17" s="141">
        <v>327.94290000000001</v>
      </c>
      <c r="D17" s="141">
        <v>330.6497</v>
      </c>
      <c r="E17" s="141">
        <v>190.0942</v>
      </c>
      <c r="F17" s="141">
        <v>190.73740000000001</v>
      </c>
      <c r="G17" s="141">
        <v>191.97810000000001</v>
      </c>
      <c r="H17" s="141">
        <v>75.503200000000007</v>
      </c>
      <c r="I17" s="141">
        <v>75.738600000000005</v>
      </c>
      <c r="J17" s="141">
        <v>76.183800000000005</v>
      </c>
      <c r="K17" s="141">
        <v>921.52390000000003</v>
      </c>
      <c r="L17" s="141">
        <v>924.68979999999999</v>
      </c>
      <c r="M17" s="141">
        <v>930.84040000000005</v>
      </c>
    </row>
    <row r="18" spans="1:13" ht="21.75" customHeight="1" x14ac:dyDescent="0.2">
      <c r="A18" s="190">
        <v>45278</v>
      </c>
      <c r="B18" s="140">
        <v>326.1096</v>
      </c>
      <c r="C18" s="141">
        <v>327.47430000000003</v>
      </c>
      <c r="D18" s="141">
        <v>329.99200000000002</v>
      </c>
      <c r="E18" s="141">
        <v>190.3595</v>
      </c>
      <c r="F18" s="141">
        <v>191.06290000000001</v>
      </c>
      <c r="G18" s="141">
        <v>192.15790000000001</v>
      </c>
      <c r="H18" s="141">
        <v>75.490399999999994</v>
      </c>
      <c r="I18" s="141">
        <v>75.751800000000003</v>
      </c>
      <c r="J18" s="141">
        <v>76.130700000000004</v>
      </c>
      <c r="K18" s="141">
        <v>920.94820000000004</v>
      </c>
      <c r="L18" s="141">
        <v>924.46310000000005</v>
      </c>
      <c r="M18" s="141">
        <v>929.83529999999996</v>
      </c>
    </row>
    <row r="19" spans="1:13" ht="21.75" customHeight="1" x14ac:dyDescent="0.2">
      <c r="A19" s="190">
        <v>45279</v>
      </c>
      <c r="B19" s="140">
        <v>326.84219999999999</v>
      </c>
      <c r="C19" s="141">
        <v>328.10340000000002</v>
      </c>
      <c r="D19" s="141">
        <v>330.56639999999999</v>
      </c>
      <c r="E19" s="141">
        <v>189.9581</v>
      </c>
      <c r="F19" s="141">
        <v>190.5985</v>
      </c>
      <c r="G19" s="141">
        <v>191.6765</v>
      </c>
      <c r="H19" s="141">
        <v>75.443899999999999</v>
      </c>
      <c r="I19" s="141">
        <v>75.680899999999994</v>
      </c>
      <c r="J19" s="141">
        <v>76.059399999999997</v>
      </c>
      <c r="K19" s="141">
        <v>919.20069999999998</v>
      </c>
      <c r="L19" s="141">
        <v>922.40409999999997</v>
      </c>
      <c r="M19" s="141">
        <v>927.75890000000004</v>
      </c>
    </row>
    <row r="20" spans="1:13" ht="21.75" customHeight="1" x14ac:dyDescent="0.2">
      <c r="A20" s="190">
        <v>45280</v>
      </c>
      <c r="B20" s="140">
        <v>328.43900000000002</v>
      </c>
      <c r="C20" s="141">
        <v>329.6465</v>
      </c>
      <c r="D20" s="141">
        <v>331.91180000000003</v>
      </c>
      <c r="E20" s="141">
        <v>191.48150000000001</v>
      </c>
      <c r="F20" s="141">
        <v>192.0908</v>
      </c>
      <c r="G20" s="141">
        <v>193.0642</v>
      </c>
      <c r="H20" s="141">
        <v>75.394000000000005</v>
      </c>
      <c r="I20" s="141">
        <v>75.619799999999998</v>
      </c>
      <c r="J20" s="141">
        <v>75.968400000000003</v>
      </c>
      <c r="K20" s="141">
        <v>919.49480000000005</v>
      </c>
      <c r="L20" s="141">
        <v>922.4819</v>
      </c>
      <c r="M20" s="141">
        <v>927.43539999999996</v>
      </c>
    </row>
    <row r="21" spans="1:13" ht="21.75" customHeight="1" x14ac:dyDescent="0.2">
      <c r="A21" s="190">
        <v>45281</v>
      </c>
      <c r="B21" s="140">
        <v>327.96319999999997</v>
      </c>
      <c r="C21" s="141">
        <v>329.09899999999999</v>
      </c>
      <c r="D21" s="141">
        <v>331.1164</v>
      </c>
      <c r="E21" s="141">
        <v>190.7817</v>
      </c>
      <c r="F21" s="141">
        <v>191.33789999999999</v>
      </c>
      <c r="G21" s="141">
        <v>192.14920000000001</v>
      </c>
      <c r="H21" s="141">
        <v>75.382499999999993</v>
      </c>
      <c r="I21" s="141">
        <v>75.581599999999995</v>
      </c>
      <c r="J21" s="141">
        <v>75.837999999999994</v>
      </c>
      <c r="K21" s="141">
        <v>919.57010000000002</v>
      </c>
      <c r="L21" s="141">
        <v>922.33180000000004</v>
      </c>
      <c r="M21" s="141">
        <v>926.49360000000001</v>
      </c>
    </row>
    <row r="22" spans="1:13" ht="21.75" customHeight="1" x14ac:dyDescent="0.2">
      <c r="A22" s="190">
        <v>45282</v>
      </c>
      <c r="B22" s="140">
        <v>329.8449</v>
      </c>
      <c r="C22" s="141">
        <v>331.05439999999999</v>
      </c>
      <c r="D22" s="141">
        <v>332.97329999999999</v>
      </c>
      <c r="E22" s="141">
        <v>191.61089999999999</v>
      </c>
      <c r="F22" s="141">
        <v>192.1866</v>
      </c>
      <c r="G22" s="141">
        <v>192.95230000000001</v>
      </c>
      <c r="H22" s="141">
        <v>75.313900000000004</v>
      </c>
      <c r="I22" s="141">
        <v>75.519499999999994</v>
      </c>
      <c r="J22" s="141">
        <v>75.820099999999996</v>
      </c>
      <c r="K22" s="141">
        <v>919.51</v>
      </c>
      <c r="L22" s="141">
        <v>922.36120000000005</v>
      </c>
      <c r="M22" s="141">
        <v>926.55</v>
      </c>
    </row>
    <row r="23" spans="1:13" ht="21.75" customHeight="1" x14ac:dyDescent="0.2">
      <c r="A23" s="190">
        <v>45286</v>
      </c>
      <c r="B23" s="140">
        <v>329.89120000000003</v>
      </c>
      <c r="C23" s="141">
        <v>330.7577</v>
      </c>
      <c r="D23" s="141">
        <v>332.69639999999998</v>
      </c>
      <c r="E23" s="141">
        <v>192.20949999999999</v>
      </c>
      <c r="F23" s="141">
        <v>192.5933</v>
      </c>
      <c r="G23" s="141">
        <v>193.37049999999999</v>
      </c>
      <c r="H23" s="141">
        <v>75.270700000000005</v>
      </c>
      <c r="I23" s="141">
        <v>75.3994</v>
      </c>
      <c r="J23" s="141">
        <v>75.625299999999996</v>
      </c>
      <c r="K23" s="141">
        <v>918.66740000000004</v>
      </c>
      <c r="L23" s="141">
        <v>920.5213</v>
      </c>
      <c r="M23" s="141">
        <v>924.9588</v>
      </c>
    </row>
    <row r="24" spans="1:13" ht="21.75" customHeight="1" x14ac:dyDescent="0.2">
      <c r="A24" s="190">
        <v>45287</v>
      </c>
      <c r="B24" s="140">
        <v>330.26909999999998</v>
      </c>
      <c r="C24" s="141">
        <v>331.07420000000002</v>
      </c>
      <c r="D24" s="141">
        <v>333.15550000000002</v>
      </c>
      <c r="E24" s="141">
        <v>192.7697</v>
      </c>
      <c r="F24" s="141">
        <v>193.1266</v>
      </c>
      <c r="G24" s="141">
        <v>193.9726</v>
      </c>
      <c r="H24" s="141">
        <v>75.240899999999996</v>
      </c>
      <c r="I24" s="141">
        <v>75.358900000000006</v>
      </c>
      <c r="J24" s="141">
        <v>75.613100000000003</v>
      </c>
      <c r="K24" s="141">
        <v>917.83839999999998</v>
      </c>
      <c r="L24" s="141">
        <v>919.67809999999997</v>
      </c>
      <c r="M24" s="141">
        <v>924.30420000000004</v>
      </c>
    </row>
    <row r="25" spans="1:13" ht="21.75" customHeight="1" x14ac:dyDescent="0.2">
      <c r="A25" s="190">
        <v>45288</v>
      </c>
      <c r="B25" s="140">
        <v>335.85289999999998</v>
      </c>
      <c r="C25" s="141">
        <v>336.89980000000003</v>
      </c>
      <c r="D25" s="141">
        <v>339.36489999999998</v>
      </c>
      <c r="E25" s="141">
        <v>193.1514</v>
      </c>
      <c r="F25" s="141">
        <v>193.65710000000001</v>
      </c>
      <c r="G25" s="141">
        <v>194.6968</v>
      </c>
      <c r="H25" s="141">
        <v>75.175799999999995</v>
      </c>
      <c r="I25" s="141">
        <v>75.355199999999996</v>
      </c>
      <c r="J25" s="141">
        <v>75.678299999999993</v>
      </c>
      <c r="K25" s="141">
        <v>918.40430000000003</v>
      </c>
      <c r="L25" s="141">
        <v>920.91290000000004</v>
      </c>
      <c r="M25" s="141">
        <v>926.51919999999996</v>
      </c>
    </row>
    <row r="26" spans="1:13" ht="21.75" customHeight="1" x14ac:dyDescent="0.2">
      <c r="A26" s="190">
        <v>45289</v>
      </c>
      <c r="B26" s="140">
        <v>335.06979999999999</v>
      </c>
      <c r="C26" s="141">
        <v>336.25970000000001</v>
      </c>
      <c r="D26" s="141">
        <v>339.017</v>
      </c>
      <c r="E26" s="141">
        <v>192.0317</v>
      </c>
      <c r="F26" s="141">
        <v>192.6164</v>
      </c>
      <c r="G26" s="141">
        <v>193.85059999999999</v>
      </c>
      <c r="H26" s="141">
        <v>75.162800000000004</v>
      </c>
      <c r="I26" s="141">
        <v>75.374899999999997</v>
      </c>
      <c r="J26" s="141">
        <v>75.774000000000001</v>
      </c>
      <c r="K26" s="141">
        <v>917.0675</v>
      </c>
      <c r="L26" s="141">
        <v>920.05889999999999</v>
      </c>
      <c r="M26" s="141">
        <v>926.529</v>
      </c>
    </row>
    <row r="27" spans="1:13" ht="15" thickBot="1" x14ac:dyDescent="0.25">
      <c r="A27" s="93"/>
      <c r="B27" s="49"/>
      <c r="C27" s="42"/>
      <c r="D27" s="42"/>
      <c r="E27" s="42"/>
      <c r="F27" s="42"/>
      <c r="G27" s="42"/>
      <c r="H27" s="42"/>
      <c r="I27" s="42"/>
      <c r="J27" s="42"/>
      <c r="K27" s="42"/>
      <c r="L27" s="42"/>
      <c r="M27" s="42"/>
    </row>
    <row r="28" spans="1:13" ht="15" thickTop="1" x14ac:dyDescent="0.2">
      <c r="A28" s="211" t="s">
        <v>75</v>
      </c>
      <c r="B28" s="211"/>
      <c r="C28" s="211"/>
      <c r="D28" s="211"/>
      <c r="E28" s="211"/>
      <c r="F28" s="211"/>
      <c r="G28" s="211"/>
      <c r="H28" s="211"/>
      <c r="I28" s="211"/>
      <c r="J28" s="211"/>
      <c r="K28" s="211"/>
      <c r="L28" s="211"/>
      <c r="M28" s="211"/>
    </row>
    <row r="29" spans="1:13" x14ac:dyDescent="0.2">
      <c r="A29" s="257" t="s">
        <v>155</v>
      </c>
      <c r="B29" s="257"/>
      <c r="C29" s="257"/>
      <c r="D29" s="257"/>
      <c r="E29" s="257"/>
      <c r="F29" s="257"/>
      <c r="G29" s="257"/>
      <c r="H29" s="257"/>
      <c r="I29" s="257"/>
      <c r="J29" s="257"/>
      <c r="K29" s="257"/>
      <c r="L29" s="257"/>
      <c r="M29" s="257"/>
    </row>
  </sheetData>
  <mergeCells count="10">
    <mergeCell ref="A28:M28"/>
    <mergeCell ref="A29:M29"/>
    <mergeCell ref="A1:M1"/>
    <mergeCell ref="A2:M2"/>
    <mergeCell ref="A3:M3"/>
    <mergeCell ref="A4:A5"/>
    <mergeCell ref="B4:D4"/>
    <mergeCell ref="E4:G4"/>
    <mergeCell ref="H4:J4"/>
    <mergeCell ref="K4:M4"/>
  </mergeCells>
  <hyperlinks>
    <hyperlink ref="A29" r:id="rId1" display="http://www.sbp.org.pk/ecodata/rates/m2m/M2M-History.asp"/>
  </hyperlinks>
  <pageMargins left="0.7" right="0.7" top="0.75" bottom="0.75" header="0.3" footer="0.3"/>
  <pageSetup paperSize="9" scale="92" orientation="portrait" verticalDpi="0"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A1:G42"/>
  <sheetViews>
    <sheetView view="pageBreakPreview" zoomScaleNormal="100" zoomScaleSheetLayoutView="100" workbookViewId="0">
      <selection activeCell="F10" sqref="F10"/>
    </sheetView>
  </sheetViews>
  <sheetFormatPr defaultColWidth="9.125" defaultRowHeight="14.25" x14ac:dyDescent="0.2"/>
  <cols>
    <col min="1" max="1" width="31.5" style="10" customWidth="1"/>
    <col min="2" max="7" width="10.125" style="10" customWidth="1"/>
    <col min="8" max="16384" width="9.125" style="10"/>
  </cols>
  <sheetData>
    <row r="1" spans="1:7" ht="18.75" x14ac:dyDescent="0.2">
      <c r="A1" s="191" t="s">
        <v>156</v>
      </c>
      <c r="B1" s="191"/>
      <c r="C1" s="191"/>
      <c r="D1" s="191"/>
      <c r="E1" s="191"/>
      <c r="F1" s="191"/>
      <c r="G1" s="191"/>
    </row>
    <row r="2" spans="1:7" ht="15" thickBot="1" x14ac:dyDescent="0.25">
      <c r="A2" s="258" t="s">
        <v>1</v>
      </c>
      <c r="B2" s="258"/>
      <c r="C2" s="258"/>
      <c r="D2" s="258"/>
      <c r="E2" s="258"/>
      <c r="F2" s="258"/>
      <c r="G2" s="258"/>
    </row>
    <row r="3" spans="1:7" ht="15.75" thickTop="1" thickBot="1" x14ac:dyDescent="0.25">
      <c r="A3" s="94" t="s">
        <v>157</v>
      </c>
      <c r="B3" s="178" t="s">
        <v>169</v>
      </c>
      <c r="C3" s="103">
        <v>45192</v>
      </c>
      <c r="D3" s="103">
        <v>45222</v>
      </c>
      <c r="E3" s="103">
        <v>45253</v>
      </c>
      <c r="F3" s="103">
        <v>45283</v>
      </c>
      <c r="G3" s="167" t="s">
        <v>171</v>
      </c>
    </row>
    <row r="4" spans="1:7" ht="15" thickTop="1" x14ac:dyDescent="0.2">
      <c r="A4" s="82"/>
      <c r="B4" s="145"/>
      <c r="C4" s="42"/>
      <c r="D4" s="42"/>
      <c r="E4" s="42"/>
      <c r="F4" s="42"/>
    </row>
    <row r="5" spans="1:7" x14ac:dyDescent="0.2">
      <c r="A5" s="26" t="s">
        <v>158</v>
      </c>
      <c r="B5" s="144"/>
      <c r="C5" s="42"/>
      <c r="D5" s="42"/>
      <c r="E5" s="42"/>
      <c r="F5" s="42"/>
    </row>
    <row r="6" spans="1:7" x14ac:dyDescent="0.2">
      <c r="A6" s="26" t="s">
        <v>159</v>
      </c>
      <c r="B6" s="163">
        <v>2105967</v>
      </c>
      <c r="C6" s="95">
        <v>2126283</v>
      </c>
      <c r="D6" s="95">
        <v>2487812</v>
      </c>
      <c r="E6" s="95">
        <v>2018121</v>
      </c>
      <c r="F6" s="95">
        <v>3056829</v>
      </c>
      <c r="G6" s="168">
        <v>2636224.8199999998</v>
      </c>
    </row>
    <row r="7" spans="1:7" x14ac:dyDescent="0.2">
      <c r="A7" s="32" t="s">
        <v>160</v>
      </c>
      <c r="B7" s="164">
        <v>806030</v>
      </c>
      <c r="C7" s="23">
        <v>843646</v>
      </c>
      <c r="D7" s="23">
        <v>933278</v>
      </c>
      <c r="E7" s="23">
        <v>763036</v>
      </c>
      <c r="F7" s="23">
        <v>899180</v>
      </c>
      <c r="G7" s="115">
        <v>1092271.6399999999</v>
      </c>
    </row>
    <row r="8" spans="1:7" x14ac:dyDescent="0.2">
      <c r="A8" s="32" t="s">
        <v>161</v>
      </c>
      <c r="B8" s="164">
        <v>1299937</v>
      </c>
      <c r="C8" s="23">
        <v>1282637</v>
      </c>
      <c r="D8" s="23">
        <v>1554534</v>
      </c>
      <c r="E8" s="23">
        <v>1255084</v>
      </c>
      <c r="F8" s="23">
        <v>2157648</v>
      </c>
      <c r="G8" s="115">
        <v>1543953.18</v>
      </c>
    </row>
    <row r="9" spans="1:7" x14ac:dyDescent="0.2">
      <c r="A9" s="26" t="s">
        <v>162</v>
      </c>
      <c r="B9" s="163">
        <v>2105967</v>
      </c>
      <c r="C9" s="95">
        <v>2126283</v>
      </c>
      <c r="D9" s="95">
        <v>2487812</v>
      </c>
      <c r="E9" s="95">
        <v>2018121</v>
      </c>
      <c r="F9" s="95">
        <v>3056829</v>
      </c>
      <c r="G9" s="168">
        <v>2636224.8199999998</v>
      </c>
    </row>
    <row r="10" spans="1:7" x14ac:dyDescent="0.2">
      <c r="A10" s="32" t="s">
        <v>160</v>
      </c>
      <c r="B10" s="164">
        <v>670999</v>
      </c>
      <c r="C10" s="23">
        <v>921893</v>
      </c>
      <c r="D10" s="23">
        <v>1063541</v>
      </c>
      <c r="E10" s="23">
        <v>943442</v>
      </c>
      <c r="F10" s="23">
        <v>928300</v>
      </c>
      <c r="G10" s="115">
        <v>1064797.8799999997</v>
      </c>
    </row>
    <row r="11" spans="1:7" x14ac:dyDescent="0.2">
      <c r="A11" s="32" t="s">
        <v>161</v>
      </c>
      <c r="B11" s="164">
        <v>1434967</v>
      </c>
      <c r="C11" s="23">
        <v>1204390</v>
      </c>
      <c r="D11" s="23">
        <v>1424271</v>
      </c>
      <c r="E11" s="23">
        <v>1074679</v>
      </c>
      <c r="F11" s="23">
        <v>2128528</v>
      </c>
      <c r="G11" s="115">
        <v>1571426.9400000002</v>
      </c>
    </row>
    <row r="12" spans="1:7" x14ac:dyDescent="0.2">
      <c r="A12" s="26" t="s">
        <v>163</v>
      </c>
      <c r="B12" s="142" t="s">
        <v>30</v>
      </c>
      <c r="C12" s="24" t="s">
        <v>30</v>
      </c>
      <c r="D12" s="24" t="s">
        <v>30</v>
      </c>
      <c r="E12" s="24" t="s">
        <v>30</v>
      </c>
      <c r="F12" s="47" t="s">
        <v>30</v>
      </c>
      <c r="G12" s="168">
        <v>0</v>
      </c>
    </row>
    <row r="13" spans="1:7" x14ac:dyDescent="0.2">
      <c r="A13" s="32"/>
      <c r="B13" s="142"/>
      <c r="C13" s="24"/>
      <c r="D13" s="24"/>
      <c r="E13" s="24"/>
      <c r="F13" s="47"/>
      <c r="G13" s="168"/>
    </row>
    <row r="14" spans="1:7" x14ac:dyDescent="0.2">
      <c r="A14" s="26" t="s">
        <v>164</v>
      </c>
      <c r="B14" s="143"/>
      <c r="C14" s="47"/>
      <c r="D14" s="47"/>
      <c r="E14" s="47"/>
      <c r="F14" s="47"/>
      <c r="G14" s="168"/>
    </row>
    <row r="15" spans="1:7" x14ac:dyDescent="0.2">
      <c r="A15" s="26" t="s">
        <v>159</v>
      </c>
      <c r="B15" s="163">
        <v>205569</v>
      </c>
      <c r="C15" s="95">
        <v>267185</v>
      </c>
      <c r="D15" s="95">
        <v>296555</v>
      </c>
      <c r="E15" s="95">
        <v>173247</v>
      </c>
      <c r="F15" s="95">
        <v>357392</v>
      </c>
      <c r="G15" s="168">
        <v>371457.67000000004</v>
      </c>
    </row>
    <row r="16" spans="1:7" x14ac:dyDescent="0.2">
      <c r="A16" s="32" t="s">
        <v>160</v>
      </c>
      <c r="B16" s="164">
        <v>97816</v>
      </c>
      <c r="C16" s="23">
        <v>101220</v>
      </c>
      <c r="D16" s="23">
        <v>126286</v>
      </c>
      <c r="E16" s="23">
        <v>96793</v>
      </c>
      <c r="F16" s="23">
        <v>141868</v>
      </c>
      <c r="G16" s="115">
        <v>120097.40000000005</v>
      </c>
    </row>
    <row r="17" spans="1:7" x14ac:dyDescent="0.2">
      <c r="A17" s="32" t="s">
        <v>161</v>
      </c>
      <c r="B17" s="164">
        <v>107752</v>
      </c>
      <c r="C17" s="23">
        <v>165966</v>
      </c>
      <c r="D17" s="23">
        <v>170270</v>
      </c>
      <c r="E17" s="23">
        <v>76453</v>
      </c>
      <c r="F17" s="23">
        <v>215524</v>
      </c>
      <c r="G17" s="115">
        <v>251360.27</v>
      </c>
    </row>
    <row r="18" spans="1:7" x14ac:dyDescent="0.2">
      <c r="A18" s="26" t="s">
        <v>162</v>
      </c>
      <c r="B18" s="163">
        <v>205569</v>
      </c>
      <c r="C18" s="95">
        <v>267185</v>
      </c>
      <c r="D18" s="95">
        <v>296555</v>
      </c>
      <c r="E18" s="95">
        <v>173247</v>
      </c>
      <c r="F18" s="95">
        <v>357392</v>
      </c>
      <c r="G18" s="168">
        <v>371457.67000000004</v>
      </c>
    </row>
    <row r="19" spans="1:7" x14ac:dyDescent="0.2">
      <c r="A19" s="32" t="s">
        <v>160</v>
      </c>
      <c r="B19" s="164">
        <v>64737</v>
      </c>
      <c r="C19" s="23">
        <v>105241</v>
      </c>
      <c r="D19" s="23">
        <v>121448</v>
      </c>
      <c r="E19" s="23">
        <v>109248</v>
      </c>
      <c r="F19" s="23">
        <v>109000</v>
      </c>
      <c r="G19" s="115">
        <v>171500.45000000004</v>
      </c>
    </row>
    <row r="20" spans="1:7" x14ac:dyDescent="0.2">
      <c r="A20" s="32" t="s">
        <v>161</v>
      </c>
      <c r="B20" s="164">
        <v>140832</v>
      </c>
      <c r="C20" s="23">
        <v>161944</v>
      </c>
      <c r="D20" s="23">
        <v>175107</v>
      </c>
      <c r="E20" s="23">
        <v>63999</v>
      </c>
      <c r="F20" s="23">
        <v>248393</v>
      </c>
      <c r="G20" s="115">
        <v>199957.22</v>
      </c>
    </row>
    <row r="21" spans="1:7" x14ac:dyDescent="0.2">
      <c r="A21" s="26" t="s">
        <v>163</v>
      </c>
      <c r="B21" s="142" t="s">
        <v>30</v>
      </c>
      <c r="C21" s="24" t="s">
        <v>30</v>
      </c>
      <c r="D21" s="24" t="s">
        <v>30</v>
      </c>
      <c r="E21" s="24" t="s">
        <v>30</v>
      </c>
      <c r="F21" s="47" t="s">
        <v>30</v>
      </c>
      <c r="G21" s="168">
        <v>0</v>
      </c>
    </row>
    <row r="22" spans="1:7" x14ac:dyDescent="0.2">
      <c r="A22" s="32"/>
      <c r="B22" s="142"/>
      <c r="C22" s="24"/>
      <c r="D22" s="24"/>
      <c r="E22" s="24"/>
      <c r="F22" s="47"/>
      <c r="G22" s="168"/>
    </row>
    <row r="23" spans="1:7" x14ac:dyDescent="0.2">
      <c r="A23" s="26" t="s">
        <v>165</v>
      </c>
      <c r="B23" s="143"/>
      <c r="C23" s="47"/>
      <c r="D23" s="47"/>
      <c r="E23" s="47"/>
      <c r="F23" s="47"/>
      <c r="G23" s="168"/>
    </row>
    <row r="24" spans="1:7" x14ac:dyDescent="0.2">
      <c r="A24" s="26" t="s">
        <v>159</v>
      </c>
      <c r="B24" s="163">
        <v>4641228</v>
      </c>
      <c r="C24" s="95">
        <v>5492263</v>
      </c>
      <c r="D24" s="95">
        <v>3054991</v>
      </c>
      <c r="E24" s="95">
        <v>4752210</v>
      </c>
      <c r="F24" s="95">
        <v>2159889</v>
      </c>
      <c r="G24" s="168">
        <v>2463451.9700000007</v>
      </c>
    </row>
    <row r="25" spans="1:7" x14ac:dyDescent="0.2">
      <c r="A25" s="32" t="s">
        <v>160</v>
      </c>
      <c r="B25" s="164">
        <v>1482912</v>
      </c>
      <c r="C25" s="23">
        <v>3338919</v>
      </c>
      <c r="D25" s="23">
        <v>1122620</v>
      </c>
      <c r="E25" s="23">
        <v>2555664</v>
      </c>
      <c r="F25" s="23">
        <v>791622</v>
      </c>
      <c r="G25" s="115">
        <v>873687.0000000007</v>
      </c>
    </row>
    <row r="26" spans="1:7" x14ac:dyDescent="0.2">
      <c r="A26" s="32" t="s">
        <v>161</v>
      </c>
      <c r="B26" s="165">
        <v>3158316</v>
      </c>
      <c r="C26" s="22">
        <v>2153344</v>
      </c>
      <c r="D26" s="22">
        <v>1932371</v>
      </c>
      <c r="E26" s="23">
        <v>2196546</v>
      </c>
      <c r="F26" s="23">
        <v>1368267</v>
      </c>
      <c r="G26" s="115">
        <v>1589764.97</v>
      </c>
    </row>
    <row r="27" spans="1:7" x14ac:dyDescent="0.2">
      <c r="A27" s="26" t="s">
        <v>162</v>
      </c>
      <c r="B27" s="163">
        <v>4641228</v>
      </c>
      <c r="C27" s="95">
        <v>5492263</v>
      </c>
      <c r="D27" s="95">
        <v>3054991</v>
      </c>
      <c r="E27" s="95">
        <v>4752210</v>
      </c>
      <c r="F27" s="95">
        <v>2159889</v>
      </c>
      <c r="G27" s="168">
        <v>2463451.9700000007</v>
      </c>
    </row>
    <row r="28" spans="1:7" x14ac:dyDescent="0.2">
      <c r="A28" s="32" t="s">
        <v>160</v>
      </c>
      <c r="B28" s="164">
        <v>2603240</v>
      </c>
      <c r="C28" s="23">
        <v>4210015</v>
      </c>
      <c r="D28" s="23">
        <v>932245</v>
      </c>
      <c r="E28" s="23">
        <v>1200553</v>
      </c>
      <c r="F28" s="23">
        <v>1037028</v>
      </c>
      <c r="G28" s="115">
        <v>699216.37000000058</v>
      </c>
    </row>
    <row r="29" spans="1:7" x14ac:dyDescent="0.2">
      <c r="A29" s="32" t="s">
        <v>161</v>
      </c>
      <c r="B29" s="164">
        <v>2037987</v>
      </c>
      <c r="C29" s="23">
        <v>1282248</v>
      </c>
      <c r="D29" s="23">
        <v>2122746</v>
      </c>
      <c r="E29" s="23">
        <v>3551657</v>
      </c>
      <c r="F29" s="23">
        <v>1122861</v>
      </c>
      <c r="G29" s="115">
        <v>1764235.6</v>
      </c>
    </row>
    <row r="30" spans="1:7" x14ac:dyDescent="0.2">
      <c r="A30" s="26" t="s">
        <v>163</v>
      </c>
      <c r="B30" s="142" t="s">
        <v>30</v>
      </c>
      <c r="C30" s="24" t="s">
        <v>30</v>
      </c>
      <c r="D30" s="24" t="s">
        <v>30</v>
      </c>
      <c r="E30" s="24" t="s">
        <v>30</v>
      </c>
      <c r="F30" s="47" t="s">
        <v>30</v>
      </c>
      <c r="G30" s="168">
        <v>0</v>
      </c>
    </row>
    <row r="31" spans="1:7" x14ac:dyDescent="0.2">
      <c r="A31" s="26"/>
      <c r="B31" s="142"/>
      <c r="C31" s="24"/>
      <c r="D31" s="24"/>
      <c r="E31" s="24"/>
      <c r="F31" s="47"/>
      <c r="G31" s="168"/>
    </row>
    <row r="32" spans="1:7" x14ac:dyDescent="0.2">
      <c r="A32" s="26" t="s">
        <v>166</v>
      </c>
      <c r="B32" s="143"/>
      <c r="C32" s="47"/>
      <c r="D32" s="47"/>
      <c r="E32" s="47"/>
      <c r="F32" s="47"/>
      <c r="G32" s="168"/>
    </row>
    <row r="33" spans="1:7" x14ac:dyDescent="0.2">
      <c r="A33" s="26" t="s">
        <v>167</v>
      </c>
      <c r="B33" s="163">
        <v>4610552</v>
      </c>
      <c r="C33" s="95">
        <v>3770876</v>
      </c>
      <c r="D33" s="95">
        <v>7913342</v>
      </c>
      <c r="E33" s="95">
        <v>5383660</v>
      </c>
      <c r="F33" s="95">
        <v>4941619</v>
      </c>
      <c r="G33" s="168">
        <v>5941332.6999999993</v>
      </c>
    </row>
    <row r="34" spans="1:7" x14ac:dyDescent="0.2">
      <c r="A34" s="32" t="s">
        <v>160</v>
      </c>
      <c r="B34" s="164">
        <v>871098</v>
      </c>
      <c r="C34" s="23">
        <v>711720</v>
      </c>
      <c r="D34" s="23">
        <v>587972</v>
      </c>
      <c r="E34" s="23">
        <v>474322</v>
      </c>
      <c r="F34" s="23">
        <v>421276</v>
      </c>
      <c r="G34" s="115">
        <v>374315.19999999925</v>
      </c>
    </row>
    <row r="35" spans="1:7" x14ac:dyDescent="0.2">
      <c r="A35" s="32" t="s">
        <v>161</v>
      </c>
      <c r="B35" s="164">
        <v>3739454</v>
      </c>
      <c r="C35" s="23">
        <v>3059156</v>
      </c>
      <c r="D35" s="23">
        <v>7325370</v>
      </c>
      <c r="E35" s="23">
        <v>4909338</v>
      </c>
      <c r="F35" s="23">
        <v>4520343</v>
      </c>
      <c r="G35" s="115">
        <v>5567017.5</v>
      </c>
    </row>
    <row r="36" spans="1:7" x14ac:dyDescent="0.2">
      <c r="A36" s="26" t="s">
        <v>168</v>
      </c>
      <c r="B36" s="163">
        <v>4610552</v>
      </c>
      <c r="C36" s="95">
        <v>3770876</v>
      </c>
      <c r="D36" s="95">
        <v>7913342</v>
      </c>
      <c r="E36" s="95">
        <v>5383660</v>
      </c>
      <c r="F36" s="95">
        <v>4941619</v>
      </c>
      <c r="G36" s="168">
        <v>5941332.6999999993</v>
      </c>
    </row>
    <row r="37" spans="1:7" x14ac:dyDescent="0.2">
      <c r="A37" s="32" t="s">
        <v>160</v>
      </c>
      <c r="B37" s="164">
        <v>306499</v>
      </c>
      <c r="C37" s="23">
        <v>401349</v>
      </c>
      <c r="D37" s="23">
        <v>491132</v>
      </c>
      <c r="E37" s="23">
        <v>387402</v>
      </c>
      <c r="F37" s="23">
        <v>425865</v>
      </c>
      <c r="G37" s="115">
        <v>470302.49999999907</v>
      </c>
    </row>
    <row r="38" spans="1:7" x14ac:dyDescent="0.2">
      <c r="A38" s="32" t="s">
        <v>161</v>
      </c>
      <c r="B38" s="164">
        <v>4304053</v>
      </c>
      <c r="C38" s="23">
        <v>3369527</v>
      </c>
      <c r="D38" s="23">
        <v>7422210</v>
      </c>
      <c r="E38" s="23">
        <v>4996258</v>
      </c>
      <c r="F38" s="23">
        <v>4515754</v>
      </c>
      <c r="G38" s="115">
        <v>5471030.2000000002</v>
      </c>
    </row>
    <row r="39" spans="1:7" x14ac:dyDescent="0.2">
      <c r="A39" s="26" t="s">
        <v>163</v>
      </c>
      <c r="B39" s="142" t="s">
        <v>30</v>
      </c>
      <c r="C39" s="24" t="s">
        <v>30</v>
      </c>
      <c r="D39" s="24" t="s">
        <v>30</v>
      </c>
      <c r="E39" s="24" t="s">
        <v>30</v>
      </c>
      <c r="F39" s="47" t="s">
        <v>30</v>
      </c>
      <c r="G39" s="168">
        <v>0</v>
      </c>
    </row>
    <row r="40" spans="1:7" ht="15" thickBot="1" x14ac:dyDescent="0.25">
      <c r="A40" s="96"/>
      <c r="B40" s="166"/>
      <c r="C40" s="166"/>
      <c r="D40" s="97"/>
      <c r="E40" s="97"/>
      <c r="F40" s="97"/>
      <c r="G40" s="97"/>
    </row>
    <row r="41" spans="1:7" x14ac:dyDescent="0.2">
      <c r="A41" s="268"/>
      <c r="B41" s="268"/>
      <c r="C41" s="269" t="s">
        <v>75</v>
      </c>
      <c r="D41" s="269"/>
      <c r="E41" s="269"/>
      <c r="F41" s="269"/>
      <c r="G41" s="269"/>
    </row>
    <row r="42" spans="1:7" x14ac:dyDescent="0.2">
      <c r="A42" s="212"/>
      <c r="B42" s="212"/>
      <c r="C42" s="212"/>
      <c r="D42" s="212"/>
      <c r="E42" s="212"/>
      <c r="F42" s="212"/>
      <c r="G42" s="212"/>
    </row>
  </sheetData>
  <mergeCells count="5">
    <mergeCell ref="A1:G1"/>
    <mergeCell ref="A2:G2"/>
    <mergeCell ref="A42:G42"/>
    <mergeCell ref="A41:B41"/>
    <mergeCell ref="C41:G41"/>
  </mergeCells>
  <pageMargins left="0.7" right="0.7" top="0.75" bottom="0.75" header="0.3" footer="0.3"/>
  <pageSetup paperSize="9" scale="87"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K44"/>
  <sheetViews>
    <sheetView tabSelected="1" view="pageBreakPreview" topLeftCell="A3" zoomScale="130" zoomScaleNormal="100" zoomScaleSheetLayoutView="130" workbookViewId="0">
      <selection activeCell="G7" sqref="G7"/>
    </sheetView>
  </sheetViews>
  <sheetFormatPr defaultRowHeight="14.25" x14ac:dyDescent="0.2"/>
  <cols>
    <col min="1" max="1" width="15.25" customWidth="1"/>
    <col min="2" max="11" width="9.25" customWidth="1"/>
  </cols>
  <sheetData>
    <row r="1" spans="1:11" ht="18.75" x14ac:dyDescent="0.2">
      <c r="A1" s="191" t="s">
        <v>17</v>
      </c>
      <c r="B1" s="191"/>
      <c r="C1" s="191"/>
      <c r="D1" s="191"/>
      <c r="E1" s="191"/>
      <c r="F1" s="191"/>
      <c r="G1" s="191"/>
      <c r="H1" s="191"/>
      <c r="I1" s="191"/>
      <c r="J1" s="191"/>
      <c r="K1" s="191"/>
    </row>
    <row r="2" spans="1:11" ht="18.75" x14ac:dyDescent="0.2">
      <c r="A2" s="191" t="s">
        <v>18</v>
      </c>
      <c r="B2" s="191"/>
      <c r="C2" s="191"/>
      <c r="D2" s="191"/>
      <c r="E2" s="191"/>
      <c r="F2" s="191"/>
      <c r="G2" s="191"/>
      <c r="H2" s="191"/>
      <c r="I2" s="191"/>
      <c r="J2" s="191"/>
      <c r="K2" s="191"/>
    </row>
    <row r="3" spans="1:11" x14ac:dyDescent="0.2">
      <c r="A3" s="194"/>
      <c r="B3" s="194"/>
      <c r="C3" s="194"/>
      <c r="D3" s="194"/>
      <c r="E3" s="194"/>
      <c r="F3" s="194"/>
      <c r="G3" s="194"/>
      <c r="H3" s="194"/>
      <c r="I3" s="194"/>
      <c r="J3" s="194"/>
      <c r="K3" s="194"/>
    </row>
    <row r="4" spans="1:11" ht="16.5" thickBot="1" x14ac:dyDescent="0.25">
      <c r="A4" s="200" t="s">
        <v>19</v>
      </c>
      <c r="B4" s="200"/>
      <c r="C4" s="200"/>
      <c r="D4" s="200"/>
      <c r="E4" s="200"/>
      <c r="F4" s="210"/>
      <c r="G4" s="210"/>
      <c r="H4" s="210"/>
      <c r="I4" s="210"/>
      <c r="J4" s="210"/>
      <c r="K4" s="210"/>
    </row>
    <row r="5" spans="1:11" ht="15" thickTop="1" x14ac:dyDescent="0.2">
      <c r="A5" s="206" t="s">
        <v>20</v>
      </c>
      <c r="B5" s="201" t="s">
        <v>21</v>
      </c>
      <c r="C5" s="202"/>
      <c r="D5" s="201" t="s">
        <v>22</v>
      </c>
      <c r="E5" s="202"/>
      <c r="F5" s="201" t="s">
        <v>23</v>
      </c>
      <c r="G5" s="209"/>
      <c r="H5" s="201" t="s">
        <v>24</v>
      </c>
      <c r="I5" s="209"/>
      <c r="J5" s="201" t="s">
        <v>25</v>
      </c>
      <c r="K5" s="202"/>
    </row>
    <row r="6" spans="1:11" ht="15" thickBot="1" x14ac:dyDescent="0.25">
      <c r="A6" s="207"/>
      <c r="B6" s="203" t="s">
        <v>26</v>
      </c>
      <c r="C6" s="204"/>
      <c r="D6" s="203" t="s">
        <v>26</v>
      </c>
      <c r="E6" s="204"/>
      <c r="F6" s="203" t="s">
        <v>26</v>
      </c>
      <c r="G6" s="204"/>
      <c r="H6" s="203" t="s">
        <v>26</v>
      </c>
      <c r="I6" s="204"/>
      <c r="J6" s="203" t="s">
        <v>26</v>
      </c>
      <c r="K6" s="205"/>
    </row>
    <row r="7" spans="1:11" ht="15" thickBot="1" x14ac:dyDescent="0.25">
      <c r="A7" s="208"/>
      <c r="B7" s="279" t="s">
        <v>27</v>
      </c>
      <c r="C7" s="30" t="s">
        <v>28</v>
      </c>
      <c r="D7" s="29" t="s">
        <v>27</v>
      </c>
      <c r="E7" s="185" t="s">
        <v>28</v>
      </c>
      <c r="F7" s="29" t="s">
        <v>27</v>
      </c>
      <c r="G7" s="30" t="s">
        <v>28</v>
      </c>
      <c r="H7" s="25" t="s">
        <v>27</v>
      </c>
      <c r="I7" s="31" t="s">
        <v>28</v>
      </c>
      <c r="J7" s="25" t="s">
        <v>27</v>
      </c>
      <c r="K7" s="25" t="s">
        <v>28</v>
      </c>
    </row>
    <row r="8" spans="1:11" ht="15" thickTop="1" x14ac:dyDescent="0.2">
      <c r="A8" s="32" t="s">
        <v>29</v>
      </c>
      <c r="B8" s="179">
        <v>310.8</v>
      </c>
      <c r="C8" s="110">
        <v>308.8</v>
      </c>
      <c r="D8" s="111" t="s">
        <v>30</v>
      </c>
      <c r="E8" s="270" t="s">
        <v>30</v>
      </c>
      <c r="F8" s="111" t="s">
        <v>30</v>
      </c>
      <c r="G8" s="111" t="s">
        <v>30</v>
      </c>
      <c r="H8" s="122">
        <v>1783</v>
      </c>
      <c r="I8" s="122">
        <v>1773</v>
      </c>
      <c r="J8" s="123">
        <v>1225.5</v>
      </c>
      <c r="K8" s="123">
        <v>1225.5</v>
      </c>
    </row>
    <row r="9" spans="1:11" x14ac:dyDescent="0.2">
      <c r="A9" s="32" t="s">
        <v>31</v>
      </c>
      <c r="B9" s="180" t="s">
        <v>30</v>
      </c>
      <c r="C9" s="111" t="s">
        <v>30</v>
      </c>
      <c r="D9" s="111">
        <v>68</v>
      </c>
      <c r="E9" s="271">
        <v>47.5</v>
      </c>
      <c r="F9" s="111" t="s">
        <v>30</v>
      </c>
      <c r="G9" s="111" t="s">
        <v>30</v>
      </c>
      <c r="H9" s="123" t="s">
        <v>30</v>
      </c>
      <c r="I9" s="123" t="s">
        <v>30</v>
      </c>
      <c r="J9" s="123">
        <v>757.6</v>
      </c>
      <c r="K9" s="123">
        <v>757.6</v>
      </c>
    </row>
    <row r="10" spans="1:11" x14ac:dyDescent="0.2">
      <c r="A10" s="32" t="s">
        <v>32</v>
      </c>
      <c r="B10" s="180" t="s">
        <v>30</v>
      </c>
      <c r="C10" s="111" t="s">
        <v>30</v>
      </c>
      <c r="D10" s="111">
        <v>88</v>
      </c>
      <c r="E10" s="271">
        <v>88</v>
      </c>
      <c r="F10" s="111">
        <v>203</v>
      </c>
      <c r="G10" s="111">
        <v>203</v>
      </c>
      <c r="H10" s="123">
        <v>869.2</v>
      </c>
      <c r="I10" s="123">
        <v>824.2</v>
      </c>
      <c r="J10" s="123">
        <v>2511</v>
      </c>
      <c r="K10" s="123">
        <v>2393</v>
      </c>
    </row>
    <row r="11" spans="1:11" x14ac:dyDescent="0.2">
      <c r="A11" s="32" t="s">
        <v>33</v>
      </c>
      <c r="B11" s="180">
        <v>935.1</v>
      </c>
      <c r="C11" s="111">
        <v>824.1</v>
      </c>
      <c r="D11" s="111">
        <v>57.4</v>
      </c>
      <c r="E11" s="271">
        <v>57.4</v>
      </c>
      <c r="F11" s="111">
        <v>99.3</v>
      </c>
      <c r="G11" s="111">
        <v>95.3</v>
      </c>
      <c r="H11" s="123" t="s">
        <v>30</v>
      </c>
      <c r="I11" s="123" t="s">
        <v>30</v>
      </c>
      <c r="J11" s="123" t="s">
        <v>30</v>
      </c>
      <c r="K11" s="123" t="s">
        <v>30</v>
      </c>
    </row>
    <row r="12" spans="1:11" x14ac:dyDescent="0.2">
      <c r="A12" s="32" t="s">
        <v>34</v>
      </c>
      <c r="B12" s="180" t="s">
        <v>30</v>
      </c>
      <c r="C12" s="111" t="s">
        <v>30</v>
      </c>
      <c r="D12" s="111">
        <v>15.3</v>
      </c>
      <c r="E12" s="271">
        <v>15.3</v>
      </c>
      <c r="F12" s="111" t="s">
        <v>35</v>
      </c>
      <c r="G12" s="111" t="s">
        <v>35</v>
      </c>
      <c r="H12" s="123">
        <v>399.6</v>
      </c>
      <c r="I12" s="123">
        <v>384.6</v>
      </c>
      <c r="J12" s="123" t="s">
        <v>30</v>
      </c>
      <c r="K12" s="123" t="s">
        <v>30</v>
      </c>
    </row>
    <row r="13" spans="1:11" x14ac:dyDescent="0.2">
      <c r="A13" s="32" t="s">
        <v>36</v>
      </c>
      <c r="B13" s="180" t="s">
        <v>30</v>
      </c>
      <c r="C13" s="111" t="s">
        <v>30</v>
      </c>
      <c r="D13" s="111" t="s">
        <v>30</v>
      </c>
      <c r="E13" s="271" t="s">
        <v>30</v>
      </c>
      <c r="F13" s="111" t="s">
        <v>35</v>
      </c>
      <c r="G13" s="111" t="s">
        <v>35</v>
      </c>
      <c r="H13" s="123">
        <v>506.5</v>
      </c>
      <c r="I13" s="123">
        <v>506.5</v>
      </c>
      <c r="J13" s="123" t="s">
        <v>30</v>
      </c>
      <c r="K13" s="123" t="s">
        <v>30</v>
      </c>
    </row>
    <row r="14" spans="1:11" x14ac:dyDescent="0.2">
      <c r="A14" s="32" t="s">
        <v>37</v>
      </c>
      <c r="B14" s="180">
        <v>11.2</v>
      </c>
      <c r="C14" s="111">
        <v>11.2</v>
      </c>
      <c r="D14" s="111" t="s">
        <v>30</v>
      </c>
      <c r="E14" s="271" t="s">
        <v>30</v>
      </c>
      <c r="F14" s="111" t="s">
        <v>35</v>
      </c>
      <c r="G14" s="111" t="s">
        <v>35</v>
      </c>
      <c r="H14" s="123">
        <v>1126.5</v>
      </c>
      <c r="I14" s="123">
        <v>1124.5</v>
      </c>
      <c r="J14" s="123" t="s">
        <v>30</v>
      </c>
      <c r="K14" s="123" t="s">
        <v>30</v>
      </c>
    </row>
    <row r="15" spans="1:11" x14ac:dyDescent="0.2">
      <c r="A15" s="32" t="s">
        <v>38</v>
      </c>
      <c r="B15" s="180" t="s">
        <v>30</v>
      </c>
      <c r="C15" s="111" t="s">
        <v>30</v>
      </c>
      <c r="D15" s="111">
        <v>244.1</v>
      </c>
      <c r="E15" s="271">
        <v>147</v>
      </c>
      <c r="F15" s="111" t="s">
        <v>35</v>
      </c>
      <c r="G15" s="111" t="s">
        <v>35</v>
      </c>
      <c r="H15" s="123" t="s">
        <v>30</v>
      </c>
      <c r="I15" s="123" t="s">
        <v>30</v>
      </c>
      <c r="J15" s="123"/>
      <c r="K15" s="123"/>
    </row>
    <row r="16" spans="1:11" x14ac:dyDescent="0.2">
      <c r="A16" s="32" t="s">
        <v>39</v>
      </c>
      <c r="B16" s="180">
        <v>38.5</v>
      </c>
      <c r="C16" s="111">
        <v>35</v>
      </c>
      <c r="D16" s="111" t="s">
        <v>30</v>
      </c>
      <c r="E16" s="271" t="s">
        <v>30</v>
      </c>
      <c r="F16" s="111" t="s">
        <v>35</v>
      </c>
      <c r="G16" s="111" t="s">
        <v>35</v>
      </c>
      <c r="H16" s="123">
        <v>893.9</v>
      </c>
      <c r="I16" s="123">
        <v>887.9</v>
      </c>
      <c r="J16" s="123"/>
      <c r="K16" s="123"/>
    </row>
    <row r="17" spans="1:11" x14ac:dyDescent="0.2">
      <c r="A17" s="32" t="s">
        <v>40</v>
      </c>
      <c r="B17" s="180">
        <v>598.1</v>
      </c>
      <c r="C17" s="111">
        <v>392.3</v>
      </c>
      <c r="D17" s="111">
        <v>258.5</v>
      </c>
      <c r="E17" s="271">
        <v>258.5</v>
      </c>
      <c r="F17" s="111" t="s">
        <v>35</v>
      </c>
      <c r="G17" s="111" t="s">
        <v>35</v>
      </c>
      <c r="H17" s="123">
        <v>254</v>
      </c>
      <c r="I17" s="123">
        <v>251</v>
      </c>
      <c r="J17" s="123"/>
      <c r="K17" s="123"/>
    </row>
    <row r="18" spans="1:11" x14ac:dyDescent="0.2">
      <c r="A18" s="32" t="s">
        <v>41</v>
      </c>
      <c r="B18" s="180" t="s">
        <v>30</v>
      </c>
      <c r="C18" s="111" t="s">
        <v>30</v>
      </c>
      <c r="D18" s="111">
        <v>251.1</v>
      </c>
      <c r="E18" s="271">
        <v>251.1</v>
      </c>
      <c r="F18" s="111" t="s">
        <v>35</v>
      </c>
      <c r="G18" s="111" t="s">
        <v>35</v>
      </c>
      <c r="H18" s="123">
        <v>428.8</v>
      </c>
      <c r="I18" s="123">
        <v>421.8</v>
      </c>
      <c r="J18" s="123"/>
      <c r="K18" s="123"/>
    </row>
    <row r="19" spans="1:11" ht="15" thickBot="1" x14ac:dyDescent="0.25">
      <c r="A19" s="34" t="s">
        <v>42</v>
      </c>
      <c r="B19" s="181" t="s">
        <v>30</v>
      </c>
      <c r="C19" s="113" t="s">
        <v>30</v>
      </c>
      <c r="D19" s="111">
        <v>516.29999999999995</v>
      </c>
      <c r="E19" s="272">
        <v>487.6</v>
      </c>
      <c r="F19" s="111">
        <v>624.5</v>
      </c>
      <c r="G19" s="113">
        <v>592.5</v>
      </c>
      <c r="H19" s="125">
        <v>618.20000000000005</v>
      </c>
      <c r="I19" s="125">
        <v>560.79999999999995</v>
      </c>
      <c r="J19" s="125"/>
      <c r="K19" s="125"/>
    </row>
    <row r="20" spans="1:11" x14ac:dyDescent="0.2">
      <c r="A20" s="26" t="s">
        <v>43</v>
      </c>
      <c r="B20" s="182"/>
      <c r="C20" s="111"/>
      <c r="D20" s="126"/>
      <c r="E20" s="273"/>
      <c r="F20" s="126"/>
      <c r="G20" s="111"/>
      <c r="H20" s="123"/>
      <c r="I20" s="123"/>
      <c r="J20" s="123"/>
      <c r="K20" s="123"/>
    </row>
    <row r="21" spans="1:11" x14ac:dyDescent="0.2">
      <c r="A21" s="32" t="s">
        <v>44</v>
      </c>
      <c r="B21" s="180">
        <v>172.1</v>
      </c>
      <c r="C21" s="111">
        <v>142.80000000000001</v>
      </c>
      <c r="D21" s="111">
        <v>124.9</v>
      </c>
      <c r="E21" s="271">
        <v>112.7</v>
      </c>
      <c r="F21" s="111">
        <v>77.2</v>
      </c>
      <c r="G21" s="111">
        <v>74.2</v>
      </c>
      <c r="H21" s="123">
        <v>625.4</v>
      </c>
      <c r="I21" s="123">
        <v>612.20000000000005</v>
      </c>
      <c r="J21" s="123">
        <v>1498</v>
      </c>
      <c r="K21" s="123">
        <v>1458.7</v>
      </c>
    </row>
    <row r="22" spans="1:11" ht="15" thickBot="1" x14ac:dyDescent="0.25">
      <c r="A22" s="36" t="s">
        <v>45</v>
      </c>
      <c r="B22" s="183">
        <v>5.7</v>
      </c>
      <c r="C22" s="127">
        <v>4.8</v>
      </c>
      <c r="D22" s="127">
        <v>4.2</v>
      </c>
      <c r="E22" s="274">
        <v>3.8</v>
      </c>
      <c r="F22" s="127">
        <v>2.5</v>
      </c>
      <c r="G22" s="127">
        <v>2.5</v>
      </c>
      <c r="H22" s="128">
        <v>20.9</v>
      </c>
      <c r="I22" s="128">
        <v>20.41</v>
      </c>
      <c r="J22" s="128">
        <v>49.93</v>
      </c>
      <c r="K22" s="128">
        <v>48.62</v>
      </c>
    </row>
    <row r="23" spans="1:11" ht="15.75" thickTop="1" x14ac:dyDescent="0.2">
      <c r="A23" s="198"/>
      <c r="B23" s="198"/>
      <c r="C23" s="198"/>
      <c r="D23" s="198"/>
      <c r="E23" s="198"/>
      <c r="F23" s="198"/>
      <c r="G23" s="198"/>
      <c r="H23" s="198"/>
      <c r="I23" s="198"/>
      <c r="J23" s="198"/>
      <c r="K23" s="198"/>
    </row>
    <row r="24" spans="1:11" x14ac:dyDescent="0.2">
      <c r="A24" s="199"/>
      <c r="B24" s="199"/>
      <c r="C24" s="199"/>
      <c r="D24" s="199"/>
      <c r="E24" s="199"/>
      <c r="F24" s="199"/>
      <c r="G24" s="199"/>
      <c r="H24" s="199"/>
      <c r="I24" s="199"/>
      <c r="J24" s="199"/>
      <c r="K24" s="199"/>
    </row>
    <row r="25" spans="1:11" ht="16.5" thickBot="1" x14ac:dyDescent="0.25">
      <c r="A25" s="200" t="s">
        <v>46</v>
      </c>
      <c r="B25" s="200"/>
      <c r="C25" s="200"/>
      <c r="D25" s="200"/>
      <c r="E25" s="200"/>
      <c r="F25" s="200"/>
      <c r="G25" s="200"/>
      <c r="H25" s="200"/>
      <c r="I25" s="200"/>
      <c r="J25" s="200"/>
      <c r="K25" s="200"/>
    </row>
    <row r="26" spans="1:11" ht="15" thickTop="1" x14ac:dyDescent="0.2">
      <c r="A26" s="206" t="s">
        <v>20</v>
      </c>
      <c r="B26" s="202" t="s">
        <v>21</v>
      </c>
      <c r="C26" s="209"/>
      <c r="D26" s="201" t="s">
        <v>22</v>
      </c>
      <c r="E26" s="202"/>
      <c r="F26" s="201" t="s">
        <v>23</v>
      </c>
      <c r="G26" s="209"/>
      <c r="H26" s="201" t="s">
        <v>24</v>
      </c>
      <c r="I26" s="209"/>
      <c r="J26" s="201" t="s">
        <v>25</v>
      </c>
      <c r="K26" s="202"/>
    </row>
    <row r="27" spans="1:11" ht="15" thickBot="1" x14ac:dyDescent="0.25">
      <c r="A27" s="207"/>
      <c r="B27" s="205" t="s">
        <v>47</v>
      </c>
      <c r="C27" s="204"/>
      <c r="D27" s="203" t="s">
        <v>47</v>
      </c>
      <c r="E27" s="205"/>
      <c r="F27" s="203" t="s">
        <v>47</v>
      </c>
      <c r="G27" s="204"/>
      <c r="H27" s="203" t="s">
        <v>47</v>
      </c>
      <c r="I27" s="204"/>
      <c r="J27" s="203" t="s">
        <v>47</v>
      </c>
      <c r="K27" s="205"/>
    </row>
    <row r="28" spans="1:11" ht="15" thickBot="1" x14ac:dyDescent="0.25">
      <c r="A28" s="208"/>
      <c r="B28" s="36" t="s">
        <v>27</v>
      </c>
      <c r="C28" s="37" t="s">
        <v>48</v>
      </c>
      <c r="D28" s="36" t="s">
        <v>27</v>
      </c>
      <c r="E28" s="185" t="s">
        <v>48</v>
      </c>
      <c r="F28" s="36" t="s">
        <v>27</v>
      </c>
      <c r="G28" s="37" t="s">
        <v>48</v>
      </c>
      <c r="H28" s="38" t="s">
        <v>27</v>
      </c>
      <c r="I28" s="39" t="s">
        <v>48</v>
      </c>
      <c r="J28" s="38" t="s">
        <v>27</v>
      </c>
      <c r="K28" s="38" t="s">
        <v>48</v>
      </c>
    </row>
    <row r="29" spans="1:11" ht="15" thickTop="1" x14ac:dyDescent="0.2">
      <c r="A29" s="186" t="s">
        <v>29</v>
      </c>
      <c r="B29" s="110">
        <v>4687.7</v>
      </c>
      <c r="C29" s="110">
        <v>4374.3999999999996</v>
      </c>
      <c r="D29" s="110">
        <v>4337.1000000000004</v>
      </c>
      <c r="E29" s="275">
        <v>4062.4</v>
      </c>
      <c r="F29" s="110">
        <v>12226</v>
      </c>
      <c r="G29" s="110">
        <v>11285.8</v>
      </c>
      <c r="H29" s="122">
        <v>4476.8999999999996</v>
      </c>
      <c r="I29" s="122">
        <v>2353.4</v>
      </c>
      <c r="J29" s="122">
        <v>3013.9</v>
      </c>
      <c r="K29" s="122">
        <v>2566.9</v>
      </c>
    </row>
    <row r="30" spans="1:11" x14ac:dyDescent="0.2">
      <c r="A30" s="184" t="s">
        <v>31</v>
      </c>
      <c r="B30" s="110">
        <v>8269.7000000000007</v>
      </c>
      <c r="C30" s="110">
        <v>7999.3</v>
      </c>
      <c r="D30" s="110">
        <v>5966.4</v>
      </c>
      <c r="E30" s="276">
        <v>5802.4</v>
      </c>
      <c r="F30" s="110">
        <v>9787.7000000000007</v>
      </c>
      <c r="G30" s="110">
        <v>9199.4</v>
      </c>
      <c r="H30" s="122">
        <v>4106.8</v>
      </c>
      <c r="I30" s="122">
        <v>3452.3</v>
      </c>
      <c r="J30" s="123">
        <v>6859.7</v>
      </c>
      <c r="K30" s="123">
        <v>6433.4</v>
      </c>
    </row>
    <row r="31" spans="1:11" x14ac:dyDescent="0.2">
      <c r="A31" s="184" t="s">
        <v>32</v>
      </c>
      <c r="B31" s="110">
        <v>7450.5</v>
      </c>
      <c r="C31" s="110">
        <v>7317.3</v>
      </c>
      <c r="D31" s="110">
        <v>4009.5</v>
      </c>
      <c r="E31" s="276">
        <v>3938.6</v>
      </c>
      <c r="F31" s="110">
        <v>8396.9</v>
      </c>
      <c r="G31" s="110">
        <v>8190.1</v>
      </c>
      <c r="H31" s="122">
        <v>3875.5</v>
      </c>
      <c r="I31" s="122">
        <v>3376.1</v>
      </c>
      <c r="J31" s="123">
        <v>3016.9</v>
      </c>
      <c r="K31" s="123">
        <v>3016.9</v>
      </c>
    </row>
    <row r="32" spans="1:11" x14ac:dyDescent="0.2">
      <c r="A32" s="184" t="s">
        <v>33</v>
      </c>
      <c r="B32" s="110">
        <v>5288.7</v>
      </c>
      <c r="C32" s="110">
        <v>5241.3</v>
      </c>
      <c r="D32" s="110">
        <v>3513.1</v>
      </c>
      <c r="E32" s="276">
        <v>3312.3</v>
      </c>
      <c r="F32" s="110">
        <v>10429.1</v>
      </c>
      <c r="G32" s="110">
        <v>10076.799999999999</v>
      </c>
      <c r="H32" s="122">
        <v>6884.3</v>
      </c>
      <c r="I32" s="122">
        <v>5894.8</v>
      </c>
      <c r="J32" s="122">
        <v>4125</v>
      </c>
      <c r="K32" s="123">
        <v>3502.5</v>
      </c>
    </row>
    <row r="33" spans="1:11" x14ac:dyDescent="0.2">
      <c r="A33" s="184" t="s">
        <v>34</v>
      </c>
      <c r="B33" s="110">
        <v>3423.6</v>
      </c>
      <c r="C33" s="110">
        <v>3123.3</v>
      </c>
      <c r="D33" s="110">
        <v>3947.7</v>
      </c>
      <c r="E33" s="276">
        <v>3895.7</v>
      </c>
      <c r="F33" s="110">
        <v>10810.8</v>
      </c>
      <c r="G33" s="110">
        <v>9744.9</v>
      </c>
      <c r="H33" s="122">
        <v>2504.4</v>
      </c>
      <c r="I33" s="122">
        <v>2313.4</v>
      </c>
      <c r="J33" s="123">
        <v>12170.5</v>
      </c>
      <c r="K33" s="123">
        <v>11995.4</v>
      </c>
    </row>
    <row r="34" spans="1:11" x14ac:dyDescent="0.2">
      <c r="A34" s="184" t="s">
        <v>36</v>
      </c>
      <c r="B34" s="110">
        <v>4196.8</v>
      </c>
      <c r="C34" s="110">
        <v>3954.6</v>
      </c>
      <c r="D34" s="110">
        <v>3784.9</v>
      </c>
      <c r="E34" s="276">
        <v>3620.8</v>
      </c>
      <c r="F34" s="110">
        <v>7999.3</v>
      </c>
      <c r="G34" s="110">
        <v>7125.4</v>
      </c>
      <c r="H34" s="122">
        <v>5367</v>
      </c>
      <c r="I34" s="122">
        <v>4971.8</v>
      </c>
      <c r="J34" s="123">
        <v>19140.3</v>
      </c>
      <c r="K34" s="123">
        <v>17873.3</v>
      </c>
    </row>
    <row r="35" spans="1:11" x14ac:dyDescent="0.2">
      <c r="A35" s="184" t="s">
        <v>37</v>
      </c>
      <c r="B35" s="110">
        <v>4528.5</v>
      </c>
      <c r="C35" s="110">
        <v>4345.5</v>
      </c>
      <c r="D35" s="110">
        <v>5367.4</v>
      </c>
      <c r="E35" s="276">
        <v>5126.3</v>
      </c>
      <c r="F35" s="110">
        <v>3805</v>
      </c>
      <c r="G35" s="110">
        <v>3159.8</v>
      </c>
      <c r="H35" s="122">
        <v>5074.2</v>
      </c>
      <c r="I35" s="122">
        <v>3803</v>
      </c>
      <c r="J35" s="122">
        <v>16800.25</v>
      </c>
      <c r="K35" s="123">
        <v>15966.85</v>
      </c>
    </row>
    <row r="36" spans="1:11" x14ac:dyDescent="0.2">
      <c r="A36" s="184" t="s">
        <v>38</v>
      </c>
      <c r="B36" s="110">
        <v>3769</v>
      </c>
      <c r="C36" s="110">
        <v>3508.9</v>
      </c>
      <c r="D36" s="110">
        <v>4849.6000000000004</v>
      </c>
      <c r="E36" s="276">
        <v>4849.6000000000004</v>
      </c>
      <c r="F36" s="110">
        <v>6699.2</v>
      </c>
      <c r="G36" s="110">
        <v>6699.2</v>
      </c>
      <c r="H36" s="122">
        <v>2663.6</v>
      </c>
      <c r="I36" s="122">
        <v>2343.1999999999998</v>
      </c>
      <c r="J36" s="122"/>
      <c r="K36" s="123"/>
    </row>
    <row r="37" spans="1:11" x14ac:dyDescent="0.2">
      <c r="A37" s="184" t="s">
        <v>39</v>
      </c>
      <c r="B37" s="110">
        <v>5049.1000000000004</v>
      </c>
      <c r="C37" s="110">
        <v>5023.6000000000004</v>
      </c>
      <c r="D37" s="110">
        <v>5772.2</v>
      </c>
      <c r="E37" s="276">
        <v>5553.9</v>
      </c>
      <c r="F37" s="110">
        <v>14252.9</v>
      </c>
      <c r="G37" s="110">
        <v>14152.8</v>
      </c>
      <c r="H37" s="122">
        <v>8606.6</v>
      </c>
      <c r="I37" s="122">
        <v>7909.6</v>
      </c>
      <c r="J37" s="122"/>
      <c r="K37" s="123"/>
    </row>
    <row r="38" spans="1:11" x14ac:dyDescent="0.2">
      <c r="A38" s="184" t="s">
        <v>40</v>
      </c>
      <c r="B38" s="110">
        <v>5087.5</v>
      </c>
      <c r="C38" s="110">
        <v>5042</v>
      </c>
      <c r="D38" s="110">
        <v>9622.9</v>
      </c>
      <c r="E38" s="276">
        <v>9245.7999999999993</v>
      </c>
      <c r="F38" s="110">
        <v>16310.1</v>
      </c>
      <c r="G38" s="110">
        <v>16150</v>
      </c>
      <c r="H38" s="122">
        <v>4584.6000000000004</v>
      </c>
      <c r="I38" s="122">
        <v>4266.3999999999996</v>
      </c>
      <c r="J38" s="122"/>
      <c r="K38" s="123"/>
    </row>
    <row r="39" spans="1:11" x14ac:dyDescent="0.2">
      <c r="A39" s="184" t="s">
        <v>41</v>
      </c>
      <c r="B39" s="110">
        <v>5568.1</v>
      </c>
      <c r="C39" s="110">
        <v>5458.1</v>
      </c>
      <c r="D39" s="110">
        <v>10651.9</v>
      </c>
      <c r="E39" s="276">
        <v>10523.9</v>
      </c>
      <c r="F39" s="110">
        <v>14225.9</v>
      </c>
      <c r="G39" s="110">
        <v>14149.9</v>
      </c>
      <c r="H39" s="122">
        <v>4061.4</v>
      </c>
      <c r="I39" s="122">
        <v>4039.4</v>
      </c>
      <c r="J39" s="122"/>
      <c r="K39" s="123"/>
    </row>
    <row r="40" spans="1:11" ht="15" thickBot="1" x14ac:dyDescent="0.25">
      <c r="A40" s="187" t="s">
        <v>42</v>
      </c>
      <c r="B40" s="112">
        <v>5508.8</v>
      </c>
      <c r="C40" s="112">
        <v>5264.1</v>
      </c>
      <c r="D40" s="112">
        <v>8937.2999999999993</v>
      </c>
      <c r="E40" s="277">
        <v>8561.7999999999993</v>
      </c>
      <c r="F40" s="112">
        <v>3283</v>
      </c>
      <c r="G40" s="112">
        <v>3188.2</v>
      </c>
      <c r="H40" s="124">
        <v>12548.6</v>
      </c>
      <c r="I40" s="124">
        <v>12459.3</v>
      </c>
      <c r="J40" s="124"/>
      <c r="K40" s="124"/>
    </row>
    <row r="41" spans="1:11" x14ac:dyDescent="0.2">
      <c r="A41" s="188" t="s">
        <v>43</v>
      </c>
      <c r="B41" s="110"/>
      <c r="C41" s="111"/>
      <c r="D41" s="111"/>
      <c r="E41" s="273"/>
      <c r="F41" s="111"/>
      <c r="G41" s="111"/>
      <c r="H41" s="123"/>
      <c r="I41" s="123"/>
      <c r="J41" s="123"/>
      <c r="K41" s="123"/>
    </row>
    <row r="42" spans="1:11" x14ac:dyDescent="0.2">
      <c r="A42" s="184" t="s">
        <v>44</v>
      </c>
      <c r="B42" s="110">
        <v>5235.6000000000004</v>
      </c>
      <c r="C42" s="110">
        <v>5054.3</v>
      </c>
      <c r="D42" s="110">
        <v>5896.6</v>
      </c>
      <c r="E42" s="276">
        <v>5707.8</v>
      </c>
      <c r="F42" s="110">
        <v>9852.1</v>
      </c>
      <c r="G42" s="110">
        <v>9426.7999999999993</v>
      </c>
      <c r="H42" s="122">
        <v>5396.2</v>
      </c>
      <c r="I42" s="122">
        <v>4765.2</v>
      </c>
      <c r="J42" s="123">
        <f>AVERAGE(J29:J35)</f>
        <v>9303.7928571428583</v>
      </c>
      <c r="K42" s="123">
        <f>AVERAGE(K29:K35)</f>
        <v>8765.0357142857138</v>
      </c>
    </row>
    <row r="43" spans="1:11" ht="15" thickBot="1" x14ac:dyDescent="0.25">
      <c r="A43" s="189" t="s">
        <v>45</v>
      </c>
      <c r="B43" s="120">
        <v>174.5</v>
      </c>
      <c r="C43" s="120">
        <v>168.5</v>
      </c>
      <c r="D43" s="120">
        <v>196.6</v>
      </c>
      <c r="E43" s="278">
        <v>190.3</v>
      </c>
      <c r="F43" s="120">
        <v>328.4</v>
      </c>
      <c r="G43" s="120">
        <v>314.2</v>
      </c>
      <c r="H43" s="121">
        <v>179.9</v>
      </c>
      <c r="I43" s="120">
        <v>158.80000000000001</v>
      </c>
      <c r="J43" s="121">
        <f>J42/30</f>
        <v>310.12642857142862</v>
      </c>
      <c r="K43" s="120">
        <f>K42/30</f>
        <v>292.16785714285714</v>
      </c>
    </row>
    <row r="44" spans="1:11" ht="15" thickTop="1" x14ac:dyDescent="0.2">
      <c r="A44" s="197" t="s">
        <v>49</v>
      </c>
      <c r="B44" s="197"/>
      <c r="C44" s="197"/>
      <c r="D44" s="197"/>
      <c r="E44" s="197"/>
      <c r="F44" s="197"/>
      <c r="G44" s="197"/>
      <c r="H44" s="197"/>
      <c r="I44" s="197"/>
      <c r="J44" s="197"/>
      <c r="K44" s="197"/>
    </row>
  </sheetData>
  <mergeCells count="31">
    <mergeCell ref="A5:A7"/>
    <mergeCell ref="B5:C5"/>
    <mergeCell ref="D5:E5"/>
    <mergeCell ref="F5:G5"/>
    <mergeCell ref="H5:I5"/>
    <mergeCell ref="A1:K1"/>
    <mergeCell ref="A2:K2"/>
    <mergeCell ref="A3:K3"/>
    <mergeCell ref="A4:E4"/>
    <mergeCell ref="F4:K4"/>
    <mergeCell ref="J5:K5"/>
    <mergeCell ref="B6:C6"/>
    <mergeCell ref="D6:E6"/>
    <mergeCell ref="F6:G6"/>
    <mergeCell ref="H6:I6"/>
    <mergeCell ref="J6:K6"/>
    <mergeCell ref="A23:K23"/>
    <mergeCell ref="A24:K24"/>
    <mergeCell ref="A25:K25"/>
    <mergeCell ref="J26:K26"/>
    <mergeCell ref="B27:C27"/>
    <mergeCell ref="D27:E27"/>
    <mergeCell ref="F27:G27"/>
    <mergeCell ref="H27:I27"/>
    <mergeCell ref="J27:K27"/>
    <mergeCell ref="A26:A28"/>
    <mergeCell ref="B26:C26"/>
    <mergeCell ref="D26:E26"/>
    <mergeCell ref="F26:G26"/>
    <mergeCell ref="H26:I26"/>
    <mergeCell ref="A44:K44"/>
  </mergeCells>
  <pageMargins left="0.7" right="0.7" top="0.75" bottom="0.75" header="0.3" footer="0.3"/>
  <pageSetup paperSize="9" scale="74"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pageSetUpPr fitToPage="1"/>
  </sheetPr>
  <dimension ref="A1:K46"/>
  <sheetViews>
    <sheetView view="pageBreakPreview" topLeftCell="A16" zoomScaleNormal="100" zoomScaleSheetLayoutView="100" workbookViewId="0">
      <selection activeCell="E8" sqref="E8"/>
    </sheetView>
  </sheetViews>
  <sheetFormatPr defaultColWidth="9.125" defaultRowHeight="14.25" x14ac:dyDescent="0.2"/>
  <cols>
    <col min="1" max="1" width="8.625" style="10" bestFit="1" customWidth="1"/>
    <col min="2" max="11" width="12.625" style="10" customWidth="1"/>
    <col min="12" max="16384" width="9.125" style="10"/>
  </cols>
  <sheetData>
    <row r="1" spans="1:11" ht="18.75" x14ac:dyDescent="0.2">
      <c r="A1" s="191" t="s">
        <v>50</v>
      </c>
      <c r="B1" s="191"/>
      <c r="C1" s="191"/>
      <c r="D1" s="191"/>
      <c r="E1" s="191"/>
      <c r="F1" s="191"/>
      <c r="G1" s="191"/>
      <c r="H1" s="191"/>
      <c r="I1" s="191"/>
      <c r="J1" s="191"/>
      <c r="K1" s="191"/>
    </row>
    <row r="2" spans="1:11" x14ac:dyDescent="0.2">
      <c r="A2" s="223"/>
      <c r="B2" s="223"/>
      <c r="C2" s="223"/>
      <c r="D2" s="223"/>
      <c r="E2" s="223"/>
      <c r="F2" s="223"/>
      <c r="G2" s="223"/>
      <c r="H2" s="223"/>
      <c r="I2" s="223"/>
      <c r="J2" s="223"/>
      <c r="K2" s="223"/>
    </row>
    <row r="3" spans="1:11" ht="16.5" thickBot="1" x14ac:dyDescent="0.25">
      <c r="A3" s="200" t="s">
        <v>51</v>
      </c>
      <c r="B3" s="200"/>
      <c r="C3" s="200"/>
      <c r="D3" s="200"/>
      <c r="E3" s="200"/>
      <c r="F3" s="200"/>
      <c r="G3" s="200"/>
      <c r="H3" s="214" t="s">
        <v>1</v>
      </c>
      <c r="I3" s="214"/>
      <c r="J3" s="214"/>
      <c r="K3" s="214"/>
    </row>
    <row r="4" spans="1:11" ht="15.75" thickTop="1" thickBot="1" x14ac:dyDescent="0.25">
      <c r="A4" s="215" t="s">
        <v>20</v>
      </c>
      <c r="B4" s="217" t="s">
        <v>21</v>
      </c>
      <c r="C4" s="218"/>
      <c r="D4" s="219" t="s">
        <v>22</v>
      </c>
      <c r="E4" s="220"/>
      <c r="F4" s="219" t="s">
        <v>23</v>
      </c>
      <c r="G4" s="220"/>
      <c r="H4" s="219" t="s">
        <v>24</v>
      </c>
      <c r="I4" s="220"/>
      <c r="J4" s="219" t="s">
        <v>25</v>
      </c>
      <c r="K4" s="221"/>
    </row>
    <row r="5" spans="1:11" ht="30" customHeight="1" thickBot="1" x14ac:dyDescent="0.25">
      <c r="A5" s="216"/>
      <c r="B5" s="172" t="s">
        <v>52</v>
      </c>
      <c r="C5" s="172" t="s">
        <v>53</v>
      </c>
      <c r="D5" s="172" t="s">
        <v>52</v>
      </c>
      <c r="E5" s="172" t="s">
        <v>53</v>
      </c>
      <c r="F5" s="172" t="s">
        <v>52</v>
      </c>
      <c r="G5" s="172" t="s">
        <v>53</v>
      </c>
      <c r="H5" s="172" t="s">
        <v>52</v>
      </c>
      <c r="I5" s="172" t="s">
        <v>53</v>
      </c>
      <c r="J5" s="172" t="s">
        <v>52</v>
      </c>
      <c r="K5" s="172" t="s">
        <v>53</v>
      </c>
    </row>
    <row r="6" spans="1:11" x14ac:dyDescent="0.2">
      <c r="A6" s="3"/>
      <c r="B6" s="3"/>
      <c r="C6" s="24"/>
      <c r="D6" s="24"/>
      <c r="E6" s="24"/>
      <c r="F6" s="24"/>
      <c r="G6" s="24"/>
      <c r="H6" s="24"/>
      <c r="I6" s="24"/>
      <c r="J6" s="24"/>
      <c r="K6" s="24"/>
    </row>
    <row r="7" spans="1:11" ht="18.75" customHeight="1" x14ac:dyDescent="0.2">
      <c r="A7" s="43" t="s">
        <v>29</v>
      </c>
      <c r="B7" s="115">
        <v>99550</v>
      </c>
      <c r="C7" s="115">
        <v>355750</v>
      </c>
      <c r="D7" s="115">
        <v>32900</v>
      </c>
      <c r="E7" s="115" t="s">
        <v>30</v>
      </c>
      <c r="F7" s="115">
        <v>249600</v>
      </c>
      <c r="G7" s="115" t="s">
        <v>30</v>
      </c>
      <c r="H7" s="132">
        <v>420750</v>
      </c>
      <c r="I7" s="132">
        <v>3838450</v>
      </c>
      <c r="J7" s="115">
        <v>324100</v>
      </c>
      <c r="K7" s="115">
        <v>5290100</v>
      </c>
    </row>
    <row r="8" spans="1:11" ht="18.75" customHeight="1" x14ac:dyDescent="0.2">
      <c r="A8" s="43" t="s">
        <v>31</v>
      </c>
      <c r="B8" s="115">
        <v>186000</v>
      </c>
      <c r="C8" s="115" t="s">
        <v>30</v>
      </c>
      <c r="D8" s="115">
        <v>154700</v>
      </c>
      <c r="E8" s="115">
        <v>77500</v>
      </c>
      <c r="F8" s="115">
        <v>96500</v>
      </c>
      <c r="G8" s="115">
        <v>10000</v>
      </c>
      <c r="H8" s="115">
        <v>496350</v>
      </c>
      <c r="I8" s="115">
        <v>63300</v>
      </c>
      <c r="J8" s="115">
        <v>1906950</v>
      </c>
      <c r="K8" s="115">
        <v>5828500</v>
      </c>
    </row>
    <row r="9" spans="1:11" ht="18.75" customHeight="1" x14ac:dyDescent="0.2">
      <c r="A9" s="43" t="s">
        <v>32</v>
      </c>
      <c r="B9" s="115">
        <v>167150</v>
      </c>
      <c r="C9" s="115">
        <v>93400</v>
      </c>
      <c r="D9" s="115">
        <v>25300</v>
      </c>
      <c r="E9" s="115">
        <v>169250</v>
      </c>
      <c r="F9" s="115">
        <v>214465</v>
      </c>
      <c r="G9" s="115">
        <v>117500</v>
      </c>
      <c r="H9" s="115">
        <v>338700</v>
      </c>
      <c r="I9" s="115">
        <v>635750</v>
      </c>
      <c r="J9" s="115">
        <v>876150</v>
      </c>
      <c r="K9" s="115">
        <v>13180100</v>
      </c>
    </row>
    <row r="10" spans="1:11" ht="18.75" customHeight="1" x14ac:dyDescent="0.2">
      <c r="A10" s="43" t="s">
        <v>33</v>
      </c>
      <c r="B10" s="115">
        <v>76400</v>
      </c>
      <c r="C10" s="115">
        <v>214450</v>
      </c>
      <c r="D10" s="115">
        <v>20500</v>
      </c>
      <c r="E10" s="115">
        <v>34500</v>
      </c>
      <c r="F10" s="115" t="s">
        <v>30</v>
      </c>
      <c r="G10" s="115">
        <v>23900</v>
      </c>
      <c r="H10" s="115">
        <v>378350</v>
      </c>
      <c r="I10" s="115">
        <v>40500</v>
      </c>
      <c r="J10" s="115">
        <v>1795190</v>
      </c>
      <c r="K10" s="115">
        <v>4950050</v>
      </c>
    </row>
    <row r="11" spans="1:11" ht="18.75" customHeight="1" x14ac:dyDescent="0.2">
      <c r="A11" s="43" t="s">
        <v>34</v>
      </c>
      <c r="B11" s="115">
        <v>25400</v>
      </c>
      <c r="C11" s="115">
        <v>29700</v>
      </c>
      <c r="D11" s="115">
        <v>11000</v>
      </c>
      <c r="E11" s="115">
        <v>58900</v>
      </c>
      <c r="F11" s="115">
        <v>315450</v>
      </c>
      <c r="G11" s="115">
        <v>13000</v>
      </c>
      <c r="H11" s="115">
        <v>147550</v>
      </c>
      <c r="I11" s="115">
        <v>73750</v>
      </c>
      <c r="J11" s="115">
        <v>938400</v>
      </c>
      <c r="K11" s="115">
        <v>3640100</v>
      </c>
    </row>
    <row r="12" spans="1:11" ht="18.75" customHeight="1" x14ac:dyDescent="0.2">
      <c r="A12" s="43" t="s">
        <v>36</v>
      </c>
      <c r="B12" s="115">
        <v>44400</v>
      </c>
      <c r="C12" s="115">
        <v>30600</v>
      </c>
      <c r="D12" s="115">
        <v>73500</v>
      </c>
      <c r="E12" s="115">
        <v>78500</v>
      </c>
      <c r="F12" s="115">
        <v>474013</v>
      </c>
      <c r="G12" s="115">
        <v>419700</v>
      </c>
      <c r="H12" s="115" t="s">
        <v>54</v>
      </c>
      <c r="I12" s="115">
        <v>1752250</v>
      </c>
      <c r="J12" s="115">
        <v>1882700</v>
      </c>
      <c r="K12" s="115">
        <v>5983000</v>
      </c>
    </row>
    <row r="13" spans="1:11" ht="18.75" customHeight="1" x14ac:dyDescent="0.2">
      <c r="A13" s="43" t="s">
        <v>37</v>
      </c>
      <c r="B13" s="115">
        <v>77750</v>
      </c>
      <c r="C13" s="115">
        <v>51100</v>
      </c>
      <c r="D13" s="115">
        <v>30325</v>
      </c>
      <c r="E13" s="115">
        <v>30500</v>
      </c>
      <c r="F13" s="115">
        <v>106150</v>
      </c>
      <c r="G13" s="115">
        <v>260300</v>
      </c>
      <c r="H13" s="115">
        <v>615650</v>
      </c>
      <c r="I13" s="115">
        <v>2338800</v>
      </c>
      <c r="J13" s="115">
        <v>2527850</v>
      </c>
      <c r="K13" s="115">
        <v>11078540</v>
      </c>
    </row>
    <row r="14" spans="1:11" ht="18.75" customHeight="1" x14ac:dyDescent="0.2">
      <c r="A14" s="43" t="s">
        <v>38</v>
      </c>
      <c r="B14" s="115">
        <v>47300</v>
      </c>
      <c r="C14" s="115" t="s">
        <v>30</v>
      </c>
      <c r="D14" s="115">
        <v>75800</v>
      </c>
      <c r="E14" s="115">
        <v>72000</v>
      </c>
      <c r="F14" s="115">
        <v>56150</v>
      </c>
      <c r="G14" s="115">
        <v>32500</v>
      </c>
      <c r="H14" s="115">
        <v>412650</v>
      </c>
      <c r="I14" s="115">
        <v>722600</v>
      </c>
      <c r="J14" s="115"/>
      <c r="K14" s="115"/>
    </row>
    <row r="15" spans="1:11" ht="18.75" customHeight="1" x14ac:dyDescent="0.2">
      <c r="A15" s="43" t="s">
        <v>39</v>
      </c>
      <c r="B15" s="115">
        <v>50900</v>
      </c>
      <c r="C15" s="115">
        <v>30000</v>
      </c>
      <c r="D15" s="115">
        <v>32100</v>
      </c>
      <c r="E15" s="115">
        <v>142800</v>
      </c>
      <c r="F15" s="115">
        <v>469350</v>
      </c>
      <c r="G15" s="115">
        <v>647550</v>
      </c>
      <c r="H15" s="115">
        <v>212225</v>
      </c>
      <c r="I15" s="115">
        <v>2233500</v>
      </c>
      <c r="J15" s="115"/>
      <c r="K15" s="115"/>
    </row>
    <row r="16" spans="1:11" ht="18.75" customHeight="1" x14ac:dyDescent="0.2">
      <c r="A16" s="43" t="s">
        <v>40</v>
      </c>
      <c r="B16" s="115">
        <v>56700</v>
      </c>
      <c r="C16" s="115">
        <v>70500</v>
      </c>
      <c r="D16" s="115">
        <v>135600</v>
      </c>
      <c r="E16" s="115">
        <v>78000</v>
      </c>
      <c r="F16" s="115">
        <v>316850</v>
      </c>
      <c r="G16" s="115">
        <v>974800</v>
      </c>
      <c r="H16" s="115">
        <v>1028800</v>
      </c>
      <c r="I16" s="115">
        <v>488750</v>
      </c>
      <c r="J16" s="115"/>
      <c r="K16" s="115"/>
    </row>
    <row r="17" spans="1:11" ht="18.75" customHeight="1" x14ac:dyDescent="0.2">
      <c r="A17" s="43" t="s">
        <v>41</v>
      </c>
      <c r="B17" s="115">
        <v>114850</v>
      </c>
      <c r="C17" s="115">
        <v>107300</v>
      </c>
      <c r="D17" s="115">
        <v>50400</v>
      </c>
      <c r="E17" s="115">
        <v>55100</v>
      </c>
      <c r="F17" s="115">
        <v>180600</v>
      </c>
      <c r="G17" s="115">
        <v>663950</v>
      </c>
      <c r="H17" s="115">
        <v>833250</v>
      </c>
      <c r="I17" s="115">
        <v>3266300</v>
      </c>
      <c r="J17" s="115"/>
      <c r="K17" s="115"/>
    </row>
    <row r="18" spans="1:11" ht="18.75" customHeight="1" x14ac:dyDescent="0.2">
      <c r="A18" s="43" t="s">
        <v>42</v>
      </c>
      <c r="B18" s="115">
        <v>89900</v>
      </c>
      <c r="C18" s="115">
        <v>205500</v>
      </c>
      <c r="D18" s="115">
        <v>204500</v>
      </c>
      <c r="E18" s="115">
        <v>301300</v>
      </c>
      <c r="F18" s="115">
        <v>527050</v>
      </c>
      <c r="G18" s="115" t="s">
        <v>55</v>
      </c>
      <c r="H18" s="115">
        <v>1209100</v>
      </c>
      <c r="I18" s="115">
        <v>2856500</v>
      </c>
      <c r="J18" s="115"/>
      <c r="K18" s="115"/>
    </row>
    <row r="19" spans="1:11" ht="18.75" customHeight="1" thickBot="1" x14ac:dyDescent="0.25">
      <c r="A19" s="8"/>
      <c r="B19" s="9"/>
      <c r="C19" s="9"/>
      <c r="D19" s="9"/>
      <c r="E19" s="9"/>
      <c r="F19" s="9"/>
      <c r="G19" s="9"/>
      <c r="H19" s="9"/>
      <c r="I19" s="9"/>
      <c r="J19" s="9"/>
      <c r="K19" s="9"/>
    </row>
    <row r="20" spans="1:11" ht="18.75" customHeight="1" x14ac:dyDescent="0.2">
      <c r="A20" s="44" t="s">
        <v>43</v>
      </c>
      <c r="B20" s="24"/>
      <c r="C20" s="24"/>
      <c r="D20" s="24"/>
      <c r="E20" s="24"/>
      <c r="F20" s="24"/>
      <c r="G20" s="24"/>
      <c r="H20" s="24"/>
      <c r="I20" s="24"/>
      <c r="J20" s="24"/>
      <c r="K20" s="24"/>
    </row>
    <row r="21" spans="1:11" ht="18.75" customHeight="1" x14ac:dyDescent="0.2">
      <c r="A21" s="43" t="s">
        <v>44</v>
      </c>
      <c r="B21" s="115">
        <v>204990</v>
      </c>
      <c r="C21" s="115">
        <v>69429</v>
      </c>
      <c r="D21" s="115">
        <v>86358</v>
      </c>
      <c r="E21" s="115">
        <v>99025</v>
      </c>
      <c r="F21" s="115">
        <v>70552</v>
      </c>
      <c r="G21" s="115">
        <v>99850</v>
      </c>
      <c r="H21" s="115">
        <v>627652</v>
      </c>
      <c r="I21" s="115">
        <v>1525871</v>
      </c>
      <c r="J21" s="115">
        <f>AVERAGE(J7:J13)</f>
        <v>1464477.142857143</v>
      </c>
      <c r="K21" s="115">
        <f>AVERAGE(K7:K13)</f>
        <v>7135770</v>
      </c>
    </row>
    <row r="22" spans="1:11" ht="18.75" customHeight="1" thickBot="1" x14ac:dyDescent="0.25">
      <c r="A22" s="45" t="s">
        <v>45</v>
      </c>
      <c r="B22" s="131">
        <v>6833</v>
      </c>
      <c r="C22" s="131">
        <v>2314</v>
      </c>
      <c r="D22" s="131">
        <v>2879</v>
      </c>
      <c r="E22" s="131">
        <v>3301</v>
      </c>
      <c r="F22" s="131">
        <v>2352</v>
      </c>
      <c r="G22" s="131">
        <v>3328</v>
      </c>
      <c r="H22" s="131">
        <v>20922</v>
      </c>
      <c r="I22" s="131">
        <v>50862</v>
      </c>
      <c r="J22" s="131">
        <f>J21/30</f>
        <v>48815.904761904763</v>
      </c>
      <c r="K22" s="131">
        <f>K21/30</f>
        <v>237859</v>
      </c>
    </row>
    <row r="23" spans="1:11" ht="18.75" customHeight="1" thickTop="1" x14ac:dyDescent="0.2">
      <c r="A23" s="3"/>
      <c r="B23" s="3"/>
      <c r="C23" s="50"/>
      <c r="D23" s="3"/>
      <c r="E23" s="50"/>
      <c r="F23" s="3"/>
      <c r="G23" s="3"/>
      <c r="H23" s="3"/>
      <c r="I23" s="3"/>
      <c r="J23" s="3"/>
      <c r="K23" s="3"/>
    </row>
    <row r="24" spans="1:11" ht="18.75" customHeight="1" x14ac:dyDescent="0.2">
      <c r="A24" s="191" t="s">
        <v>56</v>
      </c>
      <c r="B24" s="191"/>
      <c r="C24" s="191"/>
      <c r="D24" s="191"/>
      <c r="E24" s="191"/>
      <c r="F24" s="191"/>
      <c r="G24" s="191"/>
      <c r="H24" s="191"/>
      <c r="I24" s="191"/>
      <c r="J24" s="191"/>
      <c r="K24" s="191"/>
    </row>
    <row r="25" spans="1:11" ht="18.75" customHeight="1" thickBot="1" x14ac:dyDescent="0.25">
      <c r="A25" s="51"/>
      <c r="B25" s="213"/>
      <c r="C25" s="213"/>
      <c r="D25" s="213"/>
      <c r="E25" s="213"/>
      <c r="F25" s="213"/>
      <c r="G25" s="213"/>
      <c r="H25" s="213"/>
      <c r="I25" s="213"/>
      <c r="J25" s="214" t="s">
        <v>57</v>
      </c>
      <c r="K25" s="214"/>
    </row>
    <row r="26" spans="1:11" ht="18.75" customHeight="1" thickTop="1" thickBot="1" x14ac:dyDescent="0.25">
      <c r="A26" s="215" t="s">
        <v>20</v>
      </c>
      <c r="B26" s="217" t="s">
        <v>21</v>
      </c>
      <c r="C26" s="218"/>
      <c r="D26" s="219" t="s">
        <v>22</v>
      </c>
      <c r="E26" s="220"/>
      <c r="F26" s="219" t="s">
        <v>23</v>
      </c>
      <c r="G26" s="220"/>
      <c r="H26" s="219" t="s">
        <v>24</v>
      </c>
      <c r="I26" s="220"/>
      <c r="J26" s="219" t="s">
        <v>25</v>
      </c>
      <c r="K26" s="221"/>
    </row>
    <row r="27" spans="1:11" ht="18.75" customHeight="1" thickBot="1" x14ac:dyDescent="0.25">
      <c r="A27" s="216"/>
      <c r="B27" s="172" t="s">
        <v>58</v>
      </c>
      <c r="C27" s="172" t="s">
        <v>59</v>
      </c>
      <c r="D27" s="172" t="s">
        <v>58</v>
      </c>
      <c r="E27" s="172" t="s">
        <v>59</v>
      </c>
      <c r="F27" s="172" t="s">
        <v>58</v>
      </c>
      <c r="G27" s="172" t="s">
        <v>59</v>
      </c>
      <c r="H27" s="172" t="s">
        <v>58</v>
      </c>
      <c r="I27" s="172" t="s">
        <v>59</v>
      </c>
      <c r="J27" s="172" t="s">
        <v>58</v>
      </c>
      <c r="K27" s="172" t="s">
        <v>59</v>
      </c>
    </row>
    <row r="28" spans="1:11" ht="18.75" customHeight="1" x14ac:dyDescent="0.2">
      <c r="A28" s="3"/>
      <c r="B28" s="3"/>
      <c r="C28" s="47"/>
      <c r="D28" s="47"/>
      <c r="E28" s="47"/>
      <c r="F28" s="47"/>
      <c r="G28" s="47"/>
      <c r="H28" s="47"/>
      <c r="I28" s="47"/>
      <c r="J28" s="47"/>
      <c r="K28" s="47"/>
    </row>
    <row r="29" spans="1:11" ht="18.75" customHeight="1" x14ac:dyDescent="0.2">
      <c r="A29" s="43" t="s">
        <v>29</v>
      </c>
      <c r="B29" s="109">
        <v>13.75</v>
      </c>
      <c r="C29" s="109">
        <v>11.75</v>
      </c>
      <c r="D29" s="109">
        <v>8</v>
      </c>
      <c r="E29" s="109">
        <v>6</v>
      </c>
      <c r="F29" s="109">
        <v>8</v>
      </c>
      <c r="G29" s="109">
        <v>6</v>
      </c>
      <c r="H29" s="108">
        <v>16</v>
      </c>
      <c r="I29" s="108">
        <v>14</v>
      </c>
      <c r="J29" s="109">
        <v>23</v>
      </c>
      <c r="K29" s="109">
        <v>21</v>
      </c>
    </row>
    <row r="30" spans="1:11" ht="18.75" customHeight="1" x14ac:dyDescent="0.2">
      <c r="A30" s="43" t="s">
        <v>31</v>
      </c>
      <c r="B30" s="109">
        <v>13.75</v>
      </c>
      <c r="C30" s="109">
        <v>11.75</v>
      </c>
      <c r="D30" s="109">
        <v>8</v>
      </c>
      <c r="E30" s="109">
        <v>6</v>
      </c>
      <c r="F30" s="109">
        <v>8</v>
      </c>
      <c r="G30" s="109">
        <v>6</v>
      </c>
      <c r="H30" s="108">
        <v>16</v>
      </c>
      <c r="I30" s="108">
        <v>14</v>
      </c>
      <c r="J30" s="109">
        <v>23</v>
      </c>
      <c r="K30" s="109">
        <v>21</v>
      </c>
    </row>
    <row r="31" spans="1:11" ht="18.75" customHeight="1" x14ac:dyDescent="0.2">
      <c r="A31" s="43" t="s">
        <v>32</v>
      </c>
      <c r="B31" s="109">
        <v>13.75</v>
      </c>
      <c r="C31" s="109">
        <v>11.75</v>
      </c>
      <c r="D31" s="109">
        <v>8</v>
      </c>
      <c r="E31" s="109">
        <v>6</v>
      </c>
      <c r="F31" s="109">
        <v>8.25</v>
      </c>
      <c r="G31" s="109">
        <v>6.25</v>
      </c>
      <c r="H31" s="108">
        <v>16</v>
      </c>
      <c r="I31" s="108">
        <v>14</v>
      </c>
      <c r="J31" s="109">
        <v>23</v>
      </c>
      <c r="K31" s="109">
        <v>21</v>
      </c>
    </row>
    <row r="32" spans="1:11" ht="18.75" customHeight="1" x14ac:dyDescent="0.2">
      <c r="A32" s="43" t="s">
        <v>33</v>
      </c>
      <c r="B32" s="109">
        <v>13.75</v>
      </c>
      <c r="C32" s="109">
        <v>11.75</v>
      </c>
      <c r="D32" s="109">
        <v>8</v>
      </c>
      <c r="E32" s="109">
        <v>6</v>
      </c>
      <c r="F32" s="109">
        <v>8.25</v>
      </c>
      <c r="G32" s="109">
        <v>6.25</v>
      </c>
      <c r="H32" s="108">
        <v>16</v>
      </c>
      <c r="I32" s="108">
        <v>14</v>
      </c>
      <c r="J32" s="109">
        <v>23</v>
      </c>
      <c r="K32" s="109">
        <v>21</v>
      </c>
    </row>
    <row r="33" spans="1:11" ht="18.75" customHeight="1" x14ac:dyDescent="0.2">
      <c r="A33" s="43" t="s">
        <v>34</v>
      </c>
      <c r="B33" s="109">
        <v>13.75</v>
      </c>
      <c r="C33" s="109">
        <v>11.75</v>
      </c>
      <c r="D33" s="109">
        <v>8</v>
      </c>
      <c r="E33" s="109">
        <v>6</v>
      </c>
      <c r="F33" s="109">
        <v>9.75</v>
      </c>
      <c r="G33" s="109">
        <v>7.75</v>
      </c>
      <c r="H33" s="108">
        <v>16</v>
      </c>
      <c r="I33" s="108">
        <v>14</v>
      </c>
      <c r="J33" s="109">
        <v>23</v>
      </c>
      <c r="K33" s="109">
        <v>21</v>
      </c>
    </row>
    <row r="34" spans="1:11" ht="18.75" customHeight="1" x14ac:dyDescent="0.2">
      <c r="A34" s="43" t="s">
        <v>36</v>
      </c>
      <c r="B34" s="109">
        <v>13.75</v>
      </c>
      <c r="C34" s="109">
        <v>11.75</v>
      </c>
      <c r="D34" s="109">
        <v>8</v>
      </c>
      <c r="E34" s="109">
        <v>6</v>
      </c>
      <c r="F34" s="109">
        <v>10.75</v>
      </c>
      <c r="G34" s="109">
        <v>8.75</v>
      </c>
      <c r="H34" s="108">
        <v>17</v>
      </c>
      <c r="I34" s="108">
        <v>15</v>
      </c>
      <c r="J34" s="109">
        <v>23</v>
      </c>
      <c r="K34" s="109">
        <v>21</v>
      </c>
    </row>
    <row r="35" spans="1:11" ht="18.75" customHeight="1" x14ac:dyDescent="0.2">
      <c r="A35" s="43" t="s">
        <v>37</v>
      </c>
      <c r="B35" s="109">
        <v>13.75</v>
      </c>
      <c r="C35" s="109">
        <v>11.75</v>
      </c>
      <c r="D35" s="109">
        <v>8</v>
      </c>
      <c r="E35" s="109">
        <v>6</v>
      </c>
      <c r="F35" s="109">
        <v>10.75</v>
      </c>
      <c r="G35" s="109">
        <v>8.75</v>
      </c>
      <c r="H35" s="108">
        <v>18</v>
      </c>
      <c r="I35" s="108">
        <v>16</v>
      </c>
      <c r="J35" s="108">
        <v>23</v>
      </c>
      <c r="K35" s="108">
        <v>21</v>
      </c>
    </row>
    <row r="36" spans="1:11" ht="18.75" customHeight="1" x14ac:dyDescent="0.2">
      <c r="A36" s="43" t="s">
        <v>38</v>
      </c>
      <c r="B36" s="109">
        <v>13.75</v>
      </c>
      <c r="C36" s="109">
        <v>11.75</v>
      </c>
      <c r="D36" s="109">
        <v>8</v>
      </c>
      <c r="E36" s="109">
        <v>6</v>
      </c>
      <c r="F36" s="109">
        <v>10.75</v>
      </c>
      <c r="G36" s="109">
        <v>8.75</v>
      </c>
      <c r="H36" s="108">
        <v>18</v>
      </c>
      <c r="I36" s="108">
        <v>16</v>
      </c>
      <c r="J36" s="108"/>
      <c r="K36" s="108"/>
    </row>
    <row r="37" spans="1:11" ht="18.75" customHeight="1" x14ac:dyDescent="0.2">
      <c r="A37" s="43" t="s">
        <v>39</v>
      </c>
      <c r="B37" s="109">
        <v>12</v>
      </c>
      <c r="C37" s="109">
        <v>10</v>
      </c>
      <c r="D37" s="109">
        <v>8</v>
      </c>
      <c r="E37" s="109">
        <v>6</v>
      </c>
      <c r="F37" s="109">
        <v>10.75</v>
      </c>
      <c r="G37" s="109">
        <v>8.75</v>
      </c>
      <c r="H37" s="108">
        <v>21</v>
      </c>
      <c r="I37" s="108">
        <v>19</v>
      </c>
      <c r="J37" s="108"/>
      <c r="K37" s="108"/>
    </row>
    <row r="38" spans="1:11" ht="18.75" customHeight="1" x14ac:dyDescent="0.2">
      <c r="A38" s="43" t="s">
        <v>40</v>
      </c>
      <c r="B38" s="109">
        <v>10</v>
      </c>
      <c r="C38" s="109">
        <v>8</v>
      </c>
      <c r="D38" s="109">
        <v>8</v>
      </c>
      <c r="E38" s="109">
        <v>6</v>
      </c>
      <c r="F38" s="109">
        <v>13.25</v>
      </c>
      <c r="G38" s="109">
        <v>11.25</v>
      </c>
      <c r="H38" s="109">
        <v>22</v>
      </c>
      <c r="I38" s="109">
        <v>20</v>
      </c>
      <c r="J38" s="109"/>
      <c r="K38" s="109"/>
    </row>
    <row r="39" spans="1:11" ht="18.75" customHeight="1" x14ac:dyDescent="0.2">
      <c r="A39" s="43" t="s">
        <v>41</v>
      </c>
      <c r="B39" s="109">
        <v>9</v>
      </c>
      <c r="C39" s="109">
        <v>7</v>
      </c>
      <c r="D39" s="109">
        <v>8</v>
      </c>
      <c r="E39" s="109">
        <v>6</v>
      </c>
      <c r="F39" s="109">
        <v>14.75</v>
      </c>
      <c r="G39" s="109">
        <v>12.75</v>
      </c>
      <c r="H39" s="109">
        <v>22</v>
      </c>
      <c r="I39" s="109">
        <v>20</v>
      </c>
      <c r="J39" s="109"/>
      <c r="K39" s="109"/>
    </row>
    <row r="40" spans="1:11" ht="18.75" customHeight="1" x14ac:dyDescent="0.2">
      <c r="A40" s="43" t="s">
        <v>42</v>
      </c>
      <c r="B40" s="109">
        <v>8</v>
      </c>
      <c r="C40" s="109">
        <v>6</v>
      </c>
      <c r="D40" s="109">
        <v>8</v>
      </c>
      <c r="E40" s="109">
        <v>6</v>
      </c>
      <c r="F40" s="109">
        <v>16</v>
      </c>
      <c r="G40" s="109">
        <v>14</v>
      </c>
      <c r="H40" s="109">
        <v>23</v>
      </c>
      <c r="I40" s="109">
        <v>21</v>
      </c>
      <c r="J40" s="109"/>
      <c r="K40" s="109"/>
    </row>
    <row r="41" spans="1:11" ht="18.75" customHeight="1" thickBot="1" x14ac:dyDescent="0.25">
      <c r="A41" s="48"/>
      <c r="B41" s="48"/>
      <c r="C41" s="29"/>
      <c r="D41" s="48"/>
      <c r="E41" s="29"/>
      <c r="F41" s="48"/>
      <c r="G41" s="48"/>
      <c r="H41" s="48"/>
      <c r="I41" s="48"/>
      <c r="J41" s="48"/>
      <c r="K41" s="48"/>
    </row>
    <row r="42" spans="1:11" ht="18.75" customHeight="1" thickTop="1" x14ac:dyDescent="0.2">
      <c r="A42" s="211" t="s">
        <v>49</v>
      </c>
      <c r="B42" s="211"/>
      <c r="C42" s="211"/>
      <c r="D42" s="211"/>
      <c r="E42" s="211"/>
      <c r="F42" s="211"/>
      <c r="G42" s="211"/>
      <c r="H42" s="211"/>
      <c r="I42" s="211"/>
      <c r="J42" s="211"/>
      <c r="K42" s="211"/>
    </row>
    <row r="43" spans="1:11" ht="18.75" customHeight="1" x14ac:dyDescent="0.2">
      <c r="A43" s="212" t="s">
        <v>175</v>
      </c>
      <c r="B43" s="212"/>
      <c r="C43" s="212"/>
      <c r="D43" s="212"/>
      <c r="E43" s="212"/>
      <c r="F43" s="212"/>
      <c r="G43" s="212"/>
      <c r="H43" s="212"/>
      <c r="I43" s="212"/>
      <c r="J43" s="212"/>
      <c r="K43" s="212"/>
    </row>
    <row r="44" spans="1:11" ht="18.75" customHeight="1" x14ac:dyDescent="0.2">
      <c r="A44" s="222" t="s">
        <v>174</v>
      </c>
      <c r="B44" s="222"/>
      <c r="C44" s="222"/>
      <c r="D44" s="222"/>
      <c r="E44" s="222"/>
      <c r="F44" s="222"/>
      <c r="G44" s="222"/>
      <c r="H44" s="222"/>
      <c r="I44" s="222"/>
      <c r="J44" s="222"/>
      <c r="K44" s="222"/>
    </row>
    <row r="45" spans="1:11" ht="18.75" customHeight="1" x14ac:dyDescent="0.2">
      <c r="A45" s="212" t="s">
        <v>60</v>
      </c>
      <c r="B45" s="212"/>
      <c r="C45" s="212"/>
      <c r="D45" s="212"/>
      <c r="E45" s="212"/>
      <c r="F45" s="212"/>
      <c r="G45" s="212"/>
      <c r="H45" s="212"/>
      <c r="I45" s="212"/>
      <c r="J45" s="212"/>
      <c r="K45" s="212"/>
    </row>
    <row r="46" spans="1:11" ht="18.75" customHeight="1" x14ac:dyDescent="0.2">
      <c r="A46" s="212" t="s">
        <v>61</v>
      </c>
      <c r="B46" s="212"/>
      <c r="C46" s="212"/>
      <c r="D46" s="212"/>
      <c r="E46" s="212"/>
      <c r="F46" s="212"/>
      <c r="G46" s="212"/>
      <c r="H46" s="212"/>
      <c r="I46" s="212"/>
      <c r="J46" s="212"/>
      <c r="K46" s="212"/>
    </row>
  </sheetData>
  <mergeCells count="24">
    <mergeCell ref="A1:K1"/>
    <mergeCell ref="A2:K2"/>
    <mergeCell ref="A3:G3"/>
    <mergeCell ref="H3:K3"/>
    <mergeCell ref="A4:A5"/>
    <mergeCell ref="B4:C4"/>
    <mergeCell ref="D4:E4"/>
    <mergeCell ref="F4:G4"/>
    <mergeCell ref="H4:I4"/>
    <mergeCell ref="J4:K4"/>
    <mergeCell ref="A42:K42"/>
    <mergeCell ref="A43:K43"/>
    <mergeCell ref="A45:K45"/>
    <mergeCell ref="A46:K46"/>
    <mergeCell ref="A24:K24"/>
    <mergeCell ref="B25:I25"/>
    <mergeCell ref="J25:K25"/>
    <mergeCell ref="A26:A27"/>
    <mergeCell ref="B26:C26"/>
    <mergeCell ref="D26:E26"/>
    <mergeCell ref="F26:G26"/>
    <mergeCell ref="H26:I26"/>
    <mergeCell ref="J26:K26"/>
    <mergeCell ref="A44:K44"/>
  </mergeCells>
  <pageMargins left="0.7" right="0.7" top="0.75" bottom="0.75" header="0.3" footer="0.3"/>
  <pageSetup paperSize="9" scale="5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1:M47"/>
  <sheetViews>
    <sheetView view="pageBreakPreview" topLeftCell="A22" zoomScaleNormal="100" zoomScaleSheetLayoutView="100" workbookViewId="0">
      <selection activeCell="A8" sqref="A8:A44"/>
    </sheetView>
  </sheetViews>
  <sheetFormatPr defaultRowHeight="14.25" x14ac:dyDescent="0.2"/>
  <cols>
    <col min="1" max="1" width="8.75" bestFit="1" customWidth="1"/>
    <col min="2" max="3" width="7.625" bestFit="1" customWidth="1"/>
    <col min="4" max="4" width="6.5" bestFit="1" customWidth="1"/>
    <col min="5" max="5" width="6.75" bestFit="1" customWidth="1"/>
    <col min="6" max="6" width="6.5" bestFit="1" customWidth="1"/>
    <col min="7" max="7" width="6.25" bestFit="1" customWidth="1"/>
    <col min="8" max="8" width="6.5" bestFit="1" customWidth="1"/>
    <col min="9" max="9" width="6.75" bestFit="1" customWidth="1"/>
    <col min="10" max="11" width="7.625" bestFit="1" customWidth="1"/>
    <col min="12" max="13" width="6.5" bestFit="1" customWidth="1"/>
  </cols>
  <sheetData>
    <row r="1" spans="1:13" ht="18.75" x14ac:dyDescent="0.2">
      <c r="A1" s="191" t="s">
        <v>62</v>
      </c>
      <c r="B1" s="191"/>
      <c r="C1" s="191"/>
      <c r="D1" s="191"/>
      <c r="E1" s="191"/>
      <c r="F1" s="191"/>
      <c r="G1" s="191"/>
      <c r="H1" s="191"/>
      <c r="I1" s="191"/>
      <c r="J1" s="191"/>
      <c r="K1" s="191"/>
      <c r="L1" s="191"/>
      <c r="M1" s="191"/>
    </row>
    <row r="2" spans="1:13" ht="18.75" x14ac:dyDescent="0.2">
      <c r="A2" s="226" t="s">
        <v>63</v>
      </c>
      <c r="B2" s="226"/>
      <c r="C2" s="226"/>
      <c r="D2" s="226"/>
      <c r="E2" s="226"/>
      <c r="F2" s="226"/>
      <c r="G2" s="226"/>
      <c r="H2" s="226"/>
      <c r="I2" s="226"/>
      <c r="J2" s="226"/>
      <c r="K2" s="226"/>
      <c r="L2" s="226"/>
      <c r="M2" s="226"/>
    </row>
    <row r="3" spans="1:13" ht="15" thickBot="1" x14ac:dyDescent="0.25">
      <c r="A3" s="227" t="s">
        <v>1</v>
      </c>
      <c r="B3" s="227"/>
      <c r="C3" s="227"/>
      <c r="D3" s="227"/>
      <c r="E3" s="227"/>
      <c r="F3" s="227"/>
      <c r="G3" s="227"/>
      <c r="H3" s="227"/>
      <c r="I3" s="227"/>
      <c r="J3" s="227"/>
      <c r="K3" s="227"/>
      <c r="L3" s="227"/>
      <c r="M3" s="227"/>
    </row>
    <row r="4" spans="1:13" ht="15.75" thickTop="1" thickBot="1" x14ac:dyDescent="0.25">
      <c r="A4" s="52" t="s">
        <v>64</v>
      </c>
      <c r="B4" s="228" t="s">
        <v>8</v>
      </c>
      <c r="C4" s="229"/>
      <c r="D4" s="229"/>
      <c r="E4" s="230"/>
      <c r="F4" s="231" t="s">
        <v>14</v>
      </c>
      <c r="G4" s="232"/>
      <c r="H4" s="232"/>
      <c r="I4" s="233"/>
      <c r="J4" s="234" t="s">
        <v>65</v>
      </c>
      <c r="K4" s="232"/>
      <c r="L4" s="232"/>
      <c r="M4" s="232"/>
    </row>
    <row r="5" spans="1:13" ht="45.75" thickBot="1" x14ac:dyDescent="0.25">
      <c r="A5" s="53" t="s">
        <v>66</v>
      </c>
      <c r="B5" s="54" t="s">
        <v>67</v>
      </c>
      <c r="C5" s="54" t="s">
        <v>68</v>
      </c>
      <c r="D5" s="54" t="s">
        <v>69</v>
      </c>
      <c r="E5" s="55" t="s">
        <v>70</v>
      </c>
      <c r="F5" s="54" t="s">
        <v>67</v>
      </c>
      <c r="G5" s="54" t="s">
        <v>68</v>
      </c>
      <c r="H5" s="54" t="s">
        <v>69</v>
      </c>
      <c r="I5" s="55" t="s">
        <v>70</v>
      </c>
      <c r="J5" s="54" t="s">
        <v>67</v>
      </c>
      <c r="K5" s="54" t="s">
        <v>71</v>
      </c>
      <c r="L5" s="54" t="s">
        <v>72</v>
      </c>
      <c r="M5" s="54" t="s">
        <v>73</v>
      </c>
    </row>
    <row r="6" spans="1:13" ht="15" thickTop="1" x14ac:dyDescent="0.2">
      <c r="A6" s="56"/>
      <c r="B6" s="56"/>
      <c r="C6" s="56"/>
      <c r="D6" s="56"/>
      <c r="E6" s="56"/>
      <c r="F6" s="56"/>
      <c r="G6" s="56"/>
      <c r="H6" s="56"/>
      <c r="I6" s="56"/>
      <c r="J6" s="56"/>
      <c r="K6" s="56"/>
      <c r="L6" s="56"/>
      <c r="M6" s="56"/>
    </row>
    <row r="7" spans="1:13" x14ac:dyDescent="0.2">
      <c r="A7" s="173">
        <v>2023</v>
      </c>
      <c r="B7" s="7"/>
      <c r="C7" s="7"/>
      <c r="D7" s="7"/>
      <c r="E7" s="7"/>
      <c r="F7" s="7"/>
      <c r="G7" s="7"/>
      <c r="H7" s="7"/>
      <c r="I7" s="7"/>
      <c r="J7" s="7"/>
      <c r="K7" s="7"/>
      <c r="L7" s="7"/>
      <c r="M7" s="7"/>
    </row>
    <row r="8" spans="1:13" x14ac:dyDescent="0.2">
      <c r="A8" s="174">
        <v>44993</v>
      </c>
      <c r="B8" s="6">
        <v>1978216</v>
      </c>
      <c r="C8" s="6">
        <v>2941414</v>
      </c>
      <c r="D8" s="7">
        <v>20.999600000000001</v>
      </c>
      <c r="E8" s="7">
        <v>20.971900000000002</v>
      </c>
      <c r="F8" s="6">
        <v>240520</v>
      </c>
      <c r="G8" s="7">
        <v>525</v>
      </c>
      <c r="H8" s="7">
        <v>20.849799999999998</v>
      </c>
      <c r="I8" s="7">
        <v>20.668600000000001</v>
      </c>
      <c r="J8" s="6">
        <v>290837</v>
      </c>
      <c r="K8" s="6">
        <v>3699</v>
      </c>
      <c r="L8" s="7">
        <v>20.989899999999999</v>
      </c>
      <c r="M8" s="7">
        <v>20.864699999999999</v>
      </c>
    </row>
    <row r="9" spans="1:13" x14ac:dyDescent="0.2">
      <c r="A9" s="174">
        <v>45007</v>
      </c>
      <c r="B9" s="6">
        <v>1073277</v>
      </c>
      <c r="C9" s="6">
        <v>1857012</v>
      </c>
      <c r="D9" s="7">
        <v>21.999500000000001</v>
      </c>
      <c r="E9" s="7">
        <v>21.064299999999999</v>
      </c>
      <c r="F9" s="6">
        <v>155008</v>
      </c>
      <c r="G9" s="6">
        <v>29501</v>
      </c>
      <c r="H9" s="7">
        <v>21.990100000000002</v>
      </c>
      <c r="I9" s="7">
        <v>21.956600000000002</v>
      </c>
      <c r="J9" s="6">
        <v>287845</v>
      </c>
      <c r="K9" s="6">
        <v>275595</v>
      </c>
      <c r="L9" s="7">
        <v>21.489899999999999</v>
      </c>
      <c r="M9" s="7">
        <v>21.486499999999999</v>
      </c>
    </row>
    <row r="10" spans="1:13" x14ac:dyDescent="0.2">
      <c r="A10" s="175"/>
      <c r="B10" s="7"/>
      <c r="C10" s="7"/>
      <c r="D10" s="7"/>
      <c r="E10" s="7"/>
      <c r="F10" s="7"/>
      <c r="G10" s="7"/>
      <c r="H10" s="7"/>
      <c r="I10" s="7"/>
      <c r="J10" s="7"/>
      <c r="K10" s="7"/>
      <c r="L10" s="7"/>
      <c r="M10" s="7"/>
    </row>
    <row r="11" spans="1:13" x14ac:dyDescent="0.2">
      <c r="A11" s="174">
        <v>45021</v>
      </c>
      <c r="B11" s="5">
        <v>2360233</v>
      </c>
      <c r="C11" s="5">
        <v>2153940</v>
      </c>
      <c r="D11" s="101">
        <v>21.999700000000001</v>
      </c>
      <c r="E11" s="101">
        <v>21.9391</v>
      </c>
      <c r="F11" s="5">
        <v>149689</v>
      </c>
      <c r="G11" s="5">
        <v>9189</v>
      </c>
      <c r="H11" s="101">
        <v>21.978899999999999</v>
      </c>
      <c r="I11" s="101">
        <v>21.9268</v>
      </c>
      <c r="J11" s="5">
        <v>221028</v>
      </c>
      <c r="K11" s="5">
        <v>85269</v>
      </c>
      <c r="L11" s="101">
        <v>21.889800000000001</v>
      </c>
      <c r="M11" s="101">
        <v>21.877600000000001</v>
      </c>
    </row>
    <row r="12" spans="1:13" x14ac:dyDescent="0.2">
      <c r="A12" s="174">
        <v>45035</v>
      </c>
      <c r="B12" s="5">
        <v>682901</v>
      </c>
      <c r="C12" s="5">
        <v>510856</v>
      </c>
      <c r="D12" s="101">
        <v>21.9999</v>
      </c>
      <c r="E12" s="101">
        <v>21.984000000000002</v>
      </c>
      <c r="F12" s="5">
        <v>203516</v>
      </c>
      <c r="G12" s="5">
        <v>23516</v>
      </c>
      <c r="H12" s="101">
        <v>21.978899999999999</v>
      </c>
      <c r="I12" s="101">
        <v>21.944500000000001</v>
      </c>
      <c r="J12" s="5">
        <v>225820</v>
      </c>
      <c r="K12" s="5">
        <v>64920</v>
      </c>
      <c r="L12" s="101">
        <v>21.990100000000002</v>
      </c>
      <c r="M12" s="101">
        <v>21.869399999999999</v>
      </c>
    </row>
    <row r="13" spans="1:13" x14ac:dyDescent="0.2">
      <c r="A13" s="175"/>
      <c r="B13" s="101"/>
      <c r="C13" s="101"/>
      <c r="D13" s="101"/>
      <c r="E13" s="101"/>
      <c r="F13" s="101"/>
      <c r="G13" s="101"/>
      <c r="H13" s="101"/>
      <c r="I13" s="101"/>
      <c r="J13" s="101"/>
      <c r="K13" s="101"/>
      <c r="L13" s="101"/>
      <c r="M13" s="101"/>
    </row>
    <row r="14" spans="1:13" x14ac:dyDescent="0.2">
      <c r="A14" s="174">
        <v>45049</v>
      </c>
      <c r="B14" s="5">
        <v>930036</v>
      </c>
      <c r="C14" s="5">
        <v>651238</v>
      </c>
      <c r="D14" s="101">
        <v>21.999600000000001</v>
      </c>
      <c r="E14" s="101">
        <v>21.9862</v>
      </c>
      <c r="F14" s="5">
        <v>155277</v>
      </c>
      <c r="G14" s="5">
        <v>9277</v>
      </c>
      <c r="H14" s="101">
        <v>21.961600000000001</v>
      </c>
      <c r="I14" s="101">
        <v>21.961600000000001</v>
      </c>
      <c r="J14" s="5">
        <v>159133</v>
      </c>
      <c r="K14" s="33">
        <v>45132.86</v>
      </c>
      <c r="L14" s="101">
        <v>21.999700000000001</v>
      </c>
      <c r="M14" s="101">
        <v>21.9788</v>
      </c>
    </row>
    <row r="15" spans="1:13" x14ac:dyDescent="0.2">
      <c r="A15" s="174">
        <v>45063</v>
      </c>
      <c r="B15" s="5">
        <v>546464</v>
      </c>
      <c r="C15" s="5">
        <v>428237</v>
      </c>
      <c r="D15" s="101">
        <v>21.9999</v>
      </c>
      <c r="E15" s="101">
        <v>21.9923</v>
      </c>
      <c r="F15" s="5">
        <v>81301</v>
      </c>
      <c r="G15" s="5">
        <v>5301</v>
      </c>
      <c r="H15" s="101">
        <v>21.915700000000001</v>
      </c>
      <c r="I15" s="101">
        <v>21.915700000000001</v>
      </c>
      <c r="J15" s="5">
        <v>88529</v>
      </c>
      <c r="K15" s="33">
        <v>10929.4</v>
      </c>
      <c r="L15" s="101">
        <v>21.999700000000001</v>
      </c>
      <c r="M15" s="101">
        <v>21.997299999999999</v>
      </c>
    </row>
    <row r="16" spans="1:13" x14ac:dyDescent="0.2">
      <c r="A16" s="174">
        <v>45077</v>
      </c>
      <c r="B16" s="5">
        <v>2488810</v>
      </c>
      <c r="C16" s="5">
        <v>2275949</v>
      </c>
      <c r="D16" s="101">
        <v>21.9999</v>
      </c>
      <c r="E16" s="101">
        <v>21.975000000000001</v>
      </c>
      <c r="F16" s="5">
        <v>309154</v>
      </c>
      <c r="G16" s="5">
        <v>4154</v>
      </c>
      <c r="H16" s="101">
        <v>21.942900000000002</v>
      </c>
      <c r="I16" s="101">
        <v>21.942900000000002</v>
      </c>
      <c r="J16" s="5">
        <v>326432</v>
      </c>
      <c r="K16" s="33">
        <v>6031.56</v>
      </c>
      <c r="L16" s="101">
        <v>21.999700000000001</v>
      </c>
      <c r="M16" s="101">
        <v>21.999600000000001</v>
      </c>
    </row>
    <row r="17" spans="1:13" x14ac:dyDescent="0.2">
      <c r="A17" s="175"/>
      <c r="B17" s="101"/>
      <c r="C17" s="101"/>
      <c r="D17" s="101"/>
      <c r="E17" s="101"/>
      <c r="F17" s="101"/>
      <c r="G17" s="101"/>
      <c r="H17" s="101"/>
      <c r="I17" s="101"/>
      <c r="J17" s="101"/>
      <c r="K17" s="101"/>
      <c r="L17" s="101"/>
      <c r="M17" s="101"/>
    </row>
    <row r="18" spans="1:13" x14ac:dyDescent="0.2">
      <c r="A18" s="174">
        <v>45092</v>
      </c>
      <c r="B18" s="129">
        <v>2049368</v>
      </c>
      <c r="C18" s="129">
        <v>2016368</v>
      </c>
      <c r="D18" s="169">
        <v>21.9999</v>
      </c>
      <c r="E18" s="169">
        <v>21.9819</v>
      </c>
      <c r="F18" s="129">
        <v>234682</v>
      </c>
      <c r="G18" s="129">
        <v>16679</v>
      </c>
      <c r="H18" s="169">
        <v>21.989000000000001</v>
      </c>
      <c r="I18" s="169">
        <v>21.966899999999999</v>
      </c>
      <c r="J18" s="129">
        <v>360715</v>
      </c>
      <c r="K18" s="129">
        <v>201214</v>
      </c>
      <c r="L18" s="169">
        <v>21.999700000000001</v>
      </c>
      <c r="M18" s="169">
        <v>21.9894</v>
      </c>
    </row>
    <row r="19" spans="1:13" x14ac:dyDescent="0.2">
      <c r="A19" s="174">
        <v>45099</v>
      </c>
      <c r="B19" s="129">
        <v>2602225</v>
      </c>
      <c r="C19" s="129">
        <v>2370225</v>
      </c>
      <c r="D19" s="169">
        <v>21.9999</v>
      </c>
      <c r="E19" s="169">
        <v>21.988199999999999</v>
      </c>
      <c r="F19" s="129">
        <v>410430</v>
      </c>
      <c r="G19" s="129">
        <v>11930</v>
      </c>
      <c r="H19" s="169">
        <v>21.973500000000001</v>
      </c>
      <c r="I19" s="169">
        <v>21.922499999999999</v>
      </c>
      <c r="J19" s="129">
        <v>440681</v>
      </c>
      <c r="K19" s="129">
        <v>56680</v>
      </c>
      <c r="L19" s="169">
        <v>21.999600000000001</v>
      </c>
      <c r="M19" s="169">
        <v>21.977399999999999</v>
      </c>
    </row>
    <row r="20" spans="1:13" x14ac:dyDescent="0.2">
      <c r="A20" s="175"/>
      <c r="B20" s="129"/>
      <c r="C20" s="129"/>
      <c r="D20" s="169"/>
      <c r="E20" s="169"/>
      <c r="F20" s="129"/>
      <c r="G20" s="129"/>
      <c r="H20" s="169"/>
      <c r="I20" s="169"/>
      <c r="J20" s="129"/>
      <c r="K20" s="129"/>
      <c r="L20" s="169"/>
      <c r="M20" s="169"/>
    </row>
    <row r="21" spans="1:13" x14ac:dyDescent="0.2">
      <c r="A21" s="174">
        <v>45120</v>
      </c>
      <c r="B21" s="129">
        <v>1568438</v>
      </c>
      <c r="C21" s="129">
        <v>403890</v>
      </c>
      <c r="D21" s="169">
        <v>22.799900000000001</v>
      </c>
      <c r="E21" s="169">
        <v>22.747299999999999</v>
      </c>
      <c r="F21" s="129">
        <v>169253</v>
      </c>
      <c r="G21" s="129">
        <v>18853</v>
      </c>
      <c r="H21" s="169">
        <v>22.96</v>
      </c>
      <c r="I21" s="169">
        <v>22.924499999999998</v>
      </c>
      <c r="J21" s="129">
        <v>351168</v>
      </c>
      <c r="K21" s="129">
        <v>240516</v>
      </c>
      <c r="L21" s="169">
        <v>22.989699999999999</v>
      </c>
      <c r="M21" s="169">
        <v>22.87</v>
      </c>
    </row>
    <row r="22" spans="1:13" x14ac:dyDescent="0.2">
      <c r="A22" s="174">
        <v>45132</v>
      </c>
      <c r="B22" s="129">
        <v>821945</v>
      </c>
      <c r="C22" s="129">
        <v>571647</v>
      </c>
      <c r="D22" s="169">
        <v>22.9788</v>
      </c>
      <c r="E22" s="169">
        <v>22.897400000000001</v>
      </c>
      <c r="F22" s="129">
        <v>165494</v>
      </c>
      <c r="G22" s="129">
        <v>10294</v>
      </c>
      <c r="H22" s="169">
        <v>22.920100000000001</v>
      </c>
      <c r="I22" s="169">
        <v>22.870100000000001</v>
      </c>
      <c r="J22" s="129">
        <v>197991</v>
      </c>
      <c r="K22" s="129">
        <v>39391</v>
      </c>
      <c r="L22" s="169">
        <v>22.999099999999999</v>
      </c>
      <c r="M22" s="169">
        <v>22.964700000000001</v>
      </c>
    </row>
    <row r="23" spans="1:13" x14ac:dyDescent="0.2">
      <c r="A23" s="175"/>
      <c r="B23" s="129"/>
      <c r="C23" s="129"/>
      <c r="D23" s="169"/>
      <c r="E23" s="169"/>
      <c r="F23" s="129"/>
      <c r="G23" s="129"/>
      <c r="H23" s="169"/>
      <c r="I23" s="169"/>
      <c r="J23" s="129"/>
      <c r="K23" s="129"/>
      <c r="L23" s="169"/>
      <c r="M23" s="169"/>
    </row>
    <row r="24" spans="1:13" x14ac:dyDescent="0.2">
      <c r="A24" s="174">
        <v>45148</v>
      </c>
      <c r="B24" s="129">
        <v>1604947</v>
      </c>
      <c r="C24" s="129">
        <v>1230632</v>
      </c>
      <c r="D24" s="169">
        <v>22.9</v>
      </c>
      <c r="E24" s="169">
        <v>22.840299999999999</v>
      </c>
      <c r="F24" s="129">
        <v>105397</v>
      </c>
      <c r="G24" s="129">
        <v>9844</v>
      </c>
      <c r="H24" s="169">
        <v>22.75</v>
      </c>
      <c r="I24" s="169">
        <v>22.725000000000001</v>
      </c>
      <c r="J24" s="129">
        <v>104986</v>
      </c>
      <c r="K24" s="129">
        <v>8986</v>
      </c>
      <c r="L24" s="169">
        <v>22.98</v>
      </c>
      <c r="M24" s="169">
        <v>22.9405</v>
      </c>
    </row>
    <row r="25" spans="1:13" x14ac:dyDescent="0.2">
      <c r="A25" s="174">
        <v>45162</v>
      </c>
      <c r="B25" s="129">
        <v>2570837</v>
      </c>
      <c r="C25" s="129">
        <v>2062787</v>
      </c>
      <c r="D25" s="169">
        <v>22.880299999999998</v>
      </c>
      <c r="E25" s="169">
        <v>22.8734</v>
      </c>
      <c r="F25" s="129">
        <v>376900</v>
      </c>
      <c r="G25" s="130" t="s">
        <v>74</v>
      </c>
      <c r="H25" s="171" t="s">
        <v>74</v>
      </c>
      <c r="I25" s="171" t="s">
        <v>74</v>
      </c>
      <c r="J25" s="129">
        <v>382257</v>
      </c>
      <c r="K25" s="129">
        <v>11097</v>
      </c>
      <c r="L25" s="169">
        <v>22.94</v>
      </c>
      <c r="M25" s="169">
        <v>22.939599999999999</v>
      </c>
    </row>
    <row r="26" spans="1:13" x14ac:dyDescent="0.2">
      <c r="A26" s="175"/>
      <c r="B26" s="129"/>
      <c r="C26" s="129"/>
      <c r="D26" s="169"/>
      <c r="E26" s="169"/>
      <c r="F26" s="129"/>
      <c r="G26" s="129"/>
      <c r="H26" s="169"/>
      <c r="I26" s="169"/>
      <c r="J26" s="129"/>
      <c r="K26" s="129"/>
      <c r="L26" s="169"/>
      <c r="M26" s="169"/>
    </row>
    <row r="27" spans="1:13" x14ac:dyDescent="0.2">
      <c r="A27" s="174">
        <v>45176</v>
      </c>
      <c r="B27" s="129">
        <v>1375890</v>
      </c>
      <c r="C27" s="129">
        <v>1255890</v>
      </c>
      <c r="D27" s="169">
        <v>24.4999</v>
      </c>
      <c r="E27" s="169">
        <v>23.393799999999999</v>
      </c>
      <c r="F27" s="129">
        <v>319793</v>
      </c>
      <c r="G27" s="129">
        <v>38793</v>
      </c>
      <c r="H27" s="169">
        <v>24.786999999999999</v>
      </c>
      <c r="I27" s="169">
        <v>24.786799999999999</v>
      </c>
      <c r="J27" s="129">
        <v>318174</v>
      </c>
      <c r="K27" s="129">
        <v>37174</v>
      </c>
      <c r="L27" s="169">
        <v>25.0687</v>
      </c>
      <c r="M27" s="169">
        <v>25.056899999999999</v>
      </c>
    </row>
    <row r="28" spans="1:13" x14ac:dyDescent="0.2">
      <c r="A28" s="174">
        <v>45190</v>
      </c>
      <c r="B28" s="129">
        <v>4067606</v>
      </c>
      <c r="C28" s="129">
        <v>2355088</v>
      </c>
      <c r="D28" s="169">
        <v>22.7898</v>
      </c>
      <c r="E28" s="169">
        <v>22.756399999999999</v>
      </c>
      <c r="F28" s="129">
        <v>370200</v>
      </c>
      <c r="G28" s="129">
        <v>6271</v>
      </c>
      <c r="H28" s="169">
        <v>22.8</v>
      </c>
      <c r="I28" s="169">
        <v>22.8</v>
      </c>
      <c r="J28" s="129">
        <v>364554</v>
      </c>
      <c r="K28" s="129">
        <v>8075</v>
      </c>
      <c r="L28" s="169">
        <v>22.9</v>
      </c>
      <c r="M28" s="169">
        <v>22.8521</v>
      </c>
    </row>
    <row r="29" spans="1:13" x14ac:dyDescent="0.2">
      <c r="A29" s="175"/>
      <c r="B29" s="129"/>
      <c r="C29" s="129"/>
      <c r="D29" s="169"/>
      <c r="E29" s="169"/>
      <c r="F29" s="129"/>
      <c r="G29" s="129"/>
      <c r="H29" s="169"/>
      <c r="I29" s="169"/>
      <c r="J29" s="129"/>
      <c r="K29" s="129"/>
      <c r="L29" s="169"/>
      <c r="M29" s="169"/>
    </row>
    <row r="30" spans="1:13" x14ac:dyDescent="0.2">
      <c r="A30" s="174">
        <v>45204</v>
      </c>
      <c r="B30" s="129">
        <v>2339429</v>
      </c>
      <c r="C30" s="129">
        <v>471498</v>
      </c>
      <c r="D30" s="169">
        <v>22.5002</v>
      </c>
      <c r="E30" s="169">
        <v>22.395600000000002</v>
      </c>
      <c r="F30" s="129">
        <v>128359</v>
      </c>
      <c r="G30" s="129">
        <v>18359</v>
      </c>
      <c r="H30" s="169">
        <v>22.85</v>
      </c>
      <c r="I30" s="169">
        <v>22.85</v>
      </c>
      <c r="J30" s="129">
        <v>449288</v>
      </c>
      <c r="K30" s="129">
        <v>67531</v>
      </c>
      <c r="L30" s="169">
        <v>22.84</v>
      </c>
      <c r="M30" s="169">
        <v>22.7531</v>
      </c>
    </row>
    <row r="31" spans="1:13" x14ac:dyDescent="0.2">
      <c r="A31" s="174">
        <v>45218</v>
      </c>
      <c r="B31" s="129">
        <v>1756263</v>
      </c>
      <c r="C31" s="129">
        <v>110398</v>
      </c>
      <c r="D31" s="169">
        <v>22.2</v>
      </c>
      <c r="E31" s="169">
        <v>22.1403</v>
      </c>
      <c r="F31" s="129">
        <v>463858</v>
      </c>
      <c r="G31" s="129">
        <v>50758</v>
      </c>
      <c r="H31" s="169">
        <v>22.399899999999999</v>
      </c>
      <c r="I31" s="169">
        <v>22.387599999999999</v>
      </c>
      <c r="J31" s="129">
        <v>2204645</v>
      </c>
      <c r="K31" s="129">
        <v>931298</v>
      </c>
      <c r="L31" s="169">
        <v>22.4</v>
      </c>
      <c r="M31" s="169">
        <v>22.070699999999999</v>
      </c>
    </row>
    <row r="32" spans="1:13" x14ac:dyDescent="0.2">
      <c r="A32" s="175"/>
      <c r="B32" s="129"/>
      <c r="C32" s="129"/>
      <c r="D32" s="169"/>
      <c r="E32" s="169"/>
      <c r="F32" s="129"/>
      <c r="G32" s="129"/>
      <c r="H32" s="169"/>
      <c r="I32" s="169"/>
      <c r="J32" s="129"/>
      <c r="K32" s="129"/>
      <c r="L32" s="169"/>
      <c r="M32" s="169"/>
    </row>
    <row r="33" spans="1:13" x14ac:dyDescent="0.2">
      <c r="A33" s="174">
        <v>45232</v>
      </c>
      <c r="B33" s="129">
        <v>1213840</v>
      </c>
      <c r="C33" s="129">
        <v>255437</v>
      </c>
      <c r="D33" s="169">
        <v>21.9495</v>
      </c>
      <c r="E33" s="169">
        <v>21.8428</v>
      </c>
      <c r="F33" s="129">
        <v>670821</v>
      </c>
      <c r="G33" s="129">
        <v>85626</v>
      </c>
      <c r="H33" s="169">
        <v>21.989799999999999</v>
      </c>
      <c r="I33" s="169">
        <v>21.841699999999999</v>
      </c>
      <c r="J33" s="129">
        <v>2524432</v>
      </c>
      <c r="K33" s="129">
        <v>807224</v>
      </c>
      <c r="L33" s="169">
        <v>21.9999</v>
      </c>
      <c r="M33" s="169">
        <v>21.910399999999999</v>
      </c>
    </row>
    <row r="34" spans="1:13" x14ac:dyDescent="0.2">
      <c r="A34" s="174">
        <v>45246</v>
      </c>
      <c r="B34" s="129">
        <v>1109762</v>
      </c>
      <c r="C34" s="129">
        <v>472672</v>
      </c>
      <c r="D34" s="169">
        <v>21.499700000000001</v>
      </c>
      <c r="E34" s="169">
        <v>21.287800000000001</v>
      </c>
      <c r="F34" s="129">
        <v>405026</v>
      </c>
      <c r="G34" s="129">
        <v>92039</v>
      </c>
      <c r="H34" s="169">
        <v>21.4999</v>
      </c>
      <c r="I34" s="169">
        <v>21.458300000000001</v>
      </c>
      <c r="J34" s="129">
        <v>2671363</v>
      </c>
      <c r="K34" s="129">
        <v>596068</v>
      </c>
      <c r="L34" s="169">
        <v>21.5001</v>
      </c>
      <c r="M34" s="169">
        <v>21.433399999999999</v>
      </c>
    </row>
    <row r="35" spans="1:13" x14ac:dyDescent="0.2">
      <c r="A35" s="174">
        <v>45260</v>
      </c>
      <c r="B35" s="129">
        <v>562926</v>
      </c>
      <c r="C35" s="129">
        <v>366175</v>
      </c>
      <c r="D35" s="169">
        <v>21.4499</v>
      </c>
      <c r="E35" s="169">
        <v>21.339500000000001</v>
      </c>
      <c r="F35" s="129">
        <v>256636</v>
      </c>
      <c r="G35" s="129">
        <v>84174</v>
      </c>
      <c r="H35" s="169">
        <v>21.4299</v>
      </c>
      <c r="I35" s="169">
        <v>21.3263</v>
      </c>
      <c r="J35" s="129">
        <v>1358959</v>
      </c>
      <c r="K35" s="129">
        <v>715309</v>
      </c>
      <c r="L35" s="169">
        <v>21.43</v>
      </c>
      <c r="M35" s="169">
        <v>21.256900000000002</v>
      </c>
    </row>
    <row r="36" spans="1:13" x14ac:dyDescent="0.2">
      <c r="A36" s="175"/>
      <c r="B36" s="129"/>
      <c r="C36" s="129"/>
      <c r="D36" s="169"/>
      <c r="E36" s="169"/>
      <c r="F36" s="129"/>
      <c r="G36" s="129"/>
      <c r="H36" s="169"/>
      <c r="I36" s="169"/>
      <c r="J36" s="129"/>
      <c r="K36" s="129"/>
      <c r="L36" s="169"/>
      <c r="M36" s="169"/>
    </row>
    <row r="37" spans="1:13" x14ac:dyDescent="0.2">
      <c r="A37" s="174">
        <v>45274</v>
      </c>
      <c r="B37" s="129">
        <v>997826</v>
      </c>
      <c r="C37" s="129">
        <v>213014</v>
      </c>
      <c r="D37" s="169">
        <v>21.4499</v>
      </c>
      <c r="E37" s="169">
        <v>21.359000000000002</v>
      </c>
      <c r="F37" s="129">
        <v>426230</v>
      </c>
      <c r="G37" s="129">
        <v>25649</v>
      </c>
      <c r="H37" s="169">
        <v>21.420100000000001</v>
      </c>
      <c r="I37" s="169">
        <v>21.355399999999999</v>
      </c>
      <c r="J37" s="129">
        <v>3362416</v>
      </c>
      <c r="K37" s="129">
        <v>1912350</v>
      </c>
      <c r="L37" s="169">
        <v>21.43</v>
      </c>
      <c r="M37" s="169">
        <v>21.411000000000001</v>
      </c>
    </row>
    <row r="38" spans="1:13" x14ac:dyDescent="0.2">
      <c r="A38" s="176">
        <v>45288</v>
      </c>
      <c r="B38" s="133">
        <v>732067</v>
      </c>
      <c r="C38" s="133">
        <v>210467</v>
      </c>
      <c r="D38" s="170">
        <v>21.448</v>
      </c>
      <c r="E38" s="170">
        <v>21.320799999999998</v>
      </c>
      <c r="F38" s="133">
        <v>150595</v>
      </c>
      <c r="G38" s="133">
        <v>56074</v>
      </c>
      <c r="H38" s="170">
        <v>21.399899999999999</v>
      </c>
      <c r="I38" s="170">
        <v>21.363399999999999</v>
      </c>
      <c r="J38" s="133">
        <v>1996115</v>
      </c>
      <c r="K38" s="133">
        <v>1731390</v>
      </c>
      <c r="L38" s="170">
        <v>21.43</v>
      </c>
      <c r="M38" s="170">
        <v>21.3371</v>
      </c>
    </row>
    <row r="39" spans="1:13" s="105" customFormat="1" x14ac:dyDescent="0.2">
      <c r="A39" s="176"/>
      <c r="B39" s="133"/>
      <c r="C39" s="133"/>
      <c r="D39" s="170"/>
      <c r="E39" s="170"/>
      <c r="F39" s="133"/>
      <c r="G39" s="133"/>
      <c r="H39" s="170"/>
      <c r="I39" s="170"/>
      <c r="J39" s="133"/>
      <c r="K39" s="133"/>
      <c r="L39" s="170"/>
      <c r="M39" s="170"/>
    </row>
    <row r="40" spans="1:13" x14ac:dyDescent="0.2">
      <c r="A40" s="173">
        <v>2024</v>
      </c>
      <c r="B40" s="129"/>
      <c r="C40" s="129"/>
      <c r="D40" s="169"/>
      <c r="E40" s="169"/>
      <c r="F40" s="129"/>
      <c r="G40" s="129"/>
      <c r="H40" s="169"/>
      <c r="I40" s="169"/>
      <c r="J40" s="129"/>
      <c r="K40" s="129"/>
      <c r="L40" s="169"/>
      <c r="M40" s="169"/>
    </row>
    <row r="41" spans="1:13" x14ac:dyDescent="0.2">
      <c r="A41" s="174">
        <v>45302</v>
      </c>
      <c r="B41" s="129">
        <v>588577.66499999992</v>
      </c>
      <c r="C41" s="129">
        <v>26082.965</v>
      </c>
      <c r="D41" s="169">
        <v>20.999630589210209</v>
      </c>
      <c r="E41" s="169">
        <v>20.967182755561126</v>
      </c>
      <c r="F41" s="129">
        <v>88017.65</v>
      </c>
      <c r="G41" s="129">
        <v>11259.95</v>
      </c>
      <c r="H41" s="169">
        <v>20.960121771276484</v>
      </c>
      <c r="I41" s="169">
        <v>20.960121771276484</v>
      </c>
      <c r="J41" s="129">
        <v>2144501.6799999997</v>
      </c>
      <c r="K41" s="129">
        <v>245892.56999999998</v>
      </c>
      <c r="L41" s="169">
        <v>20.844935933207676</v>
      </c>
      <c r="M41" s="169">
        <v>20.792530003549299</v>
      </c>
    </row>
    <row r="42" spans="1:13" s="105" customFormat="1" x14ac:dyDescent="0.2">
      <c r="A42" s="176">
        <v>45316</v>
      </c>
      <c r="B42" s="129">
        <v>496263.94500000001</v>
      </c>
      <c r="C42" s="129">
        <v>57747.144999999997</v>
      </c>
      <c r="D42" s="169">
        <v>20.499720054564939</v>
      </c>
      <c r="E42" s="169">
        <v>20.474451660022634</v>
      </c>
      <c r="F42" s="129">
        <v>71087.695000000007</v>
      </c>
      <c r="G42" s="129">
        <v>10822.195</v>
      </c>
      <c r="H42" s="169">
        <v>20.400046073720787</v>
      </c>
      <c r="I42" s="169">
        <v>20.395100115976859</v>
      </c>
      <c r="J42" s="129">
        <v>636563.32499999995</v>
      </c>
      <c r="K42" s="129">
        <v>116088.845</v>
      </c>
      <c r="L42" s="169">
        <v>20.229821252865896</v>
      </c>
      <c r="M42" s="169">
        <v>20.141073335567896</v>
      </c>
    </row>
    <row r="43" spans="1:13" x14ac:dyDescent="0.2">
      <c r="A43" s="177"/>
      <c r="B43" s="129"/>
      <c r="C43" s="129"/>
      <c r="D43" s="169"/>
      <c r="E43" s="169"/>
      <c r="F43" s="129"/>
      <c r="G43" s="129"/>
      <c r="H43" s="169"/>
      <c r="I43" s="169"/>
      <c r="J43" s="129"/>
      <c r="K43" s="129"/>
      <c r="L43" s="169"/>
      <c r="M43" s="169"/>
    </row>
    <row r="44" spans="1:13" x14ac:dyDescent="0.2">
      <c r="A44" s="174">
        <v>45329</v>
      </c>
      <c r="B44" s="129">
        <v>500520.23</v>
      </c>
      <c r="C44" s="129">
        <v>35387.630000000005</v>
      </c>
      <c r="D44" s="169">
        <v>20.439910569486962</v>
      </c>
      <c r="E44" s="169">
        <v>20.439910569486962</v>
      </c>
      <c r="F44" s="129">
        <v>89254.36</v>
      </c>
      <c r="G44" s="129">
        <v>8965.66</v>
      </c>
      <c r="H44" s="169">
        <v>20.395143637482672</v>
      </c>
      <c r="I44" s="169">
        <v>20.395143637482672</v>
      </c>
      <c r="J44" s="129">
        <v>604369.40999999992</v>
      </c>
      <c r="K44" s="129">
        <v>19491.41</v>
      </c>
      <c r="L44" s="169">
        <v>20.080021326211789</v>
      </c>
      <c r="M44" s="169">
        <v>19.994979765174513</v>
      </c>
    </row>
    <row r="45" spans="1:13" ht="15" thickBot="1" x14ac:dyDescent="0.25">
      <c r="A45" s="57"/>
      <c r="B45" s="58"/>
      <c r="C45" s="58"/>
      <c r="D45" s="40"/>
      <c r="E45" s="40"/>
      <c r="F45" s="58"/>
      <c r="G45" s="58"/>
      <c r="H45" s="40"/>
      <c r="I45" s="40"/>
      <c r="J45" s="58"/>
      <c r="K45" s="58"/>
      <c r="L45" s="40"/>
      <c r="M45" s="40"/>
    </row>
    <row r="46" spans="1:13" x14ac:dyDescent="0.2">
      <c r="A46" s="224" t="s">
        <v>75</v>
      </c>
      <c r="B46" s="224"/>
      <c r="C46" s="224"/>
      <c r="D46" s="224"/>
      <c r="E46" s="224"/>
      <c r="F46" s="224"/>
      <c r="G46" s="224"/>
      <c r="H46" s="224"/>
      <c r="I46" s="224"/>
      <c r="J46" s="224"/>
      <c r="K46" s="224"/>
      <c r="L46" s="224"/>
      <c r="M46" s="224"/>
    </row>
    <row r="47" spans="1:13" x14ac:dyDescent="0.2">
      <c r="A47" s="225" t="s">
        <v>76</v>
      </c>
      <c r="B47" s="225"/>
      <c r="C47" s="225"/>
      <c r="D47" s="225"/>
      <c r="E47" s="225"/>
      <c r="F47" s="225"/>
      <c r="G47" s="225"/>
      <c r="H47" s="225"/>
      <c r="I47" s="225"/>
      <c r="J47" s="225"/>
      <c r="K47" s="225"/>
      <c r="L47" s="225"/>
      <c r="M47" s="225"/>
    </row>
  </sheetData>
  <mergeCells count="8">
    <mergeCell ref="A46:M46"/>
    <mergeCell ref="A47:M47"/>
    <mergeCell ref="A1:M1"/>
    <mergeCell ref="A2:M2"/>
    <mergeCell ref="A3:M3"/>
    <mergeCell ref="B4:E4"/>
    <mergeCell ref="F4:I4"/>
    <mergeCell ref="J4:M4"/>
  </mergeCells>
  <pageMargins left="0.7" right="0.7" top="0.75" bottom="0.75" header="0.3" footer="0.3"/>
  <pageSetup paperSize="9" scale="77"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pageSetUpPr fitToPage="1"/>
  </sheetPr>
  <dimension ref="A1:H52"/>
  <sheetViews>
    <sheetView view="pageBreakPreview" zoomScale="120" zoomScaleNormal="100" zoomScaleSheetLayoutView="120" workbookViewId="0">
      <selection activeCell="C4" sqref="C4"/>
    </sheetView>
  </sheetViews>
  <sheetFormatPr defaultColWidth="9.125" defaultRowHeight="14.25" x14ac:dyDescent="0.2"/>
  <cols>
    <col min="1" max="1" width="19.125" style="10" customWidth="1"/>
    <col min="2" max="8" width="8.375" style="10" customWidth="1"/>
    <col min="9" max="16384" width="9.125" style="10"/>
  </cols>
  <sheetData>
    <row r="1" spans="1:8" ht="18.75" x14ac:dyDescent="0.2">
      <c r="A1" s="191" t="s">
        <v>77</v>
      </c>
      <c r="B1" s="191"/>
      <c r="C1" s="191"/>
      <c r="D1" s="191"/>
      <c r="E1" s="191"/>
      <c r="F1" s="191"/>
      <c r="G1" s="191"/>
      <c r="H1" s="191"/>
    </row>
    <row r="2" spans="1:8" x14ac:dyDescent="0.2">
      <c r="A2" s="236" t="s">
        <v>78</v>
      </c>
      <c r="B2" s="236"/>
      <c r="C2" s="236"/>
      <c r="D2" s="236"/>
      <c r="E2" s="236"/>
      <c r="F2" s="236"/>
      <c r="G2" s="236"/>
      <c r="H2" s="236"/>
    </row>
    <row r="3" spans="1:8" ht="15" thickBot="1" x14ac:dyDescent="0.25">
      <c r="A3" s="214" t="s">
        <v>1</v>
      </c>
      <c r="B3" s="214"/>
      <c r="C3" s="214"/>
      <c r="D3" s="214"/>
      <c r="E3" s="214"/>
      <c r="F3" s="214"/>
      <c r="G3" s="214"/>
      <c r="H3" s="214"/>
    </row>
    <row r="4" spans="1:8" ht="15" thickTop="1" x14ac:dyDescent="0.2">
      <c r="A4" s="59" t="s">
        <v>79</v>
      </c>
      <c r="B4" s="60"/>
      <c r="C4" s="60"/>
      <c r="D4" s="60"/>
      <c r="E4" s="60"/>
      <c r="F4" s="60" t="s">
        <v>80</v>
      </c>
      <c r="G4" s="60" t="s">
        <v>81</v>
      </c>
      <c r="H4" s="24" t="s">
        <v>82</v>
      </c>
    </row>
    <row r="5" spans="1:8" x14ac:dyDescent="0.2">
      <c r="A5" s="59" t="s">
        <v>83</v>
      </c>
      <c r="B5" s="60"/>
      <c r="C5" s="60" t="s">
        <v>84</v>
      </c>
      <c r="D5" s="60" t="s">
        <v>47</v>
      </c>
      <c r="E5" s="60" t="s">
        <v>47</v>
      </c>
      <c r="F5" s="60" t="s">
        <v>28</v>
      </c>
      <c r="G5" s="60" t="s">
        <v>85</v>
      </c>
      <c r="H5" s="24" t="s">
        <v>86</v>
      </c>
    </row>
    <row r="6" spans="1:8" ht="15" thickBot="1" x14ac:dyDescent="0.25">
      <c r="A6" s="61" t="s">
        <v>87</v>
      </c>
      <c r="B6" s="30" t="s">
        <v>88</v>
      </c>
      <c r="C6" s="30" t="s">
        <v>89</v>
      </c>
      <c r="D6" s="30" t="s">
        <v>90</v>
      </c>
      <c r="E6" s="30" t="s">
        <v>91</v>
      </c>
      <c r="F6" s="146" t="s">
        <v>170</v>
      </c>
      <c r="G6" s="30" t="s">
        <v>92</v>
      </c>
      <c r="H6" s="29" t="s">
        <v>92</v>
      </c>
    </row>
    <row r="7" spans="1:8" ht="15" thickTop="1" x14ac:dyDescent="0.2">
      <c r="A7" s="62"/>
      <c r="B7" s="42"/>
      <c r="C7" s="42"/>
      <c r="D7" s="42"/>
      <c r="E7" s="42"/>
      <c r="F7" s="42"/>
      <c r="G7" s="42"/>
      <c r="H7" s="42"/>
    </row>
    <row r="8" spans="1:8" x14ac:dyDescent="0.2">
      <c r="A8" s="63">
        <v>45141</v>
      </c>
      <c r="B8" s="20" t="s">
        <v>93</v>
      </c>
      <c r="C8" s="64">
        <v>0.12</v>
      </c>
      <c r="D8" s="134">
        <v>121407.3</v>
      </c>
      <c r="E8" s="134">
        <v>79714.5</v>
      </c>
      <c r="F8" s="20">
        <v>84.134699999999995</v>
      </c>
      <c r="G8" s="136">
        <v>19.349900000000002</v>
      </c>
      <c r="H8" s="136">
        <v>19.324400000000001</v>
      </c>
    </row>
    <row r="9" spans="1:8" x14ac:dyDescent="0.2">
      <c r="A9" s="66"/>
      <c r="B9" s="20" t="s">
        <v>94</v>
      </c>
      <c r="C9" s="64">
        <v>0.105</v>
      </c>
      <c r="D9" s="134">
        <v>31050</v>
      </c>
      <c r="E9" s="134">
        <v>105.1</v>
      </c>
      <c r="F9" s="20">
        <v>83.735100000000003</v>
      </c>
      <c r="G9" s="136">
        <v>15.95</v>
      </c>
      <c r="H9" s="136">
        <v>15.95</v>
      </c>
    </row>
    <row r="10" spans="1:8" x14ac:dyDescent="0.2">
      <c r="A10" s="66"/>
      <c r="B10" s="20" t="s">
        <v>95</v>
      </c>
      <c r="C10" s="64">
        <v>0.11</v>
      </c>
      <c r="D10" s="134">
        <v>103400</v>
      </c>
      <c r="E10" s="135" t="s">
        <v>74</v>
      </c>
      <c r="F10" s="20" t="s">
        <v>30</v>
      </c>
      <c r="G10" s="136" t="s">
        <v>30</v>
      </c>
      <c r="H10" s="136" t="s">
        <v>30</v>
      </c>
    </row>
    <row r="11" spans="1:8" x14ac:dyDescent="0.2">
      <c r="A11" s="66"/>
      <c r="B11" s="20" t="s">
        <v>96</v>
      </c>
      <c r="C11" s="64">
        <v>0.105</v>
      </c>
      <c r="D11" s="134" t="s">
        <v>74</v>
      </c>
      <c r="E11" s="134" t="s">
        <v>30</v>
      </c>
      <c r="F11" s="20" t="s">
        <v>30</v>
      </c>
      <c r="G11" s="136" t="s">
        <v>30</v>
      </c>
      <c r="H11" s="136" t="s">
        <v>30</v>
      </c>
    </row>
    <row r="12" spans="1:8" x14ac:dyDescent="0.2">
      <c r="A12" s="66"/>
      <c r="B12" s="20" t="s">
        <v>98</v>
      </c>
      <c r="C12" s="64">
        <v>0.11</v>
      </c>
      <c r="D12" s="134" t="s">
        <v>74</v>
      </c>
      <c r="E12" s="134" t="s">
        <v>30</v>
      </c>
      <c r="F12" s="20" t="s">
        <v>30</v>
      </c>
      <c r="G12" s="136" t="s">
        <v>30</v>
      </c>
      <c r="H12" s="136" t="s">
        <v>30</v>
      </c>
    </row>
    <row r="13" spans="1:8" x14ac:dyDescent="0.2">
      <c r="A13" s="66"/>
      <c r="B13" s="20" t="s">
        <v>99</v>
      </c>
      <c r="C13" s="64">
        <v>0.11</v>
      </c>
      <c r="D13" s="134" t="s">
        <v>74</v>
      </c>
      <c r="E13" s="134" t="s">
        <v>30</v>
      </c>
      <c r="F13" s="20" t="s">
        <v>30</v>
      </c>
      <c r="G13" s="136" t="s">
        <v>30</v>
      </c>
      <c r="H13" s="136" t="s">
        <v>30</v>
      </c>
    </row>
    <row r="14" spans="1:8" x14ac:dyDescent="0.2">
      <c r="A14" s="66"/>
      <c r="B14" s="20"/>
      <c r="C14" s="20"/>
      <c r="D14" s="135"/>
      <c r="E14" s="134"/>
      <c r="F14" s="20"/>
      <c r="G14" s="137"/>
      <c r="H14" s="137"/>
    </row>
    <row r="15" spans="1:8" x14ac:dyDescent="0.2">
      <c r="A15" s="63">
        <v>45188</v>
      </c>
      <c r="B15" s="20" t="s">
        <v>93</v>
      </c>
      <c r="C15" s="64">
        <v>0.12</v>
      </c>
      <c r="D15" s="134">
        <v>62975.8</v>
      </c>
      <c r="E15" s="134">
        <v>3260.2</v>
      </c>
      <c r="F15" s="20">
        <v>84.643100000000004</v>
      </c>
      <c r="G15" s="136">
        <v>19.344899999999999</v>
      </c>
      <c r="H15" s="136">
        <v>19.322900000000001</v>
      </c>
    </row>
    <row r="16" spans="1:8" x14ac:dyDescent="0.2">
      <c r="A16" s="66"/>
      <c r="B16" s="20" t="s">
        <v>94</v>
      </c>
      <c r="C16" s="64">
        <v>0.105</v>
      </c>
      <c r="D16" s="134">
        <v>31855.3</v>
      </c>
      <c r="E16" s="134">
        <v>300.10000000000002</v>
      </c>
      <c r="F16" s="20">
        <v>81.561300000000003</v>
      </c>
      <c r="G16" s="136">
        <v>16.95</v>
      </c>
      <c r="H16" s="136">
        <v>16.95</v>
      </c>
    </row>
    <row r="17" spans="1:8" x14ac:dyDescent="0.2">
      <c r="A17" s="66"/>
      <c r="B17" s="20" t="s">
        <v>95</v>
      </c>
      <c r="C17" s="64">
        <v>0.11</v>
      </c>
      <c r="D17" s="134">
        <v>43653</v>
      </c>
      <c r="E17" s="134">
        <v>100.5</v>
      </c>
      <c r="F17" s="20">
        <v>79.296000000000006</v>
      </c>
      <c r="G17" s="136">
        <v>15.25</v>
      </c>
      <c r="H17" s="136">
        <v>15.25</v>
      </c>
    </row>
    <row r="18" spans="1:8" x14ac:dyDescent="0.2">
      <c r="A18" s="66"/>
      <c r="B18" s="20" t="s">
        <v>96</v>
      </c>
      <c r="C18" s="64">
        <v>0.105</v>
      </c>
      <c r="D18" s="135" t="s">
        <v>97</v>
      </c>
      <c r="E18" s="134" t="s">
        <v>30</v>
      </c>
      <c r="F18" s="20" t="s">
        <v>30</v>
      </c>
      <c r="G18" s="136" t="s">
        <v>30</v>
      </c>
      <c r="H18" s="136" t="s">
        <v>30</v>
      </c>
    </row>
    <row r="19" spans="1:8" x14ac:dyDescent="0.2">
      <c r="A19" s="66"/>
      <c r="B19" s="20" t="s">
        <v>98</v>
      </c>
      <c r="C19" s="64">
        <v>0.11</v>
      </c>
      <c r="D19" s="135" t="s">
        <v>97</v>
      </c>
      <c r="E19" s="134" t="s">
        <v>30</v>
      </c>
      <c r="F19" s="20" t="s">
        <v>30</v>
      </c>
      <c r="G19" s="136" t="s">
        <v>30</v>
      </c>
      <c r="H19" s="136" t="s">
        <v>30</v>
      </c>
    </row>
    <row r="20" spans="1:8" x14ac:dyDescent="0.2">
      <c r="A20" s="66"/>
      <c r="B20" s="20" t="s">
        <v>99</v>
      </c>
      <c r="C20" s="64">
        <v>0.11</v>
      </c>
      <c r="D20" s="135" t="s">
        <v>97</v>
      </c>
      <c r="E20" s="134" t="s">
        <v>30</v>
      </c>
      <c r="F20" s="20" t="s">
        <v>30</v>
      </c>
      <c r="G20" s="136" t="s">
        <v>30</v>
      </c>
      <c r="H20" s="136" t="s">
        <v>30</v>
      </c>
    </row>
    <row r="21" spans="1:8" x14ac:dyDescent="0.2">
      <c r="A21" s="66"/>
      <c r="B21" s="20"/>
      <c r="C21" s="20"/>
      <c r="D21" s="135"/>
      <c r="E21" s="134"/>
      <c r="F21" s="20"/>
      <c r="G21" s="137"/>
      <c r="H21" s="137"/>
    </row>
    <row r="22" spans="1:8" x14ac:dyDescent="0.2">
      <c r="A22" s="63">
        <v>45202</v>
      </c>
      <c r="B22" s="20" t="s">
        <v>93</v>
      </c>
      <c r="C22" s="64">
        <v>0.12</v>
      </c>
      <c r="D22" s="134">
        <v>198070.2</v>
      </c>
      <c r="E22" s="134">
        <v>110252.21</v>
      </c>
      <c r="F22" s="20">
        <v>85.088899999999995</v>
      </c>
      <c r="G22" s="136">
        <v>19.190000000000001</v>
      </c>
      <c r="H22" s="136">
        <v>19.164899999999999</v>
      </c>
    </row>
    <row r="23" spans="1:8" x14ac:dyDescent="0.2">
      <c r="A23" s="66"/>
      <c r="B23" s="20" t="s">
        <v>94</v>
      </c>
      <c r="C23" s="64">
        <v>0.105</v>
      </c>
      <c r="D23" s="134">
        <v>33294.199999999997</v>
      </c>
      <c r="E23" s="134">
        <v>2769.3</v>
      </c>
      <c r="F23" s="20">
        <v>81.697299999999998</v>
      </c>
      <c r="G23" s="136">
        <v>16.95</v>
      </c>
      <c r="H23" s="136">
        <v>16.9268</v>
      </c>
    </row>
    <row r="24" spans="1:8" x14ac:dyDescent="0.2">
      <c r="A24" s="66"/>
      <c r="B24" s="20" t="s">
        <v>95</v>
      </c>
      <c r="C24" s="64">
        <v>0.11</v>
      </c>
      <c r="D24" s="134">
        <v>28508</v>
      </c>
      <c r="E24" s="134">
        <v>1459.4</v>
      </c>
      <c r="F24" s="20">
        <v>79.340999999999994</v>
      </c>
      <c r="G24" s="136">
        <v>15.25</v>
      </c>
      <c r="H24" s="136">
        <v>15.227</v>
      </c>
    </row>
    <row r="25" spans="1:8" x14ac:dyDescent="0.2">
      <c r="A25" s="66"/>
      <c r="B25" s="20" t="s">
        <v>96</v>
      </c>
      <c r="C25" s="64">
        <v>0.105</v>
      </c>
      <c r="D25" s="135" t="s">
        <v>97</v>
      </c>
      <c r="E25" s="134" t="s">
        <v>30</v>
      </c>
      <c r="F25" s="20" t="s">
        <v>30</v>
      </c>
      <c r="G25" s="136" t="s">
        <v>30</v>
      </c>
      <c r="H25" s="136" t="s">
        <v>30</v>
      </c>
    </row>
    <row r="26" spans="1:8" x14ac:dyDescent="0.2">
      <c r="A26" s="66"/>
      <c r="B26" s="20" t="s">
        <v>98</v>
      </c>
      <c r="C26" s="64">
        <v>0.11</v>
      </c>
      <c r="D26" s="135" t="s">
        <v>97</v>
      </c>
      <c r="E26" s="134" t="s">
        <v>30</v>
      </c>
      <c r="F26" s="20" t="s">
        <v>30</v>
      </c>
      <c r="G26" s="136" t="s">
        <v>30</v>
      </c>
      <c r="H26" s="136" t="s">
        <v>30</v>
      </c>
    </row>
    <row r="27" spans="1:8" x14ac:dyDescent="0.2">
      <c r="A27" s="66"/>
      <c r="B27" s="20" t="s">
        <v>99</v>
      </c>
      <c r="C27" s="64">
        <v>0.11</v>
      </c>
      <c r="D27" s="135" t="s">
        <v>97</v>
      </c>
      <c r="E27" s="134" t="s">
        <v>30</v>
      </c>
      <c r="F27" s="20" t="s">
        <v>30</v>
      </c>
      <c r="G27" s="136" t="s">
        <v>30</v>
      </c>
      <c r="H27" s="136" t="s">
        <v>30</v>
      </c>
    </row>
    <row r="28" spans="1:8" x14ac:dyDescent="0.2">
      <c r="A28" s="66"/>
      <c r="B28" s="20"/>
      <c r="C28" s="20"/>
      <c r="D28" s="135"/>
      <c r="E28" s="134"/>
      <c r="F28" s="20"/>
      <c r="G28" s="137"/>
      <c r="H28" s="137"/>
    </row>
    <row r="29" spans="1:8" x14ac:dyDescent="0.2">
      <c r="A29" s="63">
        <v>45240</v>
      </c>
      <c r="B29" s="20" t="s">
        <v>93</v>
      </c>
      <c r="C29" s="64">
        <v>0.12</v>
      </c>
      <c r="D29" s="134">
        <v>728925.2</v>
      </c>
      <c r="E29" s="134">
        <v>139085.6</v>
      </c>
      <c r="F29" s="20">
        <v>88.878399999999999</v>
      </c>
      <c r="G29" s="136">
        <v>17.39</v>
      </c>
      <c r="H29" s="136">
        <v>17.3794</v>
      </c>
    </row>
    <row r="30" spans="1:8" x14ac:dyDescent="0.2">
      <c r="A30" s="66"/>
      <c r="B30" s="20" t="s">
        <v>94</v>
      </c>
      <c r="C30" s="64">
        <v>0.105</v>
      </c>
      <c r="D30" s="134">
        <v>100577.4</v>
      </c>
      <c r="E30" s="134">
        <v>46733.5</v>
      </c>
      <c r="F30" s="20">
        <v>84.518100000000004</v>
      </c>
      <c r="G30" s="136">
        <v>15.95</v>
      </c>
      <c r="H30" s="136">
        <v>15.9025</v>
      </c>
    </row>
    <row r="31" spans="1:8" x14ac:dyDescent="0.2">
      <c r="A31" s="66"/>
      <c r="B31" s="20" t="s">
        <v>95</v>
      </c>
      <c r="C31" s="64">
        <v>0.14000000000000001</v>
      </c>
      <c r="D31" s="134">
        <v>134418.20000000001</v>
      </c>
      <c r="E31" s="134">
        <v>66483.600000000006</v>
      </c>
      <c r="F31" s="20">
        <v>94.414299999999997</v>
      </c>
      <c r="G31" s="136">
        <v>15.1</v>
      </c>
      <c r="H31" s="136">
        <v>15.0905</v>
      </c>
    </row>
    <row r="32" spans="1:8" x14ac:dyDescent="0.2">
      <c r="A32" s="66"/>
      <c r="B32" s="20" t="s">
        <v>96</v>
      </c>
      <c r="C32" s="64">
        <v>0.105</v>
      </c>
      <c r="D32" s="135" t="s">
        <v>97</v>
      </c>
      <c r="E32" s="134" t="s">
        <v>30</v>
      </c>
      <c r="F32" s="20" t="s">
        <v>30</v>
      </c>
      <c r="G32" s="136" t="s">
        <v>30</v>
      </c>
      <c r="H32" s="136" t="s">
        <v>30</v>
      </c>
    </row>
    <row r="33" spans="1:8" x14ac:dyDescent="0.2">
      <c r="A33" s="66"/>
      <c r="B33" s="20" t="s">
        <v>98</v>
      </c>
      <c r="C33" s="64">
        <v>0.11</v>
      </c>
      <c r="D33" s="135" t="s">
        <v>97</v>
      </c>
      <c r="E33" s="134" t="s">
        <v>30</v>
      </c>
      <c r="F33" s="20" t="s">
        <v>30</v>
      </c>
      <c r="G33" s="136" t="s">
        <v>30</v>
      </c>
      <c r="H33" s="136" t="s">
        <v>30</v>
      </c>
    </row>
    <row r="34" spans="1:8" x14ac:dyDescent="0.2">
      <c r="A34" s="66"/>
      <c r="B34" s="20" t="s">
        <v>99</v>
      </c>
      <c r="C34" s="64">
        <v>0.11</v>
      </c>
      <c r="D34" s="135" t="s">
        <v>97</v>
      </c>
      <c r="E34" s="134" t="s">
        <v>30</v>
      </c>
      <c r="F34" s="20" t="s">
        <v>30</v>
      </c>
      <c r="G34" s="136" t="s">
        <v>30</v>
      </c>
      <c r="H34" s="136" t="s">
        <v>30</v>
      </c>
    </row>
    <row r="35" spans="1:8" x14ac:dyDescent="0.2">
      <c r="A35" s="66"/>
      <c r="B35" s="20"/>
      <c r="C35" s="20"/>
      <c r="D35" s="135"/>
      <c r="E35" s="134"/>
      <c r="F35" s="20"/>
      <c r="G35" s="137"/>
      <c r="H35" s="137"/>
    </row>
    <row r="36" spans="1:8" x14ac:dyDescent="0.2">
      <c r="A36" s="63">
        <v>45281</v>
      </c>
      <c r="B36" s="20" t="s">
        <v>93</v>
      </c>
      <c r="C36" s="64">
        <v>0.12</v>
      </c>
      <c r="D36" s="134">
        <v>184350</v>
      </c>
      <c r="E36" s="134">
        <v>246681.1</v>
      </c>
      <c r="F36" s="20">
        <v>89.638400000000004</v>
      </c>
      <c r="G36" s="136">
        <v>17.1999</v>
      </c>
      <c r="H36" s="136">
        <v>16.917300000000001</v>
      </c>
    </row>
    <row r="37" spans="1:8" x14ac:dyDescent="0.2">
      <c r="A37" s="66"/>
      <c r="B37" s="20" t="s">
        <v>94</v>
      </c>
      <c r="C37" s="64">
        <v>0.105</v>
      </c>
      <c r="D37" s="134">
        <v>113110</v>
      </c>
      <c r="E37" s="134">
        <v>42598.1</v>
      </c>
      <c r="F37" s="20">
        <v>84.996700000000004</v>
      </c>
      <c r="G37" s="136">
        <v>15.88</v>
      </c>
      <c r="H37" s="136">
        <v>15.807600000000001</v>
      </c>
    </row>
    <row r="38" spans="1:8" x14ac:dyDescent="0.2">
      <c r="A38" s="66"/>
      <c r="B38" s="20" t="s">
        <v>95</v>
      </c>
      <c r="C38" s="64">
        <v>0.14000000000000001</v>
      </c>
      <c r="D38" s="134">
        <v>123495</v>
      </c>
      <c r="E38" s="134">
        <v>107293</v>
      </c>
      <c r="F38" s="20">
        <v>94.884699999999995</v>
      </c>
      <c r="G38" s="136">
        <v>15</v>
      </c>
      <c r="H38" s="136">
        <v>14.9697</v>
      </c>
    </row>
    <row r="39" spans="1:8" x14ac:dyDescent="0.2">
      <c r="A39" s="66"/>
      <c r="B39" s="20" t="s">
        <v>96</v>
      </c>
      <c r="C39" s="64">
        <v>0.105</v>
      </c>
      <c r="D39" s="135" t="s">
        <v>97</v>
      </c>
      <c r="E39" s="134" t="s">
        <v>30</v>
      </c>
      <c r="F39" s="20" t="s">
        <v>30</v>
      </c>
      <c r="G39" s="136" t="s">
        <v>30</v>
      </c>
      <c r="H39" s="136" t="s">
        <v>30</v>
      </c>
    </row>
    <row r="40" spans="1:8" x14ac:dyDescent="0.2">
      <c r="A40" s="66"/>
      <c r="B40" s="20" t="s">
        <v>98</v>
      </c>
      <c r="C40" s="64">
        <v>0.11</v>
      </c>
      <c r="D40" s="135" t="s">
        <v>97</v>
      </c>
      <c r="E40" s="134" t="s">
        <v>30</v>
      </c>
      <c r="F40" s="20" t="s">
        <v>30</v>
      </c>
      <c r="G40" s="136" t="s">
        <v>30</v>
      </c>
      <c r="H40" s="136" t="s">
        <v>30</v>
      </c>
    </row>
    <row r="41" spans="1:8" x14ac:dyDescent="0.2">
      <c r="A41" s="66"/>
      <c r="B41" s="20" t="s">
        <v>99</v>
      </c>
      <c r="C41" s="64">
        <v>0.11</v>
      </c>
      <c r="D41" s="135" t="s">
        <v>97</v>
      </c>
      <c r="E41" s="134" t="s">
        <v>30</v>
      </c>
      <c r="F41" s="20" t="s">
        <v>30</v>
      </c>
      <c r="G41" s="136" t="s">
        <v>30</v>
      </c>
      <c r="H41" s="136" t="s">
        <v>30</v>
      </c>
    </row>
    <row r="42" spans="1:8" x14ac:dyDescent="0.2">
      <c r="A42" s="66"/>
      <c r="B42" s="20"/>
      <c r="C42" s="20"/>
      <c r="D42" s="135"/>
      <c r="E42" s="134"/>
      <c r="F42" s="20"/>
      <c r="G42" s="137"/>
      <c r="H42" s="137"/>
    </row>
    <row r="43" spans="1:8" x14ac:dyDescent="0.2">
      <c r="A43" s="63">
        <v>45308</v>
      </c>
      <c r="B43" s="20" t="s">
        <v>93</v>
      </c>
      <c r="C43" s="64">
        <v>0.12</v>
      </c>
      <c r="D43" s="134">
        <v>200300</v>
      </c>
      <c r="E43" s="134">
        <v>97353.5</v>
      </c>
      <c r="F43" s="20">
        <v>90.612099999999998</v>
      </c>
      <c r="G43" s="136">
        <f>100*0.168000036705632</f>
        <v>16.8000036705632</v>
      </c>
      <c r="H43" s="136">
        <v>16.597707897324401</v>
      </c>
    </row>
    <row r="44" spans="1:8" x14ac:dyDescent="0.2">
      <c r="A44" s="66"/>
      <c r="B44" s="20" t="s">
        <v>94</v>
      </c>
      <c r="C44" s="64">
        <v>0.14000000000000001</v>
      </c>
      <c r="D44" s="134">
        <v>137778.79999999999</v>
      </c>
      <c r="E44" s="134">
        <v>61954.1</v>
      </c>
      <c r="F44" s="20">
        <v>94.910200000000003</v>
      </c>
      <c r="G44" s="136">
        <f>100*0.154999980541036</f>
        <v>15.4999980541036</v>
      </c>
      <c r="H44" s="136">
        <v>15.376388707868898</v>
      </c>
    </row>
    <row r="45" spans="1:8" x14ac:dyDescent="0.2">
      <c r="A45" s="66"/>
      <c r="B45" s="20" t="s">
        <v>95</v>
      </c>
      <c r="C45" s="64">
        <v>0.14000000000000001</v>
      </c>
      <c r="D45" s="134">
        <v>121960</v>
      </c>
      <c r="E45" s="134">
        <v>2771</v>
      </c>
      <c r="F45" s="20">
        <v>97.367599999999996</v>
      </c>
      <c r="G45" s="136">
        <v>14.499993184079901</v>
      </c>
      <c r="H45" s="136">
        <v>14.3749999737396</v>
      </c>
    </row>
    <row r="46" spans="1:8" x14ac:dyDescent="0.2">
      <c r="A46" s="66"/>
      <c r="B46" s="20" t="s">
        <v>96</v>
      </c>
      <c r="C46" s="64">
        <v>0.105</v>
      </c>
      <c r="D46" s="135" t="s">
        <v>97</v>
      </c>
      <c r="E46" s="134" t="s">
        <v>30</v>
      </c>
      <c r="F46" s="20" t="s">
        <v>30</v>
      </c>
      <c r="G46" s="136" t="s">
        <v>30</v>
      </c>
      <c r="H46" s="136" t="s">
        <v>30</v>
      </c>
    </row>
    <row r="47" spans="1:8" x14ac:dyDescent="0.2">
      <c r="A47" s="66"/>
      <c r="B47" s="20" t="s">
        <v>98</v>
      </c>
      <c r="C47" s="64">
        <v>0.11</v>
      </c>
      <c r="D47" s="135" t="s">
        <v>97</v>
      </c>
      <c r="E47" s="134" t="s">
        <v>30</v>
      </c>
      <c r="F47" s="20" t="s">
        <v>30</v>
      </c>
      <c r="G47" s="136" t="s">
        <v>30</v>
      </c>
      <c r="H47" s="136" t="s">
        <v>30</v>
      </c>
    </row>
    <row r="48" spans="1:8" x14ac:dyDescent="0.2">
      <c r="A48" s="66"/>
      <c r="B48" s="20" t="s">
        <v>99</v>
      </c>
      <c r="C48" s="64">
        <v>0.11</v>
      </c>
      <c r="D48" s="135" t="s">
        <v>97</v>
      </c>
      <c r="E48" s="134" t="s">
        <v>30</v>
      </c>
      <c r="F48" s="20" t="s">
        <v>30</v>
      </c>
      <c r="G48" s="136" t="s">
        <v>30</v>
      </c>
      <c r="H48" s="136" t="s">
        <v>30</v>
      </c>
    </row>
    <row r="49" spans="1:8" ht="15" thickBot="1" x14ac:dyDescent="0.25">
      <c r="A49" s="66"/>
      <c r="B49" s="19"/>
      <c r="C49" s="19"/>
      <c r="D49" s="42"/>
      <c r="E49" s="20"/>
      <c r="F49" s="20"/>
      <c r="G49" s="20"/>
      <c r="H49" s="20"/>
    </row>
    <row r="50" spans="1:8" x14ac:dyDescent="0.2">
      <c r="A50" s="237" t="s">
        <v>172</v>
      </c>
      <c r="B50" s="237"/>
      <c r="C50" s="237"/>
      <c r="D50" s="237"/>
      <c r="E50" s="237"/>
      <c r="F50" s="237"/>
      <c r="G50" s="237"/>
      <c r="H50" s="237"/>
    </row>
    <row r="51" spans="1:8" x14ac:dyDescent="0.2">
      <c r="A51" s="235" t="s">
        <v>100</v>
      </c>
      <c r="B51" s="235"/>
      <c r="C51" s="235"/>
      <c r="D51" s="235"/>
      <c r="E51" s="235"/>
      <c r="F51" s="235"/>
      <c r="G51" s="235"/>
      <c r="H51" s="235"/>
    </row>
    <row r="52" spans="1:8" x14ac:dyDescent="0.2">
      <c r="A52" s="235" t="s">
        <v>101</v>
      </c>
      <c r="B52" s="235"/>
      <c r="C52" s="235"/>
      <c r="D52" s="235"/>
      <c r="E52" s="235"/>
      <c r="F52" s="235"/>
      <c r="G52" s="235"/>
      <c r="H52" s="235"/>
    </row>
  </sheetData>
  <mergeCells count="6">
    <mergeCell ref="A52:H52"/>
    <mergeCell ref="A1:H1"/>
    <mergeCell ref="A2:H2"/>
    <mergeCell ref="A3:H3"/>
    <mergeCell ref="A50:H50"/>
    <mergeCell ref="A51:H51"/>
  </mergeCells>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K64"/>
  <sheetViews>
    <sheetView view="pageBreakPreview" topLeftCell="A37" zoomScaleNormal="100" zoomScaleSheetLayoutView="100" workbookViewId="0">
      <selection activeCell="A61" sqref="A61"/>
    </sheetView>
  </sheetViews>
  <sheetFormatPr defaultColWidth="9.125" defaultRowHeight="14.25" x14ac:dyDescent="0.2"/>
  <cols>
    <col min="1" max="1" width="30.5" style="10" customWidth="1"/>
    <col min="2" max="2" width="5.75" style="10" bestFit="1" customWidth="1"/>
    <col min="3" max="3" width="8.375" style="10" bestFit="1" customWidth="1"/>
    <col min="4" max="4" width="7.875" style="10" bestFit="1" customWidth="1"/>
    <col min="5" max="5" width="6" style="10" bestFit="1" customWidth="1"/>
    <col min="6" max="6" width="7.25" style="10" bestFit="1" customWidth="1"/>
    <col min="7" max="7" width="7.75" style="10" bestFit="1" customWidth="1"/>
    <col min="8" max="8" width="6" style="10" bestFit="1" customWidth="1"/>
    <col min="9" max="9" width="7.25" style="10" bestFit="1" customWidth="1"/>
    <col min="10" max="10" width="7.75" style="10" bestFit="1" customWidth="1"/>
    <col min="11" max="11" width="6" style="10" bestFit="1" customWidth="1"/>
    <col min="12" max="16384" width="9.125" style="10"/>
  </cols>
  <sheetData>
    <row r="1" spans="1:11" ht="18.75" x14ac:dyDescent="0.2">
      <c r="A1" s="191" t="s">
        <v>102</v>
      </c>
      <c r="B1" s="191"/>
      <c r="C1" s="191"/>
      <c r="D1" s="191"/>
      <c r="E1" s="191"/>
      <c r="F1" s="191"/>
      <c r="G1" s="191"/>
      <c r="H1" s="191"/>
      <c r="I1" s="191"/>
      <c r="J1" s="191"/>
      <c r="K1" s="191"/>
    </row>
    <row r="2" spans="1:11" ht="15" thickBot="1" x14ac:dyDescent="0.25">
      <c r="A2" s="241" t="s">
        <v>1</v>
      </c>
      <c r="B2" s="241"/>
      <c r="C2" s="241"/>
      <c r="D2" s="241"/>
      <c r="E2" s="241"/>
      <c r="F2" s="241"/>
      <c r="G2" s="241"/>
      <c r="H2" s="241"/>
      <c r="I2" s="241"/>
      <c r="J2" s="241"/>
      <c r="K2" s="241"/>
    </row>
    <row r="3" spans="1:11" x14ac:dyDescent="0.2">
      <c r="A3" s="242" t="s">
        <v>103</v>
      </c>
      <c r="B3" s="242"/>
      <c r="C3" s="242"/>
      <c r="D3" s="242"/>
      <c r="E3" s="243"/>
      <c r="F3" s="248" t="s">
        <v>105</v>
      </c>
      <c r="G3" s="242"/>
      <c r="H3" s="243"/>
      <c r="I3" s="248" t="s">
        <v>105</v>
      </c>
      <c r="J3" s="242"/>
      <c r="K3" s="242"/>
    </row>
    <row r="4" spans="1:11" x14ac:dyDescent="0.2">
      <c r="A4" s="244" t="s">
        <v>104</v>
      </c>
      <c r="B4" s="244"/>
      <c r="C4" s="244"/>
      <c r="D4" s="244"/>
      <c r="E4" s="245"/>
      <c r="F4" s="249" t="s">
        <v>106</v>
      </c>
      <c r="G4" s="250"/>
      <c r="H4" s="251"/>
      <c r="I4" s="249" t="s">
        <v>107</v>
      </c>
      <c r="J4" s="250"/>
      <c r="K4" s="250"/>
    </row>
    <row r="5" spans="1:11" ht="15" thickBot="1" x14ac:dyDescent="0.25">
      <c r="A5" s="246"/>
      <c r="B5" s="246"/>
      <c r="C5" s="246"/>
      <c r="D5" s="246"/>
      <c r="E5" s="247"/>
      <c r="F5" s="239" t="s">
        <v>104</v>
      </c>
      <c r="G5" s="240"/>
      <c r="H5" s="252"/>
      <c r="I5" s="239" t="s">
        <v>104</v>
      </c>
      <c r="J5" s="240"/>
      <c r="K5" s="240"/>
    </row>
    <row r="6" spans="1:11" ht="15" thickTop="1" x14ac:dyDescent="0.2">
      <c r="A6" s="59" t="s">
        <v>79</v>
      </c>
      <c r="B6" s="59"/>
      <c r="C6" s="24" t="s">
        <v>47</v>
      </c>
      <c r="D6" s="70" t="s">
        <v>47</v>
      </c>
      <c r="E6" s="71" t="s">
        <v>108</v>
      </c>
      <c r="F6" s="70" t="s">
        <v>47</v>
      </c>
      <c r="G6" s="70" t="s">
        <v>47</v>
      </c>
      <c r="H6" s="71" t="s">
        <v>108</v>
      </c>
      <c r="I6" s="72" t="s">
        <v>47</v>
      </c>
      <c r="J6" s="60" t="s">
        <v>47</v>
      </c>
      <c r="K6" s="19" t="s">
        <v>108</v>
      </c>
    </row>
    <row r="7" spans="1:11" x14ac:dyDescent="0.2">
      <c r="A7" s="59" t="s">
        <v>83</v>
      </c>
      <c r="B7" s="60" t="s">
        <v>88</v>
      </c>
      <c r="C7" s="24" t="s">
        <v>90</v>
      </c>
      <c r="D7" s="70" t="s">
        <v>91</v>
      </c>
      <c r="E7" s="71" t="s">
        <v>109</v>
      </c>
      <c r="F7" s="70" t="s">
        <v>90</v>
      </c>
      <c r="G7" s="70" t="s">
        <v>91</v>
      </c>
      <c r="H7" s="71" t="s">
        <v>110</v>
      </c>
      <c r="I7" s="72" t="s">
        <v>90</v>
      </c>
      <c r="J7" s="60" t="s">
        <v>91</v>
      </c>
      <c r="K7" s="19" t="s">
        <v>110</v>
      </c>
    </row>
    <row r="8" spans="1:11" ht="15" thickBot="1" x14ac:dyDescent="0.25">
      <c r="A8" s="61" t="s">
        <v>87</v>
      </c>
      <c r="B8" s="30"/>
      <c r="C8" s="29"/>
      <c r="D8" s="73"/>
      <c r="E8" s="73"/>
      <c r="F8" s="73"/>
      <c r="G8" s="73"/>
      <c r="H8" s="73"/>
      <c r="I8" s="74"/>
      <c r="J8" s="30"/>
      <c r="K8" s="29"/>
    </row>
    <row r="9" spans="1:11" ht="15" thickTop="1" x14ac:dyDescent="0.2">
      <c r="A9" s="66"/>
      <c r="B9" s="32"/>
      <c r="C9" s="24"/>
      <c r="D9" s="35"/>
      <c r="E9" s="24"/>
      <c r="F9" s="24"/>
      <c r="G9" s="24"/>
      <c r="H9" s="24"/>
      <c r="I9" s="24"/>
      <c r="J9" s="24"/>
      <c r="K9" s="24"/>
    </row>
    <row r="10" spans="1:11" x14ac:dyDescent="0.2">
      <c r="A10" s="63">
        <v>45190</v>
      </c>
      <c r="B10" s="98" t="s">
        <v>111</v>
      </c>
      <c r="C10" s="135"/>
      <c r="D10" s="135"/>
      <c r="E10" s="98"/>
      <c r="F10" s="98"/>
      <c r="G10" s="98"/>
      <c r="H10" s="98"/>
      <c r="I10" s="65">
        <v>31500</v>
      </c>
      <c r="J10" s="65">
        <v>13704.7</v>
      </c>
      <c r="K10" s="20">
        <v>98.606800000000007</v>
      </c>
    </row>
    <row r="11" spans="1:11" x14ac:dyDescent="0.2">
      <c r="A11" s="66"/>
      <c r="B11" s="98" t="s">
        <v>112</v>
      </c>
      <c r="C11" s="135"/>
      <c r="D11" s="135"/>
      <c r="E11" s="98"/>
      <c r="F11" s="65">
        <v>107200</v>
      </c>
      <c r="G11" s="65">
        <v>16477.2</v>
      </c>
      <c r="H11" s="104">
        <v>97.301000000000002</v>
      </c>
      <c r="I11" s="139"/>
      <c r="J11" s="98"/>
      <c r="K11" s="98"/>
    </row>
    <row r="12" spans="1:11" x14ac:dyDescent="0.2">
      <c r="A12" s="66"/>
      <c r="B12" s="98" t="s">
        <v>113</v>
      </c>
      <c r="C12" s="134">
        <v>1185558</v>
      </c>
      <c r="D12" s="134">
        <v>409083.8</v>
      </c>
      <c r="E12" s="104">
        <v>95.432199999999995</v>
      </c>
      <c r="F12" s="98"/>
      <c r="G12" s="98"/>
      <c r="H12" s="138"/>
      <c r="I12" s="139"/>
      <c r="J12" s="98"/>
      <c r="K12" s="98"/>
    </row>
    <row r="13" spans="1:11" x14ac:dyDescent="0.2">
      <c r="A13" s="100"/>
      <c r="B13" s="98" t="s">
        <v>114</v>
      </c>
      <c r="C13" s="135"/>
      <c r="D13" s="135"/>
      <c r="E13" s="138"/>
      <c r="F13" s="98"/>
      <c r="G13" s="98"/>
      <c r="H13" s="138"/>
      <c r="I13" s="139"/>
      <c r="J13" s="98"/>
      <c r="K13" s="98"/>
    </row>
    <row r="14" spans="1:11" x14ac:dyDescent="0.2">
      <c r="A14" s="100"/>
      <c r="B14" s="98"/>
      <c r="C14" s="135"/>
      <c r="D14" s="135"/>
      <c r="E14" s="138"/>
      <c r="F14" s="98"/>
      <c r="G14" s="98"/>
      <c r="H14" s="138"/>
      <c r="I14" s="139"/>
      <c r="J14" s="98"/>
      <c r="K14" s="98"/>
    </row>
    <row r="15" spans="1:11" x14ac:dyDescent="0.2">
      <c r="A15" s="63">
        <v>45204</v>
      </c>
      <c r="B15" s="98" t="s">
        <v>111</v>
      </c>
      <c r="C15" s="135"/>
      <c r="D15" s="135"/>
      <c r="E15" s="138"/>
      <c r="F15" s="98"/>
      <c r="G15" s="98"/>
      <c r="H15" s="138"/>
      <c r="I15" s="65">
        <v>135410</v>
      </c>
      <c r="J15" s="65">
        <v>27561.8</v>
      </c>
      <c r="K15" s="20">
        <v>98.765799999999999</v>
      </c>
    </row>
    <row r="16" spans="1:11" x14ac:dyDescent="0.2">
      <c r="A16" s="66"/>
      <c r="B16" s="98" t="s">
        <v>112</v>
      </c>
      <c r="C16" s="135"/>
      <c r="D16" s="135"/>
      <c r="E16" s="138"/>
      <c r="F16" s="65">
        <v>238200</v>
      </c>
      <c r="G16" s="65">
        <v>59892</v>
      </c>
      <c r="H16" s="104">
        <v>97.626400000000004</v>
      </c>
      <c r="I16" s="139"/>
      <c r="J16" s="98"/>
      <c r="K16" s="98"/>
    </row>
    <row r="17" spans="1:11" x14ac:dyDescent="0.2">
      <c r="A17" s="66"/>
      <c r="B17" s="98" t="s">
        <v>113</v>
      </c>
      <c r="C17" s="134">
        <v>1057385</v>
      </c>
      <c r="D17" s="134">
        <v>425901.8</v>
      </c>
      <c r="E17" s="104">
        <v>96.0989</v>
      </c>
      <c r="F17" s="98"/>
      <c r="G17" s="98"/>
      <c r="H17" s="138"/>
      <c r="I17" s="139"/>
      <c r="J17" s="98"/>
      <c r="K17" s="98"/>
    </row>
    <row r="18" spans="1:11" x14ac:dyDescent="0.2">
      <c r="A18" s="100"/>
      <c r="B18" s="98" t="s">
        <v>114</v>
      </c>
      <c r="C18" s="134">
        <v>20950</v>
      </c>
      <c r="D18" s="134">
        <v>5001</v>
      </c>
      <c r="E18" s="104">
        <v>93.436899999999994</v>
      </c>
      <c r="F18" s="98"/>
      <c r="G18" s="98"/>
      <c r="H18" s="138"/>
      <c r="I18" s="139"/>
      <c r="J18" s="98"/>
      <c r="K18" s="98"/>
    </row>
    <row r="19" spans="1:11" x14ac:dyDescent="0.2">
      <c r="A19" s="100"/>
      <c r="B19" s="98"/>
      <c r="C19" s="135"/>
      <c r="D19" s="135"/>
      <c r="E19" s="138"/>
      <c r="F19" s="98"/>
      <c r="G19" s="98"/>
      <c r="H19" s="138"/>
      <c r="I19" s="139"/>
      <c r="J19" s="98"/>
      <c r="K19" s="98"/>
    </row>
    <row r="20" spans="1:11" x14ac:dyDescent="0.2">
      <c r="A20" s="63">
        <v>45218</v>
      </c>
      <c r="B20" s="98" t="s">
        <v>111</v>
      </c>
      <c r="C20" s="135"/>
      <c r="D20" s="135"/>
      <c r="E20" s="138"/>
      <c r="F20" s="98"/>
      <c r="G20" s="98"/>
      <c r="H20" s="138"/>
      <c r="I20" s="65">
        <v>114950</v>
      </c>
      <c r="J20" s="65">
        <v>64241</v>
      </c>
      <c r="K20" s="20">
        <v>98.768100000000004</v>
      </c>
    </row>
    <row r="21" spans="1:11" x14ac:dyDescent="0.2">
      <c r="A21" s="66"/>
      <c r="B21" s="98" t="s">
        <v>112</v>
      </c>
      <c r="C21" s="135"/>
      <c r="D21" s="135"/>
      <c r="E21" s="138"/>
      <c r="F21" s="65">
        <v>204500</v>
      </c>
      <c r="G21" s="65">
        <v>68694</v>
      </c>
      <c r="H21" s="104">
        <v>97.595299999999995</v>
      </c>
      <c r="I21" s="139"/>
      <c r="J21" s="98"/>
      <c r="K21" s="98"/>
    </row>
    <row r="22" spans="1:11" x14ac:dyDescent="0.2">
      <c r="A22" s="66"/>
      <c r="B22" s="98" t="s">
        <v>113</v>
      </c>
      <c r="C22" s="134">
        <v>582575</v>
      </c>
      <c r="D22" s="134">
        <v>338875</v>
      </c>
      <c r="E22" s="104">
        <v>95.983199999999997</v>
      </c>
      <c r="F22" s="98"/>
      <c r="G22" s="98"/>
      <c r="H22" s="138"/>
      <c r="I22" s="139"/>
      <c r="J22" s="98"/>
      <c r="K22" s="98"/>
    </row>
    <row r="23" spans="1:11" x14ac:dyDescent="0.2">
      <c r="A23" s="100"/>
      <c r="B23" s="98" t="s">
        <v>114</v>
      </c>
      <c r="C23" s="134">
        <v>107200</v>
      </c>
      <c r="D23" s="134">
        <v>96250</v>
      </c>
      <c r="E23" s="104">
        <v>93.620199999999997</v>
      </c>
      <c r="F23" s="98"/>
      <c r="G23" s="98"/>
      <c r="H23" s="138"/>
      <c r="I23" s="139"/>
      <c r="J23" s="98"/>
      <c r="K23" s="98"/>
    </row>
    <row r="24" spans="1:11" x14ac:dyDescent="0.2">
      <c r="A24" s="100"/>
      <c r="B24" s="98"/>
      <c r="C24" s="135"/>
      <c r="D24" s="135"/>
      <c r="E24" s="138"/>
      <c r="F24" s="98"/>
      <c r="G24" s="98"/>
      <c r="H24" s="138"/>
      <c r="I24" s="139"/>
      <c r="J24" s="98"/>
      <c r="K24" s="98"/>
    </row>
    <row r="25" spans="1:11" x14ac:dyDescent="0.2">
      <c r="A25" s="63">
        <v>45232</v>
      </c>
      <c r="B25" s="98" t="s">
        <v>111</v>
      </c>
      <c r="C25" s="135"/>
      <c r="D25" s="135"/>
      <c r="E25" s="138"/>
      <c r="F25" s="98"/>
      <c r="G25" s="98"/>
      <c r="H25" s="138"/>
      <c r="I25" s="65">
        <v>57000</v>
      </c>
      <c r="J25" s="65">
        <v>51845.8</v>
      </c>
      <c r="K25" s="20">
        <v>98.9285</v>
      </c>
    </row>
    <row r="26" spans="1:11" x14ac:dyDescent="0.2">
      <c r="A26" s="66"/>
      <c r="B26" s="98" t="s">
        <v>112</v>
      </c>
      <c r="C26" s="135"/>
      <c r="D26" s="135"/>
      <c r="E26" s="138"/>
      <c r="F26" s="65">
        <v>225000</v>
      </c>
      <c r="G26" s="65">
        <v>44061</v>
      </c>
      <c r="H26" s="104">
        <v>97.802300000000002</v>
      </c>
      <c r="I26" s="139"/>
      <c r="J26" s="98"/>
      <c r="K26" s="98"/>
    </row>
    <row r="27" spans="1:11" x14ac:dyDescent="0.2">
      <c r="A27" s="66"/>
      <c r="B27" s="98" t="s">
        <v>113</v>
      </c>
      <c r="C27" s="134">
        <v>180500</v>
      </c>
      <c r="D27" s="134">
        <v>195369</v>
      </c>
      <c r="E27" s="104">
        <v>96.4726</v>
      </c>
      <c r="F27" s="98"/>
      <c r="G27" s="98"/>
      <c r="H27" s="138"/>
      <c r="I27" s="139"/>
      <c r="J27" s="98"/>
      <c r="K27" s="98"/>
    </row>
    <row r="28" spans="1:11" x14ac:dyDescent="0.2">
      <c r="A28" s="100"/>
      <c r="B28" s="98" t="s">
        <v>114</v>
      </c>
      <c r="C28" s="134">
        <v>50000</v>
      </c>
      <c r="D28" s="134">
        <v>50000</v>
      </c>
      <c r="E28" s="104">
        <v>94.008399999999995</v>
      </c>
      <c r="F28" s="98"/>
      <c r="G28" s="98"/>
      <c r="H28" s="138"/>
      <c r="I28" s="139"/>
      <c r="J28" s="98"/>
      <c r="K28" s="98"/>
    </row>
    <row r="29" spans="1:11" x14ac:dyDescent="0.2">
      <c r="A29" s="100"/>
      <c r="B29" s="98"/>
      <c r="C29" s="135"/>
      <c r="D29" s="135"/>
      <c r="E29" s="138"/>
      <c r="F29" s="98"/>
      <c r="G29" s="98"/>
      <c r="H29" s="138"/>
      <c r="I29" s="139"/>
      <c r="J29" s="98"/>
      <c r="K29" s="98"/>
    </row>
    <row r="30" spans="1:11" x14ac:dyDescent="0.2">
      <c r="A30" s="63">
        <v>45246</v>
      </c>
      <c r="B30" s="98" t="s">
        <v>111</v>
      </c>
      <c r="C30" s="135"/>
      <c r="D30" s="135"/>
      <c r="E30" s="138"/>
      <c r="F30" s="98"/>
      <c r="G30" s="98"/>
      <c r="H30" s="138"/>
      <c r="I30" s="65">
        <v>15000</v>
      </c>
      <c r="J30" s="65">
        <v>3000</v>
      </c>
      <c r="K30" s="20">
        <v>99.004099999999994</v>
      </c>
    </row>
    <row r="31" spans="1:11" x14ac:dyDescent="0.2">
      <c r="A31" s="66"/>
      <c r="B31" s="98" t="s">
        <v>112</v>
      </c>
      <c r="C31" s="135"/>
      <c r="D31" s="135"/>
      <c r="E31" s="138"/>
      <c r="F31" s="65">
        <v>216000</v>
      </c>
      <c r="G31" s="65">
        <v>60926</v>
      </c>
      <c r="H31" s="104">
        <v>98.013800000000003</v>
      </c>
      <c r="I31" s="139"/>
      <c r="J31" s="98"/>
      <c r="K31" s="98"/>
    </row>
    <row r="32" spans="1:11" x14ac:dyDescent="0.2">
      <c r="A32" s="66"/>
      <c r="B32" s="98" t="s">
        <v>113</v>
      </c>
      <c r="C32" s="134">
        <v>724818.4</v>
      </c>
      <c r="D32" s="134">
        <v>285567.90000000002</v>
      </c>
      <c r="E32" s="104">
        <v>96.914900000000003</v>
      </c>
      <c r="F32" s="98"/>
      <c r="G32" s="98"/>
      <c r="H32" s="138"/>
      <c r="I32" s="139"/>
      <c r="J32" s="98"/>
      <c r="K32" s="98"/>
    </row>
    <row r="33" spans="1:11" x14ac:dyDescent="0.2">
      <c r="A33" s="100"/>
      <c r="B33" s="98" t="s">
        <v>114</v>
      </c>
      <c r="C33" s="134">
        <v>221752.8</v>
      </c>
      <c r="D33" s="134">
        <v>146876.4</v>
      </c>
      <c r="E33" s="104">
        <v>94.354699999999994</v>
      </c>
      <c r="F33" s="98"/>
      <c r="G33" s="98"/>
      <c r="H33" s="138"/>
      <c r="I33" s="139"/>
      <c r="J33" s="98"/>
      <c r="K33" s="98"/>
    </row>
    <row r="34" spans="1:11" x14ac:dyDescent="0.2">
      <c r="A34" s="147"/>
      <c r="B34" s="148"/>
      <c r="C34" s="149"/>
      <c r="D34" s="149"/>
      <c r="E34" s="150"/>
      <c r="F34" s="148"/>
      <c r="G34" s="148"/>
      <c r="H34" s="150"/>
      <c r="I34" s="151"/>
      <c r="J34" s="148"/>
      <c r="K34" s="148"/>
    </row>
    <row r="35" spans="1:11" x14ac:dyDescent="0.2">
      <c r="A35" s="152">
        <v>45260</v>
      </c>
      <c r="B35" s="148" t="s">
        <v>111</v>
      </c>
      <c r="C35" s="149"/>
      <c r="D35" s="149"/>
      <c r="E35" s="150"/>
      <c r="F35" s="148"/>
      <c r="G35" s="148"/>
      <c r="H35" s="150"/>
      <c r="I35" s="151" t="s">
        <v>97</v>
      </c>
      <c r="J35" s="148" t="s">
        <v>97</v>
      </c>
      <c r="K35" s="148" t="s">
        <v>97</v>
      </c>
    </row>
    <row r="36" spans="1:11" x14ac:dyDescent="0.2">
      <c r="A36" s="153"/>
      <c r="B36" s="148" t="s">
        <v>112</v>
      </c>
      <c r="C36" s="149"/>
      <c r="D36" s="149"/>
      <c r="E36" s="150"/>
      <c r="F36" s="154">
        <v>70000</v>
      </c>
      <c r="G36" s="154">
        <v>51126.3</v>
      </c>
      <c r="H36" s="155">
        <v>98.127600000000001</v>
      </c>
      <c r="I36" s="151"/>
      <c r="J36" s="148"/>
      <c r="K36" s="148"/>
    </row>
    <row r="37" spans="1:11" x14ac:dyDescent="0.2">
      <c r="A37" s="153"/>
      <c r="B37" s="148" t="s">
        <v>113</v>
      </c>
      <c r="C37" s="156">
        <v>390005.6</v>
      </c>
      <c r="D37" s="156">
        <v>319497.40000000002</v>
      </c>
      <c r="E37" s="155">
        <v>97.061700000000002</v>
      </c>
      <c r="F37" s="148"/>
      <c r="G37" s="148"/>
      <c r="H37" s="150"/>
      <c r="I37" s="151"/>
      <c r="J37" s="148"/>
      <c r="K37" s="148"/>
    </row>
    <row r="38" spans="1:11" x14ac:dyDescent="0.2">
      <c r="A38" s="147"/>
      <c r="B38" s="148" t="s">
        <v>114</v>
      </c>
      <c r="C38" s="156">
        <v>494400</v>
      </c>
      <c r="D38" s="156">
        <v>450226</v>
      </c>
      <c r="E38" s="155">
        <v>94.654499999999999</v>
      </c>
      <c r="F38" s="148"/>
      <c r="G38" s="148"/>
      <c r="H38" s="150"/>
      <c r="I38" s="151"/>
      <c r="J38" s="148"/>
      <c r="K38" s="148"/>
    </row>
    <row r="39" spans="1:11" x14ac:dyDescent="0.2">
      <c r="A39" s="147"/>
      <c r="B39" s="148"/>
      <c r="C39" s="149"/>
      <c r="D39" s="149"/>
      <c r="E39" s="150"/>
      <c r="F39" s="148"/>
      <c r="G39" s="148"/>
      <c r="H39" s="150"/>
      <c r="I39" s="151"/>
      <c r="J39" s="148"/>
      <c r="K39" s="148"/>
    </row>
    <row r="40" spans="1:11" x14ac:dyDescent="0.2">
      <c r="A40" s="152">
        <v>45274</v>
      </c>
      <c r="B40" s="148" t="s">
        <v>111</v>
      </c>
      <c r="C40" s="149"/>
      <c r="D40" s="149"/>
      <c r="E40" s="150"/>
      <c r="F40" s="148"/>
      <c r="G40" s="148"/>
      <c r="H40" s="150"/>
      <c r="I40" s="154">
        <v>10000</v>
      </c>
      <c r="J40" s="157" t="s">
        <v>97</v>
      </c>
      <c r="K40" s="157" t="s">
        <v>97</v>
      </c>
    </row>
    <row r="41" spans="1:11" x14ac:dyDescent="0.2">
      <c r="A41" s="153"/>
      <c r="B41" s="148" t="s">
        <v>112</v>
      </c>
      <c r="C41" s="149"/>
      <c r="D41" s="149"/>
      <c r="E41" s="150"/>
      <c r="F41" s="154">
        <v>62500</v>
      </c>
      <c r="G41" s="154">
        <v>31900</v>
      </c>
      <c r="H41" s="155">
        <v>98.085800000000006</v>
      </c>
      <c r="I41" s="151"/>
      <c r="J41" s="148"/>
      <c r="K41" s="148"/>
    </row>
    <row r="42" spans="1:11" x14ac:dyDescent="0.2">
      <c r="A42" s="153"/>
      <c r="B42" s="148" t="s">
        <v>113</v>
      </c>
      <c r="C42" s="156">
        <v>263458</v>
      </c>
      <c r="D42" s="156">
        <v>61965.4</v>
      </c>
      <c r="E42" s="155">
        <v>96.25</v>
      </c>
      <c r="F42" s="148"/>
      <c r="G42" s="148"/>
      <c r="H42" s="150"/>
      <c r="I42" s="151"/>
      <c r="J42" s="148"/>
      <c r="K42" s="148"/>
    </row>
    <row r="43" spans="1:11" x14ac:dyDescent="0.2">
      <c r="A43" s="147"/>
      <c r="B43" s="148" t="s">
        <v>114</v>
      </c>
      <c r="C43" s="156">
        <v>257500</v>
      </c>
      <c r="D43" s="156">
        <v>88953</v>
      </c>
      <c r="E43" s="155">
        <v>93.857900000000001</v>
      </c>
      <c r="F43" s="148"/>
      <c r="G43" s="148"/>
      <c r="H43" s="150"/>
      <c r="I43" s="151"/>
      <c r="J43" s="148"/>
      <c r="K43" s="148"/>
    </row>
    <row r="44" spans="1:11" x14ac:dyDescent="0.2">
      <c r="A44" s="147"/>
      <c r="B44" s="148"/>
      <c r="C44" s="149"/>
      <c r="D44" s="149"/>
      <c r="E44" s="150"/>
      <c r="F44" s="148"/>
      <c r="G44" s="148"/>
      <c r="H44" s="150"/>
      <c r="I44" s="151"/>
      <c r="J44" s="148"/>
      <c r="K44" s="148"/>
    </row>
    <row r="45" spans="1:11" x14ac:dyDescent="0.2">
      <c r="A45" s="152">
        <v>45288</v>
      </c>
      <c r="B45" s="148" t="s">
        <v>111</v>
      </c>
      <c r="C45" s="149"/>
      <c r="D45" s="149"/>
      <c r="E45" s="150"/>
      <c r="F45" s="148"/>
      <c r="G45" s="148"/>
      <c r="H45" s="150"/>
      <c r="I45" s="154">
        <v>5000</v>
      </c>
      <c r="J45" s="157" t="s">
        <v>97</v>
      </c>
      <c r="K45" s="157" t="s">
        <v>97</v>
      </c>
    </row>
    <row r="46" spans="1:11" x14ac:dyDescent="0.2">
      <c r="A46" s="153"/>
      <c r="B46" s="148" t="s">
        <v>112</v>
      </c>
      <c r="C46" s="149"/>
      <c r="D46" s="149"/>
      <c r="E46" s="150"/>
      <c r="F46" s="154">
        <v>13000</v>
      </c>
      <c r="G46" s="154">
        <v>2030</v>
      </c>
      <c r="H46" s="155">
        <v>98.1126</v>
      </c>
      <c r="I46" s="151"/>
      <c r="J46" s="148"/>
      <c r="K46" s="148"/>
    </row>
    <row r="47" spans="1:11" x14ac:dyDescent="0.2">
      <c r="A47" s="153"/>
      <c r="B47" s="148" t="s">
        <v>113</v>
      </c>
      <c r="C47" s="156">
        <v>136148</v>
      </c>
      <c r="D47" s="156">
        <v>31272</v>
      </c>
      <c r="E47" s="155">
        <v>96.339200000000005</v>
      </c>
      <c r="F47" s="148"/>
      <c r="G47" s="148"/>
      <c r="H47" s="150"/>
      <c r="I47" s="151"/>
      <c r="J47" s="148"/>
      <c r="K47" s="148"/>
    </row>
    <row r="48" spans="1:11" x14ac:dyDescent="0.2">
      <c r="A48" s="147"/>
      <c r="B48" s="148" t="s">
        <v>114</v>
      </c>
      <c r="C48" s="156">
        <v>121500</v>
      </c>
      <c r="D48" s="156">
        <v>19850</v>
      </c>
      <c r="E48" s="155">
        <v>93.930700000000002</v>
      </c>
      <c r="F48" s="148"/>
      <c r="G48" s="148"/>
      <c r="H48" s="150"/>
      <c r="I48" s="151"/>
      <c r="J48" s="148"/>
      <c r="K48" s="148"/>
    </row>
    <row r="49" spans="1:11" x14ac:dyDescent="0.2">
      <c r="A49" s="147"/>
      <c r="B49" s="148"/>
      <c r="C49" s="149"/>
      <c r="D49" s="149"/>
      <c r="E49" s="150"/>
      <c r="F49" s="148"/>
      <c r="G49" s="148"/>
      <c r="H49" s="150"/>
      <c r="I49" s="151"/>
      <c r="J49" s="148"/>
      <c r="K49" s="148"/>
    </row>
    <row r="50" spans="1:11" x14ac:dyDescent="0.2">
      <c r="A50" s="152">
        <v>45302</v>
      </c>
      <c r="B50" s="148" t="s">
        <v>111</v>
      </c>
      <c r="C50" s="149"/>
      <c r="D50" s="149"/>
      <c r="E50" s="150"/>
      <c r="F50" s="148"/>
      <c r="G50" s="148"/>
      <c r="H50" s="150"/>
      <c r="I50" s="154">
        <v>3832.9</v>
      </c>
      <c r="J50" s="157" t="s">
        <v>97</v>
      </c>
      <c r="K50" s="157" t="s">
        <v>97</v>
      </c>
    </row>
    <row r="51" spans="1:11" x14ac:dyDescent="0.2">
      <c r="A51" s="153"/>
      <c r="B51" s="148" t="s">
        <v>112</v>
      </c>
      <c r="C51" s="149"/>
      <c r="D51" s="149"/>
      <c r="E51" s="150"/>
      <c r="F51" s="154">
        <v>80500</v>
      </c>
      <c r="G51" s="154">
        <v>12104</v>
      </c>
      <c r="H51" s="155">
        <v>98.147000000000006</v>
      </c>
      <c r="I51" s="151"/>
      <c r="J51" s="148"/>
      <c r="K51" s="148"/>
    </row>
    <row r="52" spans="1:11" x14ac:dyDescent="0.2">
      <c r="A52" s="153"/>
      <c r="B52" s="148" t="s">
        <v>113</v>
      </c>
      <c r="C52" s="156">
        <v>321750</v>
      </c>
      <c r="D52" s="156">
        <v>110893.6</v>
      </c>
      <c r="E52" s="155">
        <v>96.492099999999994</v>
      </c>
      <c r="F52" s="148"/>
      <c r="G52" s="148"/>
      <c r="H52" s="150"/>
      <c r="I52" s="151"/>
      <c r="J52" s="148"/>
      <c r="K52" s="148"/>
    </row>
    <row r="53" spans="1:11" x14ac:dyDescent="0.2">
      <c r="A53" s="147"/>
      <c r="B53" s="148" t="s">
        <v>114</v>
      </c>
      <c r="C53" s="156">
        <v>232850</v>
      </c>
      <c r="D53" s="156">
        <v>50800.6</v>
      </c>
      <c r="E53" s="155">
        <v>94.406099999999995</v>
      </c>
      <c r="F53" s="148"/>
      <c r="G53" s="148"/>
      <c r="H53" s="150"/>
      <c r="I53" s="151"/>
      <c r="J53" s="148"/>
      <c r="K53" s="148"/>
    </row>
    <row r="54" spans="1:11" x14ac:dyDescent="0.2">
      <c r="A54" s="147"/>
      <c r="B54" s="148"/>
      <c r="C54" s="149"/>
      <c r="D54" s="149"/>
      <c r="E54" s="150"/>
      <c r="F54" s="148"/>
      <c r="G54" s="148"/>
      <c r="H54" s="150"/>
      <c r="I54" s="151"/>
      <c r="J54" s="148"/>
      <c r="K54" s="148"/>
    </row>
    <row r="55" spans="1:11" x14ac:dyDescent="0.2">
      <c r="A55" s="152">
        <v>45316</v>
      </c>
      <c r="B55" s="148" t="s">
        <v>111</v>
      </c>
      <c r="C55" s="149"/>
      <c r="D55" s="149"/>
      <c r="E55" s="150"/>
      <c r="F55" s="148"/>
      <c r="G55" s="148"/>
      <c r="H55" s="150"/>
      <c r="I55" s="154">
        <v>3844.3</v>
      </c>
      <c r="J55" s="157" t="s">
        <v>97</v>
      </c>
      <c r="K55" s="157" t="s">
        <v>97</v>
      </c>
    </row>
    <row r="56" spans="1:11" x14ac:dyDescent="0.2">
      <c r="A56" s="153"/>
      <c r="B56" s="148" t="s">
        <v>112</v>
      </c>
      <c r="C56" s="149"/>
      <c r="D56" s="149"/>
      <c r="E56" s="150"/>
      <c r="F56" s="154">
        <v>25000</v>
      </c>
      <c r="G56" s="154">
        <v>26200</v>
      </c>
      <c r="H56" s="155">
        <v>98.1357</v>
      </c>
      <c r="I56" s="151"/>
      <c r="J56" s="148"/>
      <c r="K56" s="148"/>
    </row>
    <row r="57" spans="1:11" x14ac:dyDescent="0.2">
      <c r="A57" s="153"/>
      <c r="B57" s="148" t="s">
        <v>113</v>
      </c>
      <c r="C57" s="156">
        <v>233947.5</v>
      </c>
      <c r="D57" s="156">
        <v>107537.5</v>
      </c>
      <c r="E57" s="155">
        <v>96.591499999999996</v>
      </c>
      <c r="F57" s="148"/>
      <c r="G57" s="148"/>
      <c r="H57" s="150"/>
      <c r="I57" s="151"/>
      <c r="J57" s="148"/>
      <c r="K57" s="148"/>
    </row>
    <row r="58" spans="1:11" x14ac:dyDescent="0.2">
      <c r="A58" s="147"/>
      <c r="B58" s="148" t="s">
        <v>114</v>
      </c>
      <c r="C58" s="156">
        <v>440300</v>
      </c>
      <c r="D58" s="156">
        <v>159900</v>
      </c>
      <c r="E58" s="155">
        <v>94.811199999999999</v>
      </c>
      <c r="F58" s="148"/>
      <c r="G58" s="148"/>
      <c r="H58" s="150"/>
      <c r="I58" s="151"/>
      <c r="J58" s="148"/>
      <c r="K58" s="148"/>
    </row>
    <row r="59" spans="1:11" ht="15" thickBot="1" x14ac:dyDescent="0.25">
      <c r="A59" s="99"/>
      <c r="B59" s="102"/>
      <c r="C59" s="102"/>
      <c r="D59" s="102"/>
      <c r="E59" s="102"/>
      <c r="F59" s="102"/>
      <c r="G59" s="102"/>
      <c r="H59" s="102"/>
      <c r="I59" s="102"/>
      <c r="J59" s="102"/>
      <c r="K59" s="102"/>
    </row>
    <row r="60" spans="1:11" x14ac:dyDescent="0.2">
      <c r="A60" s="238" t="s">
        <v>173</v>
      </c>
      <c r="B60" s="238"/>
      <c r="C60" s="238"/>
      <c r="D60" s="238"/>
      <c r="E60" s="238"/>
      <c r="F60" s="238"/>
      <c r="G60" s="238"/>
      <c r="H60" s="238"/>
      <c r="I60" s="238"/>
      <c r="J60" s="238"/>
      <c r="K60" s="238"/>
    </row>
    <row r="61" spans="1:11" x14ac:dyDescent="0.2">
      <c r="A61" s="67" t="s">
        <v>115</v>
      </c>
    </row>
    <row r="62" spans="1:11" x14ac:dyDescent="0.2">
      <c r="A62" s="67" t="s">
        <v>116</v>
      </c>
    </row>
    <row r="63" spans="1:11" x14ac:dyDescent="0.2">
      <c r="A63" s="67" t="s">
        <v>117</v>
      </c>
    </row>
    <row r="64" spans="1:11" x14ac:dyDescent="0.2">
      <c r="A64" s="67"/>
    </row>
  </sheetData>
  <mergeCells count="12">
    <mergeCell ref="A60:K60"/>
    <mergeCell ref="I5:K5"/>
    <mergeCell ref="A1:K1"/>
    <mergeCell ref="A2:K2"/>
    <mergeCell ref="A3:E3"/>
    <mergeCell ref="A4:E4"/>
    <mergeCell ref="A5:E5"/>
    <mergeCell ref="F3:H3"/>
    <mergeCell ref="F4:H4"/>
    <mergeCell ref="F5:H5"/>
    <mergeCell ref="I3:K3"/>
    <mergeCell ref="I4:K4"/>
  </mergeCells>
  <pageMargins left="0.7" right="0.7" top="0.75" bottom="0.75" header="0.3" footer="0.3"/>
  <pageSetup paperSize="9" scale="80"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1:Q47"/>
  <sheetViews>
    <sheetView view="pageBreakPreview" topLeftCell="A37" zoomScale="110" zoomScaleNormal="100" zoomScaleSheetLayoutView="110" workbookViewId="0">
      <selection activeCell="O13" sqref="O13"/>
    </sheetView>
  </sheetViews>
  <sheetFormatPr defaultRowHeight="14.25" x14ac:dyDescent="0.2"/>
  <cols>
    <col min="1" max="1" width="3.875" bestFit="1" customWidth="1"/>
    <col min="2" max="2" width="3.5" bestFit="1" customWidth="1"/>
    <col min="3" max="3" width="10" bestFit="1" customWidth="1"/>
    <col min="4" max="13" width="5.25" bestFit="1" customWidth="1"/>
    <col min="14" max="17" width="5" bestFit="1" customWidth="1"/>
  </cols>
  <sheetData>
    <row r="1" spans="1:17" ht="18.75" x14ac:dyDescent="0.2">
      <c r="A1" s="191" t="s">
        <v>118</v>
      </c>
      <c r="B1" s="191"/>
      <c r="C1" s="191"/>
      <c r="D1" s="191"/>
      <c r="E1" s="191"/>
      <c r="F1" s="191"/>
      <c r="G1" s="191"/>
      <c r="H1" s="191"/>
      <c r="I1" s="191"/>
      <c r="J1" s="191"/>
      <c r="K1" s="191"/>
      <c r="L1" s="191"/>
      <c r="M1" s="191"/>
      <c r="N1" s="191"/>
      <c r="O1" s="191"/>
      <c r="P1" s="191"/>
      <c r="Q1" s="191"/>
    </row>
    <row r="2" spans="1:17" ht="15" thickBot="1" x14ac:dyDescent="0.25">
      <c r="A2" s="258" t="s">
        <v>57</v>
      </c>
      <c r="B2" s="258"/>
      <c r="C2" s="258"/>
      <c r="D2" s="258"/>
      <c r="E2" s="258"/>
      <c r="F2" s="258"/>
      <c r="G2" s="258"/>
      <c r="H2" s="258"/>
      <c r="I2" s="258"/>
      <c r="J2" s="258"/>
      <c r="K2" s="258"/>
      <c r="L2" s="258"/>
      <c r="M2" s="258"/>
      <c r="N2" s="258"/>
      <c r="O2" s="258"/>
      <c r="P2" s="258"/>
      <c r="Q2" s="258"/>
    </row>
    <row r="3" spans="1:17" ht="15.75" thickTop="1" thickBot="1" x14ac:dyDescent="0.25">
      <c r="A3" s="202" t="s">
        <v>20</v>
      </c>
      <c r="B3" s="202"/>
      <c r="C3" s="209"/>
      <c r="D3" s="217" t="s">
        <v>119</v>
      </c>
      <c r="E3" s="218"/>
      <c r="F3" s="217" t="s">
        <v>120</v>
      </c>
      <c r="G3" s="218"/>
      <c r="H3" s="217" t="s">
        <v>121</v>
      </c>
      <c r="I3" s="218"/>
      <c r="J3" s="217" t="s">
        <v>122</v>
      </c>
      <c r="K3" s="218"/>
      <c r="L3" s="217" t="s">
        <v>123</v>
      </c>
      <c r="M3" s="218"/>
      <c r="N3" s="253" t="s">
        <v>124</v>
      </c>
      <c r="O3" s="261"/>
      <c r="P3" s="253" t="s">
        <v>125</v>
      </c>
      <c r="Q3" s="254"/>
    </row>
    <row r="4" spans="1:17" ht="15" thickBot="1" x14ac:dyDescent="0.25">
      <c r="A4" s="259"/>
      <c r="B4" s="259"/>
      <c r="C4" s="260"/>
      <c r="D4" s="51" t="s">
        <v>126</v>
      </c>
      <c r="E4" s="76" t="s">
        <v>127</v>
      </c>
      <c r="F4" s="51" t="s">
        <v>126</v>
      </c>
      <c r="G4" s="76" t="s">
        <v>127</v>
      </c>
      <c r="H4" s="51" t="s">
        <v>126</v>
      </c>
      <c r="I4" s="76" t="s">
        <v>127</v>
      </c>
      <c r="J4" s="51" t="s">
        <v>126</v>
      </c>
      <c r="K4" s="76" t="s">
        <v>127</v>
      </c>
      <c r="L4" s="51" t="s">
        <v>126</v>
      </c>
      <c r="M4" s="76" t="s">
        <v>127</v>
      </c>
      <c r="N4" s="46" t="s">
        <v>126</v>
      </c>
      <c r="O4" s="77" t="s">
        <v>127</v>
      </c>
      <c r="P4" s="46" t="s">
        <v>126</v>
      </c>
      <c r="Q4" s="46" t="s">
        <v>127</v>
      </c>
    </row>
    <row r="5" spans="1:17" ht="15" thickTop="1" x14ac:dyDescent="0.2">
      <c r="A5" s="68"/>
      <c r="B5" s="68"/>
      <c r="C5" s="3"/>
      <c r="D5" s="3"/>
      <c r="E5" s="3"/>
      <c r="F5" s="3"/>
      <c r="G5" s="3"/>
      <c r="H5" s="3"/>
      <c r="I5" s="3"/>
      <c r="J5" s="3"/>
      <c r="K5" s="3"/>
      <c r="L5" s="3"/>
      <c r="M5" s="3"/>
      <c r="N5" s="68"/>
      <c r="O5" s="68"/>
      <c r="P5" s="68"/>
      <c r="Q5" s="68"/>
    </row>
    <row r="6" spans="1:17" x14ac:dyDescent="0.2">
      <c r="A6" s="78">
        <v>2023</v>
      </c>
      <c r="B6" s="69"/>
      <c r="C6" s="32"/>
      <c r="D6" s="19"/>
      <c r="E6" s="19"/>
      <c r="F6" s="19"/>
      <c r="G6" s="19"/>
      <c r="H6" s="19"/>
      <c r="I6" s="19"/>
      <c r="J6" s="19"/>
      <c r="K6" s="19"/>
      <c r="L6" s="19"/>
      <c r="M6" s="19"/>
      <c r="N6" s="1"/>
      <c r="O6" s="1"/>
      <c r="P6" s="1"/>
      <c r="Q6" s="1"/>
    </row>
    <row r="7" spans="1:17" x14ac:dyDescent="0.2">
      <c r="A7" s="69"/>
      <c r="B7" s="69" t="s">
        <v>130</v>
      </c>
      <c r="C7" s="32" t="s">
        <v>128</v>
      </c>
      <c r="D7" s="158">
        <v>15.98</v>
      </c>
      <c r="E7" s="158">
        <v>16.48</v>
      </c>
      <c r="F7" s="158">
        <v>16.09</v>
      </c>
      <c r="G7" s="158">
        <v>16.59</v>
      </c>
      <c r="H7" s="158">
        <v>16.28</v>
      </c>
      <c r="I7" s="158">
        <v>16.78</v>
      </c>
      <c r="J7" s="158">
        <v>17.100000000000001</v>
      </c>
      <c r="K7" s="158">
        <v>17.350000000000001</v>
      </c>
      <c r="L7" s="158">
        <v>17.149999999999999</v>
      </c>
      <c r="M7" s="158">
        <v>17.399999999999999</v>
      </c>
      <c r="N7" s="159">
        <v>17.16</v>
      </c>
      <c r="O7" s="159">
        <v>17.66</v>
      </c>
      <c r="P7" s="159">
        <v>17.18</v>
      </c>
      <c r="Q7" s="159">
        <v>17.68</v>
      </c>
    </row>
    <row r="8" spans="1:17" x14ac:dyDescent="0.2">
      <c r="A8" s="69"/>
      <c r="B8" s="69"/>
      <c r="C8" s="32" t="s">
        <v>129</v>
      </c>
      <c r="D8" s="158">
        <v>16.91</v>
      </c>
      <c r="E8" s="158">
        <v>17.41</v>
      </c>
      <c r="F8" s="158">
        <v>16.96</v>
      </c>
      <c r="G8" s="158">
        <v>17.46</v>
      </c>
      <c r="H8" s="158">
        <v>17.04</v>
      </c>
      <c r="I8" s="158">
        <v>17.54</v>
      </c>
      <c r="J8" s="158">
        <v>17.62</v>
      </c>
      <c r="K8" s="158">
        <v>17.87</v>
      </c>
      <c r="L8" s="158">
        <v>17.72</v>
      </c>
      <c r="M8" s="158">
        <v>17.97</v>
      </c>
      <c r="N8" s="159">
        <v>17.760000000000002</v>
      </c>
      <c r="O8" s="159">
        <v>18.260000000000002</v>
      </c>
      <c r="P8" s="159">
        <v>17.79</v>
      </c>
      <c r="Q8" s="159">
        <v>18.29</v>
      </c>
    </row>
    <row r="9" spans="1:17" x14ac:dyDescent="0.2">
      <c r="A9" s="78"/>
      <c r="B9" s="79"/>
      <c r="C9" s="80"/>
      <c r="D9" s="158"/>
      <c r="E9" s="158"/>
      <c r="F9" s="158"/>
      <c r="G9" s="158"/>
      <c r="H9" s="158"/>
      <c r="I9" s="158"/>
      <c r="J9" s="158"/>
      <c r="K9" s="158"/>
      <c r="L9" s="158"/>
      <c r="M9" s="158"/>
      <c r="N9" s="159"/>
      <c r="O9" s="159"/>
      <c r="P9" s="159"/>
      <c r="Q9" s="159"/>
    </row>
    <row r="10" spans="1:17" x14ac:dyDescent="0.2">
      <c r="A10" s="79"/>
      <c r="B10" s="69" t="s">
        <v>131</v>
      </c>
      <c r="C10" s="32" t="s">
        <v>128</v>
      </c>
      <c r="D10" s="158">
        <v>16.93</v>
      </c>
      <c r="E10" s="158">
        <v>17.43</v>
      </c>
      <c r="F10" s="158">
        <v>17.059999999999999</v>
      </c>
      <c r="G10" s="158">
        <v>17.559999999999999</v>
      </c>
      <c r="H10" s="158">
        <v>17.39</v>
      </c>
      <c r="I10" s="158">
        <v>17.89</v>
      </c>
      <c r="J10" s="158">
        <v>18.34</v>
      </c>
      <c r="K10" s="158">
        <v>18.59</v>
      </c>
      <c r="L10" s="158">
        <v>18.46</v>
      </c>
      <c r="M10" s="158">
        <v>18.71</v>
      </c>
      <c r="N10" s="159">
        <v>18.5</v>
      </c>
      <c r="O10" s="159">
        <v>19</v>
      </c>
      <c r="P10" s="159">
        <v>18.55</v>
      </c>
      <c r="Q10" s="159">
        <v>19.05</v>
      </c>
    </row>
    <row r="11" spans="1:17" x14ac:dyDescent="0.2">
      <c r="A11" s="79"/>
      <c r="B11" s="69"/>
      <c r="C11" s="32" t="s">
        <v>129</v>
      </c>
      <c r="D11" s="158">
        <v>17.72</v>
      </c>
      <c r="E11" s="158">
        <v>18.22</v>
      </c>
      <c r="F11" s="158">
        <v>18.079999999999998</v>
      </c>
      <c r="G11" s="158">
        <v>18.579999999999998</v>
      </c>
      <c r="H11" s="158">
        <v>18.88</v>
      </c>
      <c r="I11" s="158">
        <v>19.38</v>
      </c>
      <c r="J11" s="158">
        <v>19.600000000000001</v>
      </c>
      <c r="K11" s="158">
        <v>19.850000000000001</v>
      </c>
      <c r="L11" s="158">
        <v>19.809999999999999</v>
      </c>
      <c r="M11" s="158">
        <v>20.059999999999999</v>
      </c>
      <c r="N11" s="159">
        <v>19.86</v>
      </c>
      <c r="O11" s="159">
        <v>20.36</v>
      </c>
      <c r="P11" s="159">
        <v>19.899999999999999</v>
      </c>
      <c r="Q11" s="159">
        <v>20.399999999999999</v>
      </c>
    </row>
    <row r="12" spans="1:17" x14ac:dyDescent="0.2">
      <c r="A12" s="78"/>
      <c r="B12" s="79"/>
      <c r="C12" s="80"/>
      <c r="D12" s="158"/>
      <c r="E12" s="158"/>
      <c r="F12" s="158"/>
      <c r="G12" s="158"/>
      <c r="H12" s="158"/>
      <c r="I12" s="158"/>
      <c r="J12" s="158"/>
      <c r="K12" s="158"/>
      <c r="L12" s="158"/>
      <c r="M12" s="158"/>
      <c r="N12" s="159"/>
      <c r="O12" s="159"/>
      <c r="P12" s="159"/>
      <c r="Q12" s="159"/>
    </row>
    <row r="13" spans="1:17" x14ac:dyDescent="0.2">
      <c r="A13" s="79"/>
      <c r="B13" s="69" t="s">
        <v>132</v>
      </c>
      <c r="C13" s="32" t="s">
        <v>128</v>
      </c>
      <c r="D13" s="158">
        <v>19.62</v>
      </c>
      <c r="E13" s="158">
        <v>20.12</v>
      </c>
      <c r="F13" s="158">
        <v>19.760000000000002</v>
      </c>
      <c r="G13" s="158">
        <v>20.260000000000002</v>
      </c>
      <c r="H13" s="158">
        <v>20.010000000000002</v>
      </c>
      <c r="I13" s="158">
        <v>20.51</v>
      </c>
      <c r="J13" s="158">
        <v>20.9</v>
      </c>
      <c r="K13" s="158">
        <v>21.15</v>
      </c>
      <c r="L13" s="158">
        <v>20.98</v>
      </c>
      <c r="M13" s="158">
        <v>21.23</v>
      </c>
      <c r="N13" s="159">
        <v>21.03</v>
      </c>
      <c r="O13" s="159">
        <v>21.53</v>
      </c>
      <c r="P13" s="159">
        <v>21.05</v>
      </c>
      <c r="Q13" s="159">
        <v>21.55</v>
      </c>
    </row>
    <row r="14" spans="1:17" x14ac:dyDescent="0.2">
      <c r="A14" s="79"/>
      <c r="B14" s="69"/>
      <c r="C14" s="32" t="s">
        <v>129</v>
      </c>
      <c r="D14" s="158">
        <v>19.809999999999999</v>
      </c>
      <c r="E14" s="158">
        <v>20.309999999999999</v>
      </c>
      <c r="F14" s="158">
        <v>20.16</v>
      </c>
      <c r="G14" s="158">
        <v>20.66</v>
      </c>
      <c r="H14" s="158">
        <v>20.76</v>
      </c>
      <c r="I14" s="158">
        <v>21.26</v>
      </c>
      <c r="J14" s="158">
        <v>21.73</v>
      </c>
      <c r="K14" s="158">
        <v>21.98</v>
      </c>
      <c r="L14" s="158">
        <v>21.82</v>
      </c>
      <c r="M14" s="158">
        <v>22.07</v>
      </c>
      <c r="N14" s="159">
        <v>21.86</v>
      </c>
      <c r="O14" s="159">
        <v>22.36</v>
      </c>
      <c r="P14" s="159">
        <v>21.88</v>
      </c>
      <c r="Q14" s="159">
        <v>22.38</v>
      </c>
    </row>
    <row r="15" spans="1:17" x14ac:dyDescent="0.2">
      <c r="A15" s="78"/>
      <c r="B15" s="79"/>
      <c r="C15" s="80"/>
      <c r="D15" s="158"/>
      <c r="E15" s="158"/>
      <c r="F15" s="158"/>
      <c r="G15" s="158"/>
      <c r="H15" s="158"/>
      <c r="I15" s="158"/>
      <c r="J15" s="158"/>
      <c r="K15" s="158"/>
      <c r="L15" s="158"/>
      <c r="M15" s="158"/>
      <c r="N15" s="159"/>
      <c r="O15" s="159"/>
      <c r="P15" s="159"/>
      <c r="Q15" s="159"/>
    </row>
    <row r="16" spans="1:17" x14ac:dyDescent="0.2">
      <c r="A16" s="79"/>
      <c r="B16" s="69" t="s">
        <v>133</v>
      </c>
      <c r="C16" s="32" t="s">
        <v>128</v>
      </c>
      <c r="D16" s="158">
        <v>20.85</v>
      </c>
      <c r="E16" s="158">
        <v>21.35</v>
      </c>
      <c r="F16" s="158">
        <v>20.99</v>
      </c>
      <c r="G16" s="158">
        <v>21.49</v>
      </c>
      <c r="H16" s="158">
        <v>21.21</v>
      </c>
      <c r="I16" s="158">
        <v>21.71</v>
      </c>
      <c r="J16" s="158">
        <v>21.83</v>
      </c>
      <c r="K16" s="158">
        <v>22.08</v>
      </c>
      <c r="L16" s="158">
        <v>21.85</v>
      </c>
      <c r="M16" s="158">
        <v>22.1</v>
      </c>
      <c r="N16" s="159">
        <v>21.81</v>
      </c>
      <c r="O16" s="159">
        <v>22.31</v>
      </c>
      <c r="P16" s="159">
        <v>21.82</v>
      </c>
      <c r="Q16" s="159">
        <v>22.32</v>
      </c>
    </row>
    <row r="17" spans="1:17" x14ac:dyDescent="0.2">
      <c r="A17" s="79"/>
      <c r="B17" s="69"/>
      <c r="C17" s="32" t="s">
        <v>129</v>
      </c>
      <c r="D17" s="158">
        <v>20.83</v>
      </c>
      <c r="E17" s="158">
        <v>21.33</v>
      </c>
      <c r="F17" s="158">
        <v>20.9</v>
      </c>
      <c r="G17" s="158">
        <v>21.4</v>
      </c>
      <c r="H17" s="158">
        <v>21.07</v>
      </c>
      <c r="I17" s="158">
        <v>21.57</v>
      </c>
      <c r="J17" s="158">
        <v>21.8</v>
      </c>
      <c r="K17" s="158">
        <v>22.05</v>
      </c>
      <c r="L17" s="158">
        <v>21.81</v>
      </c>
      <c r="M17" s="158">
        <v>22.06</v>
      </c>
      <c r="N17" s="159">
        <v>21.8</v>
      </c>
      <c r="O17" s="159">
        <v>22.3</v>
      </c>
      <c r="P17" s="159">
        <v>21.8</v>
      </c>
      <c r="Q17" s="159">
        <v>22.3</v>
      </c>
    </row>
    <row r="18" spans="1:17" x14ac:dyDescent="0.2">
      <c r="A18" s="78"/>
      <c r="B18" s="79"/>
      <c r="C18" s="80"/>
      <c r="D18" s="158"/>
      <c r="E18" s="158"/>
      <c r="F18" s="158"/>
      <c r="G18" s="158"/>
      <c r="H18" s="158"/>
      <c r="I18" s="158"/>
      <c r="J18" s="158"/>
      <c r="K18" s="158"/>
      <c r="L18" s="158"/>
      <c r="M18" s="158"/>
      <c r="N18" s="159"/>
      <c r="O18" s="159"/>
      <c r="P18" s="159"/>
      <c r="Q18" s="159"/>
    </row>
    <row r="19" spans="1:17" x14ac:dyDescent="0.2">
      <c r="A19" s="79"/>
      <c r="B19" s="69" t="s">
        <v>41</v>
      </c>
      <c r="C19" s="32" t="s">
        <v>128</v>
      </c>
      <c r="D19" s="158">
        <v>20.73</v>
      </c>
      <c r="E19" s="158">
        <v>21.23</v>
      </c>
      <c r="F19" s="158">
        <v>20.84</v>
      </c>
      <c r="G19" s="158">
        <v>21.34</v>
      </c>
      <c r="H19" s="158">
        <v>21.03</v>
      </c>
      <c r="I19" s="158">
        <v>21.53</v>
      </c>
      <c r="J19" s="158">
        <v>21.81</v>
      </c>
      <c r="K19" s="158">
        <v>22.06</v>
      </c>
      <c r="L19" s="158">
        <v>21.83</v>
      </c>
      <c r="M19" s="158">
        <v>22.08</v>
      </c>
      <c r="N19" s="159">
        <v>21.84</v>
      </c>
      <c r="O19" s="159">
        <v>22.34</v>
      </c>
      <c r="P19" s="159">
        <v>21.86</v>
      </c>
      <c r="Q19" s="159">
        <v>22.36</v>
      </c>
    </row>
    <row r="20" spans="1:17" x14ac:dyDescent="0.2">
      <c r="A20" s="79"/>
      <c r="B20" s="69"/>
      <c r="C20" s="32" t="s">
        <v>129</v>
      </c>
      <c r="D20" s="160">
        <v>20.9</v>
      </c>
      <c r="E20" s="160">
        <v>21.4</v>
      </c>
      <c r="F20" s="160">
        <v>20.98</v>
      </c>
      <c r="G20" s="160">
        <v>21.48</v>
      </c>
      <c r="H20" s="160">
        <v>21.2</v>
      </c>
      <c r="I20" s="160">
        <v>21.7</v>
      </c>
      <c r="J20" s="160">
        <v>21.94</v>
      </c>
      <c r="K20" s="160">
        <v>22.19</v>
      </c>
      <c r="L20" s="160">
        <v>21.93</v>
      </c>
      <c r="M20" s="160">
        <v>22.18</v>
      </c>
      <c r="N20" s="161">
        <v>21.91</v>
      </c>
      <c r="O20" s="161">
        <v>22.41</v>
      </c>
      <c r="P20" s="161">
        <v>21.92</v>
      </c>
      <c r="Q20" s="161">
        <v>22.42</v>
      </c>
    </row>
    <row r="21" spans="1:17" x14ac:dyDescent="0.2">
      <c r="A21" s="78"/>
      <c r="B21" s="79"/>
      <c r="C21" s="80"/>
      <c r="D21" s="158"/>
      <c r="E21" s="158"/>
      <c r="F21" s="158"/>
      <c r="G21" s="158"/>
      <c r="H21" s="158"/>
      <c r="I21" s="158"/>
      <c r="J21" s="158"/>
      <c r="K21" s="158"/>
      <c r="L21" s="158"/>
      <c r="M21" s="158"/>
      <c r="N21" s="159"/>
      <c r="O21" s="159"/>
      <c r="P21" s="159"/>
      <c r="Q21" s="159"/>
    </row>
    <row r="22" spans="1:17" x14ac:dyDescent="0.2">
      <c r="A22" s="79"/>
      <c r="B22" s="69" t="s">
        <v>134</v>
      </c>
      <c r="C22" s="32" t="s">
        <v>128</v>
      </c>
      <c r="D22" s="158">
        <v>20.83</v>
      </c>
      <c r="E22" s="158">
        <v>21.33</v>
      </c>
      <c r="F22" s="158">
        <v>20.96</v>
      </c>
      <c r="G22" s="158">
        <v>21.46</v>
      </c>
      <c r="H22" s="158">
        <v>21.15</v>
      </c>
      <c r="I22" s="158">
        <v>21.65</v>
      </c>
      <c r="J22" s="158">
        <v>21.87</v>
      </c>
      <c r="K22" s="158">
        <v>22.12</v>
      </c>
      <c r="L22" s="158">
        <v>21.92</v>
      </c>
      <c r="M22" s="158">
        <v>22.17</v>
      </c>
      <c r="N22" s="159">
        <v>21.92</v>
      </c>
      <c r="O22" s="159">
        <v>22.42</v>
      </c>
      <c r="P22" s="159">
        <v>21.93</v>
      </c>
      <c r="Q22" s="159">
        <v>22.43</v>
      </c>
    </row>
    <row r="23" spans="1:17" x14ac:dyDescent="0.2">
      <c r="A23" s="79"/>
      <c r="B23" s="69"/>
      <c r="C23" s="32" t="s">
        <v>129</v>
      </c>
      <c r="D23" s="160">
        <v>21.89</v>
      </c>
      <c r="E23" s="160">
        <v>22.39</v>
      </c>
      <c r="F23" s="160">
        <v>21.97</v>
      </c>
      <c r="G23" s="160">
        <v>22.47</v>
      </c>
      <c r="H23" s="160">
        <v>22.04</v>
      </c>
      <c r="I23" s="160">
        <v>22.54</v>
      </c>
      <c r="J23" s="160">
        <v>22.66</v>
      </c>
      <c r="K23" s="160">
        <v>22.91</v>
      </c>
      <c r="L23" s="160">
        <v>22.72</v>
      </c>
      <c r="M23" s="160">
        <v>22.97</v>
      </c>
      <c r="N23" s="161">
        <v>22.75</v>
      </c>
      <c r="O23" s="161">
        <v>23.25</v>
      </c>
      <c r="P23" s="161">
        <v>22.77</v>
      </c>
      <c r="Q23" s="161">
        <v>23.27</v>
      </c>
    </row>
    <row r="24" spans="1:17" x14ac:dyDescent="0.2">
      <c r="A24" s="78"/>
      <c r="B24" s="69"/>
      <c r="C24" s="32"/>
      <c r="D24" s="160"/>
      <c r="E24" s="160"/>
      <c r="F24" s="160"/>
      <c r="G24" s="160"/>
      <c r="H24" s="160"/>
      <c r="I24" s="160"/>
      <c r="J24" s="160"/>
      <c r="K24" s="160"/>
      <c r="L24" s="160"/>
      <c r="M24" s="160"/>
      <c r="N24" s="161"/>
      <c r="O24" s="161"/>
      <c r="P24" s="161"/>
      <c r="Q24" s="161"/>
    </row>
    <row r="25" spans="1:17" x14ac:dyDescent="0.2">
      <c r="A25" s="79"/>
      <c r="B25" s="69" t="s">
        <v>3</v>
      </c>
      <c r="C25" s="32" t="s">
        <v>128</v>
      </c>
      <c r="D25" s="158">
        <v>21.6</v>
      </c>
      <c r="E25" s="158">
        <v>22.1</v>
      </c>
      <c r="F25" s="158">
        <v>21.78</v>
      </c>
      <c r="G25" s="158">
        <v>22.28</v>
      </c>
      <c r="H25" s="158">
        <v>22.06</v>
      </c>
      <c r="I25" s="158">
        <v>22.56</v>
      </c>
      <c r="J25" s="158">
        <v>22.66</v>
      </c>
      <c r="K25" s="158">
        <v>22.91</v>
      </c>
      <c r="L25" s="158">
        <v>22.78</v>
      </c>
      <c r="M25" s="158">
        <v>23.03</v>
      </c>
      <c r="N25" s="159">
        <v>22.8</v>
      </c>
      <c r="O25" s="159">
        <v>23.3</v>
      </c>
      <c r="P25" s="159">
        <v>22.81</v>
      </c>
      <c r="Q25" s="159">
        <v>23.31</v>
      </c>
    </row>
    <row r="26" spans="1:17" x14ac:dyDescent="0.2">
      <c r="A26" s="79"/>
      <c r="B26" s="69"/>
      <c r="C26" s="32" t="s">
        <v>129</v>
      </c>
      <c r="D26" s="158">
        <v>21.58</v>
      </c>
      <c r="E26" s="158">
        <v>22.08</v>
      </c>
      <c r="F26" s="158">
        <v>21.88</v>
      </c>
      <c r="G26" s="158">
        <v>22.38</v>
      </c>
      <c r="H26" s="158">
        <v>22.27</v>
      </c>
      <c r="I26" s="158">
        <v>22.77</v>
      </c>
      <c r="J26" s="158">
        <v>22.89</v>
      </c>
      <c r="K26" s="158">
        <v>23.14</v>
      </c>
      <c r="L26" s="158">
        <v>22.97</v>
      </c>
      <c r="M26" s="158">
        <v>23.22</v>
      </c>
      <c r="N26" s="159">
        <v>22.99</v>
      </c>
      <c r="O26" s="159">
        <v>23.49</v>
      </c>
      <c r="P26" s="159">
        <v>22.99</v>
      </c>
      <c r="Q26" s="159">
        <v>23.49</v>
      </c>
    </row>
    <row r="27" spans="1:17" x14ac:dyDescent="0.2">
      <c r="A27" s="79"/>
      <c r="B27" s="69"/>
      <c r="C27" s="32"/>
      <c r="D27" s="158"/>
      <c r="E27" s="158"/>
      <c r="F27" s="158"/>
      <c r="G27" s="158"/>
      <c r="H27" s="158"/>
      <c r="I27" s="158"/>
      <c r="J27" s="158"/>
      <c r="K27" s="158"/>
      <c r="L27" s="158"/>
      <c r="M27" s="158"/>
      <c r="N27" s="159"/>
      <c r="O27" s="159"/>
      <c r="P27" s="159"/>
      <c r="Q27" s="159"/>
    </row>
    <row r="28" spans="1:17" x14ac:dyDescent="0.2">
      <c r="A28" s="78"/>
      <c r="B28" s="69" t="s">
        <v>4</v>
      </c>
      <c r="C28" s="32" t="s">
        <v>128</v>
      </c>
      <c r="D28" s="158">
        <v>21.56</v>
      </c>
      <c r="E28" s="158">
        <v>22.06</v>
      </c>
      <c r="F28" s="158">
        <v>21.67</v>
      </c>
      <c r="G28" s="158">
        <v>22.17</v>
      </c>
      <c r="H28" s="158">
        <v>21.89</v>
      </c>
      <c r="I28" s="158">
        <v>22.39</v>
      </c>
      <c r="J28" s="158">
        <v>22.71</v>
      </c>
      <c r="K28" s="158">
        <v>22.96</v>
      </c>
      <c r="L28" s="158">
        <v>22.83</v>
      </c>
      <c r="M28" s="158">
        <v>23.08</v>
      </c>
      <c r="N28" s="159">
        <v>22.85</v>
      </c>
      <c r="O28" s="159">
        <v>23.35</v>
      </c>
      <c r="P28" s="159">
        <v>22.87</v>
      </c>
      <c r="Q28" s="159">
        <v>23.37</v>
      </c>
    </row>
    <row r="29" spans="1:17" x14ac:dyDescent="0.2">
      <c r="A29" s="79"/>
      <c r="B29" s="69"/>
      <c r="C29" s="32" t="s">
        <v>129</v>
      </c>
      <c r="D29" s="158">
        <v>21.65</v>
      </c>
      <c r="E29" s="158">
        <v>22.15</v>
      </c>
      <c r="F29" s="158">
        <v>21.74</v>
      </c>
      <c r="G29" s="158">
        <v>22.24</v>
      </c>
      <c r="H29" s="158">
        <v>21.96</v>
      </c>
      <c r="I29" s="158">
        <v>22.46</v>
      </c>
      <c r="J29" s="158">
        <v>22.92</v>
      </c>
      <c r="K29" s="158">
        <v>23.17</v>
      </c>
      <c r="L29" s="158">
        <v>22.96</v>
      </c>
      <c r="M29" s="158">
        <v>23.21</v>
      </c>
      <c r="N29" s="159">
        <v>22.97</v>
      </c>
      <c r="O29" s="159">
        <v>23.47</v>
      </c>
      <c r="P29" s="159">
        <v>22.99</v>
      </c>
      <c r="Q29" s="159">
        <v>23.49</v>
      </c>
    </row>
    <row r="30" spans="1:17" x14ac:dyDescent="0.2">
      <c r="A30" s="78"/>
      <c r="B30" s="69"/>
      <c r="C30" s="32"/>
      <c r="D30" s="158"/>
      <c r="E30" s="158"/>
      <c r="F30" s="158"/>
      <c r="G30" s="158"/>
      <c r="H30" s="158"/>
      <c r="I30" s="158"/>
      <c r="J30" s="158"/>
      <c r="K30" s="158"/>
      <c r="L30" s="158"/>
      <c r="M30" s="158"/>
      <c r="N30" s="159"/>
      <c r="O30" s="159"/>
      <c r="P30" s="159"/>
      <c r="Q30" s="159"/>
    </row>
    <row r="31" spans="1:17" x14ac:dyDescent="0.2">
      <c r="A31" s="79"/>
      <c r="B31" s="69" t="s">
        <v>5</v>
      </c>
      <c r="C31" s="32" t="s">
        <v>128</v>
      </c>
      <c r="D31" s="158">
        <v>21.51</v>
      </c>
      <c r="E31" s="158">
        <v>22.01</v>
      </c>
      <c r="F31" s="158">
        <v>21.77</v>
      </c>
      <c r="G31" s="158">
        <v>22.27</v>
      </c>
      <c r="H31" s="158">
        <v>22.15</v>
      </c>
      <c r="I31" s="158">
        <v>22.65</v>
      </c>
      <c r="J31" s="158">
        <v>22.97</v>
      </c>
      <c r="K31" s="158">
        <v>23.22</v>
      </c>
      <c r="L31" s="158">
        <v>23.36</v>
      </c>
      <c r="M31" s="158">
        <v>23.61</v>
      </c>
      <c r="N31" s="159">
        <v>23.42</v>
      </c>
      <c r="O31" s="159">
        <v>23.92</v>
      </c>
      <c r="P31" s="159">
        <v>23.46</v>
      </c>
      <c r="Q31" s="159">
        <v>23.96</v>
      </c>
    </row>
    <row r="32" spans="1:17" x14ac:dyDescent="0.2">
      <c r="A32" s="79"/>
      <c r="B32" s="69"/>
      <c r="C32" s="32" t="s">
        <v>129</v>
      </c>
      <c r="D32" s="158">
        <v>21.64</v>
      </c>
      <c r="E32" s="158">
        <v>22.14</v>
      </c>
      <c r="F32" s="158">
        <v>21.7</v>
      </c>
      <c r="G32" s="158">
        <v>22.2</v>
      </c>
      <c r="H32" s="158">
        <v>21.8</v>
      </c>
      <c r="I32" s="158">
        <v>22.3</v>
      </c>
      <c r="J32" s="158">
        <v>22.41</v>
      </c>
      <c r="K32" s="158">
        <v>22.66</v>
      </c>
      <c r="L32" s="158">
        <v>22.7</v>
      </c>
      <c r="M32" s="158">
        <v>22.95</v>
      </c>
      <c r="N32" s="159">
        <v>22.75</v>
      </c>
      <c r="O32" s="159">
        <v>23.25</v>
      </c>
      <c r="P32" s="159">
        <v>22.79</v>
      </c>
      <c r="Q32" s="159">
        <v>23.29</v>
      </c>
    </row>
    <row r="33" spans="1:17" x14ac:dyDescent="0.2">
      <c r="A33" s="78"/>
      <c r="B33" s="69"/>
      <c r="C33" s="32"/>
      <c r="D33" s="158"/>
      <c r="E33" s="158"/>
      <c r="F33" s="158"/>
      <c r="G33" s="158"/>
      <c r="H33" s="158"/>
      <c r="I33" s="158"/>
      <c r="J33" s="158"/>
      <c r="K33" s="158"/>
      <c r="L33" s="158"/>
      <c r="M33" s="158"/>
      <c r="N33" s="159"/>
      <c r="O33" s="159"/>
      <c r="P33" s="159"/>
      <c r="Q33" s="159"/>
    </row>
    <row r="34" spans="1:17" x14ac:dyDescent="0.2">
      <c r="A34" s="79"/>
      <c r="B34" s="69" t="s">
        <v>6</v>
      </c>
      <c r="C34" s="32" t="s">
        <v>128</v>
      </c>
      <c r="D34" s="158">
        <v>21.63</v>
      </c>
      <c r="E34" s="158">
        <v>22.13</v>
      </c>
      <c r="F34" s="158">
        <v>21.68</v>
      </c>
      <c r="G34" s="158">
        <v>22.18</v>
      </c>
      <c r="H34" s="158">
        <v>21.74</v>
      </c>
      <c r="I34" s="158">
        <v>22.24</v>
      </c>
      <c r="J34" s="158">
        <v>21.99</v>
      </c>
      <c r="K34" s="158">
        <v>22.24</v>
      </c>
      <c r="L34" s="158">
        <v>22.24</v>
      </c>
      <c r="M34" s="158">
        <v>22.49</v>
      </c>
      <c r="N34" s="159">
        <v>22.23</v>
      </c>
      <c r="O34" s="159">
        <v>22.73</v>
      </c>
      <c r="P34" s="159">
        <v>22.24</v>
      </c>
      <c r="Q34" s="159">
        <v>22.74</v>
      </c>
    </row>
    <row r="35" spans="1:17" x14ac:dyDescent="0.2">
      <c r="A35" s="79"/>
      <c r="B35" s="69"/>
      <c r="C35" s="32" t="s">
        <v>129</v>
      </c>
      <c r="D35" s="158">
        <v>21.62</v>
      </c>
      <c r="E35" s="158">
        <v>22.12</v>
      </c>
      <c r="F35" s="158">
        <v>21.64</v>
      </c>
      <c r="G35" s="158">
        <v>22.14</v>
      </c>
      <c r="H35" s="158">
        <v>21.66</v>
      </c>
      <c r="I35" s="158">
        <v>22.16</v>
      </c>
      <c r="J35" s="158">
        <v>21.71</v>
      </c>
      <c r="K35" s="158">
        <v>21.96</v>
      </c>
      <c r="L35" s="158">
        <v>21.75</v>
      </c>
      <c r="M35" s="158">
        <v>22</v>
      </c>
      <c r="N35" s="159">
        <v>21.74</v>
      </c>
      <c r="O35" s="159">
        <v>22.24</v>
      </c>
      <c r="P35" s="159">
        <v>21.76</v>
      </c>
      <c r="Q35" s="159">
        <v>22.26</v>
      </c>
    </row>
    <row r="36" spans="1:17" x14ac:dyDescent="0.2">
      <c r="A36" s="78"/>
      <c r="B36" s="69"/>
      <c r="C36" s="32"/>
      <c r="D36" s="158"/>
      <c r="E36" s="158"/>
      <c r="F36" s="158"/>
      <c r="G36" s="158"/>
      <c r="H36" s="158"/>
      <c r="I36" s="158"/>
      <c r="J36" s="158"/>
      <c r="K36" s="158"/>
      <c r="L36" s="158"/>
      <c r="M36" s="158"/>
      <c r="N36" s="159"/>
      <c r="O36" s="159"/>
      <c r="P36" s="159"/>
      <c r="Q36" s="159"/>
    </row>
    <row r="37" spans="1:17" x14ac:dyDescent="0.2">
      <c r="A37" s="79"/>
      <c r="B37" s="69" t="s">
        <v>7</v>
      </c>
      <c r="C37" s="32" t="s">
        <v>128</v>
      </c>
      <c r="D37" s="158">
        <v>21.66</v>
      </c>
      <c r="E37" s="158">
        <v>22.16</v>
      </c>
      <c r="F37" s="158">
        <v>21.66</v>
      </c>
      <c r="G37" s="158">
        <v>22.16</v>
      </c>
      <c r="H37" s="158">
        <v>21.62</v>
      </c>
      <c r="I37" s="158">
        <v>22.12</v>
      </c>
      <c r="J37" s="158">
        <v>21.26</v>
      </c>
      <c r="K37" s="158">
        <v>21.51</v>
      </c>
      <c r="L37" s="158">
        <v>21.3</v>
      </c>
      <c r="M37" s="158">
        <v>21.55</v>
      </c>
      <c r="N37" s="159">
        <v>21.3</v>
      </c>
      <c r="O37" s="159">
        <v>21.8</v>
      </c>
      <c r="P37" s="159">
        <v>21.3</v>
      </c>
      <c r="Q37" s="159">
        <v>21.8</v>
      </c>
    </row>
    <row r="38" spans="1:17" x14ac:dyDescent="0.2">
      <c r="A38" s="79"/>
      <c r="B38" s="69"/>
      <c r="C38" s="32" t="s">
        <v>129</v>
      </c>
      <c r="D38" s="158">
        <v>21.81</v>
      </c>
      <c r="E38" s="158">
        <v>22.31</v>
      </c>
      <c r="F38" s="158">
        <v>21.8</v>
      </c>
      <c r="G38" s="158">
        <v>22.3</v>
      </c>
      <c r="H38" s="158">
        <v>21.77</v>
      </c>
      <c r="I38" s="158">
        <v>22.27</v>
      </c>
      <c r="J38" s="158">
        <v>21.22</v>
      </c>
      <c r="K38" s="158">
        <v>21.47</v>
      </c>
      <c r="L38" s="158">
        <v>21.22</v>
      </c>
      <c r="M38" s="158">
        <v>21.47</v>
      </c>
      <c r="N38" s="159">
        <v>21.18</v>
      </c>
      <c r="O38" s="159">
        <v>21.68</v>
      </c>
      <c r="P38" s="159">
        <v>21.16</v>
      </c>
      <c r="Q38" s="159">
        <v>21.66</v>
      </c>
    </row>
    <row r="39" spans="1:17" x14ac:dyDescent="0.2">
      <c r="A39" s="78"/>
      <c r="B39" s="69"/>
      <c r="C39" s="32"/>
      <c r="D39" s="158"/>
      <c r="E39" s="158"/>
      <c r="F39" s="158"/>
      <c r="G39" s="158"/>
      <c r="H39" s="158"/>
      <c r="I39" s="158"/>
      <c r="J39" s="158"/>
      <c r="K39" s="158"/>
      <c r="L39" s="158"/>
      <c r="M39" s="158"/>
      <c r="N39" s="159"/>
      <c r="O39" s="159"/>
      <c r="P39" s="159"/>
      <c r="Q39" s="159"/>
    </row>
    <row r="40" spans="1:17" x14ac:dyDescent="0.2">
      <c r="A40" s="79"/>
      <c r="B40" s="69" t="s">
        <v>2</v>
      </c>
      <c r="C40" s="32" t="s">
        <v>128</v>
      </c>
      <c r="D40" s="160">
        <v>21.77</v>
      </c>
      <c r="E40" s="160">
        <v>22.27</v>
      </c>
      <c r="F40" s="160">
        <v>21.76</v>
      </c>
      <c r="G40" s="160">
        <v>22.26</v>
      </c>
      <c r="H40" s="160">
        <v>21.68</v>
      </c>
      <c r="I40" s="160">
        <v>22.18</v>
      </c>
      <c r="J40" s="160">
        <v>21.3</v>
      </c>
      <c r="K40" s="160">
        <v>21.55</v>
      </c>
      <c r="L40" s="160">
        <v>21.29</v>
      </c>
      <c r="M40" s="160">
        <v>21.54</v>
      </c>
      <c r="N40" s="161">
        <v>21.23</v>
      </c>
      <c r="O40" s="161">
        <v>21.73</v>
      </c>
      <c r="P40" s="161">
        <v>21.21</v>
      </c>
      <c r="Q40" s="161">
        <v>21.71</v>
      </c>
    </row>
    <row r="41" spans="1:17" x14ac:dyDescent="0.2">
      <c r="A41" s="79"/>
      <c r="B41" s="69"/>
      <c r="C41" s="32" t="s">
        <v>129</v>
      </c>
      <c r="D41" s="160">
        <v>21.78</v>
      </c>
      <c r="E41" s="160">
        <v>22.28</v>
      </c>
      <c r="F41" s="160">
        <v>21.76</v>
      </c>
      <c r="G41" s="160">
        <v>22.26</v>
      </c>
      <c r="H41" s="160">
        <v>21.6</v>
      </c>
      <c r="I41" s="160">
        <v>22.1</v>
      </c>
      <c r="J41" s="160">
        <v>21.21</v>
      </c>
      <c r="K41" s="160">
        <v>21.46</v>
      </c>
      <c r="L41" s="160">
        <v>21.24</v>
      </c>
      <c r="M41" s="160">
        <v>21.49</v>
      </c>
      <c r="N41" s="161">
        <v>21.2</v>
      </c>
      <c r="O41" s="161">
        <v>21.7</v>
      </c>
      <c r="P41" s="161">
        <v>21.21</v>
      </c>
      <c r="Q41" s="161">
        <v>21.71</v>
      </c>
    </row>
    <row r="42" spans="1:17" x14ac:dyDescent="0.2">
      <c r="D42" s="162"/>
      <c r="E42" s="162"/>
      <c r="F42" s="162"/>
      <c r="G42" s="162"/>
      <c r="H42" s="162"/>
      <c r="I42" s="162"/>
      <c r="J42" s="162"/>
      <c r="K42" s="162"/>
      <c r="L42" s="162"/>
      <c r="M42" s="162"/>
      <c r="N42" s="162"/>
      <c r="O42" s="162"/>
      <c r="P42" s="162"/>
      <c r="Q42" s="162"/>
    </row>
    <row r="43" spans="1:17" x14ac:dyDescent="0.2">
      <c r="A43" s="78">
        <v>2024</v>
      </c>
      <c r="B43" s="69" t="s">
        <v>130</v>
      </c>
      <c r="C43" s="142" t="s">
        <v>128</v>
      </c>
      <c r="D43" s="160">
        <f>AVERAGE('[1]6.6 KIBOR'!C1316:C1337)</f>
        <v>21.600454545454546</v>
      </c>
      <c r="E43" s="160">
        <f>AVERAGE('[1]6.6 KIBOR'!D1316:D1337)</f>
        <v>22.100454545454546</v>
      </c>
      <c r="F43" s="160">
        <f>AVERAGE('[1]6.6 KIBOR'!E1316:E1337)</f>
        <v>21.557727272727274</v>
      </c>
      <c r="G43" s="160">
        <f>AVERAGE('[1]6.6 KIBOR'!F1316:F1337)</f>
        <v>22.057727272727274</v>
      </c>
      <c r="H43" s="160">
        <f>AVERAGE('[1]6.6 KIBOR'!G1316:G1337)</f>
        <v>21.230909090909094</v>
      </c>
      <c r="I43" s="160">
        <f>AVERAGE('[1]6.6 KIBOR'!H1316:H1337)</f>
        <v>21.730909090909094</v>
      </c>
      <c r="J43" s="160">
        <f>AVERAGE('[1]6.6 KIBOR'!I1316:I1337)</f>
        <v>20.707727272727279</v>
      </c>
      <c r="K43" s="160">
        <f>AVERAGE('[1]6.6 KIBOR'!J1316:J1337)</f>
        <v>20.957727272727279</v>
      </c>
      <c r="L43" s="160">
        <f>AVERAGE('[1]6.6 KIBOR'!K1316:K1337)</f>
        <v>20.736818181818183</v>
      </c>
      <c r="M43" s="160">
        <f>AVERAGE('[1]6.6 KIBOR'!L1316:L1337)</f>
        <v>20.986818181818183</v>
      </c>
      <c r="N43" s="161">
        <f>AVERAGE('[1]6.6 KIBOR'!M1316:M1337)</f>
        <v>20.715909090909097</v>
      </c>
      <c r="O43" s="161">
        <f>AVERAGE('[1]6.6 KIBOR'!N1316:N1337)</f>
        <v>21.21590909090909</v>
      </c>
      <c r="P43" s="161">
        <f>AVERAGE('[1]6.6 KIBOR'!O1316:O1337)</f>
        <v>20.694545454545452</v>
      </c>
      <c r="Q43" s="161">
        <f>AVERAGE('[1]6.6 KIBOR'!P1316:P1337)</f>
        <v>21.194545454545452</v>
      </c>
    </row>
    <row r="44" spans="1:17" x14ac:dyDescent="0.2">
      <c r="B44" s="69"/>
      <c r="C44" s="142" t="s">
        <v>129</v>
      </c>
      <c r="D44" s="160">
        <f>+'[1]6.6 KIBOR'!C1337</f>
        <v>21.77</v>
      </c>
      <c r="E44" s="160">
        <f>+'[1]6.6 KIBOR'!D1337</f>
        <v>22.27</v>
      </c>
      <c r="F44" s="160">
        <f>+'[1]6.6 KIBOR'!E1337</f>
        <v>21.66</v>
      </c>
      <c r="G44" s="160">
        <f>+'[1]6.6 KIBOR'!F1337</f>
        <v>22.16</v>
      </c>
      <c r="H44" s="160">
        <f>+'[1]6.6 KIBOR'!G1337</f>
        <v>21.62</v>
      </c>
      <c r="I44" s="160">
        <f>+'[1]6.6 KIBOR'!H1337</f>
        <v>22.12</v>
      </c>
      <c r="J44" s="160">
        <f>+'[1]6.6 KIBOR'!I1337</f>
        <v>20.68</v>
      </c>
      <c r="K44" s="160">
        <f>+'[1]6.6 KIBOR'!J1337</f>
        <v>20.93</v>
      </c>
      <c r="L44" s="160">
        <f>+'[1]6.6 KIBOR'!K1337</f>
        <v>20.72</v>
      </c>
      <c r="M44" s="160">
        <f>+'[1]6.6 KIBOR'!L1337</f>
        <v>20.97</v>
      </c>
      <c r="N44" s="161">
        <f>+'[1]6.6 KIBOR'!M1337</f>
        <v>20.71</v>
      </c>
      <c r="O44" s="161">
        <f>+'[1]6.6 KIBOR'!N1337</f>
        <v>21.21</v>
      </c>
      <c r="P44" s="161">
        <f>+'[1]6.6 KIBOR'!O1337</f>
        <v>20.69</v>
      </c>
      <c r="Q44" s="161">
        <f>+'[1]6.6 KIBOR'!P1337</f>
        <v>21.19</v>
      </c>
    </row>
    <row r="45" spans="1:17" ht="15" thickBot="1" x14ac:dyDescent="0.25">
      <c r="A45" s="48"/>
      <c r="B45" s="48"/>
      <c r="C45" s="48"/>
      <c r="D45" s="81"/>
      <c r="E45" s="81"/>
      <c r="F45" s="81"/>
      <c r="G45" s="81"/>
      <c r="H45" s="81"/>
      <c r="I45" s="81"/>
      <c r="J45" s="81"/>
      <c r="K45" s="81"/>
      <c r="L45" s="81"/>
      <c r="M45" s="81"/>
      <c r="N45" s="81"/>
      <c r="O45" s="81"/>
      <c r="P45" s="81"/>
      <c r="Q45" s="81"/>
    </row>
    <row r="46" spans="1:17" ht="15" thickTop="1" x14ac:dyDescent="0.2">
      <c r="A46" s="255" t="s">
        <v>135</v>
      </c>
      <c r="B46" s="255"/>
      <c r="C46" s="255"/>
      <c r="D46" s="255"/>
      <c r="E46" s="255"/>
      <c r="F46" s="82"/>
      <c r="G46" s="2"/>
      <c r="H46" s="256" t="s">
        <v>136</v>
      </c>
      <c r="I46" s="256"/>
      <c r="J46" s="256"/>
      <c r="K46" s="256"/>
      <c r="L46" s="256"/>
      <c r="M46" s="256"/>
      <c r="N46" s="256"/>
      <c r="O46" s="256"/>
      <c r="P46" s="256"/>
      <c r="Q46" s="256"/>
    </row>
    <row r="47" spans="1:17" x14ac:dyDescent="0.2">
      <c r="A47" s="257" t="s">
        <v>137</v>
      </c>
      <c r="B47" s="257"/>
      <c r="C47" s="257"/>
      <c r="D47" s="257"/>
      <c r="E47" s="257"/>
      <c r="F47" s="257"/>
      <c r="G47" s="257"/>
      <c r="H47" s="257"/>
      <c r="I47" s="257"/>
      <c r="J47" s="257"/>
      <c r="K47" s="257"/>
      <c r="L47" s="257"/>
      <c r="M47" s="257"/>
      <c r="N47" s="257"/>
      <c r="O47" s="257"/>
      <c r="P47" s="257"/>
      <c r="Q47" s="257"/>
    </row>
  </sheetData>
  <mergeCells count="13">
    <mergeCell ref="P3:Q3"/>
    <mergeCell ref="A46:E46"/>
    <mergeCell ref="H46:Q46"/>
    <mergeCell ref="A47:Q47"/>
    <mergeCell ref="A1:Q1"/>
    <mergeCell ref="A2:Q2"/>
    <mergeCell ref="A3:C4"/>
    <mergeCell ref="D3:E3"/>
    <mergeCell ref="F3:G3"/>
    <mergeCell ref="H3:I3"/>
    <mergeCell ref="J3:K3"/>
    <mergeCell ref="L3:M3"/>
    <mergeCell ref="N3:O3"/>
  </mergeCells>
  <hyperlinks>
    <hyperlink ref="A47" r:id="rId1" display="http://www.sbp.org.pk/ecodata/kibor_index.asp"/>
  </hyperlinks>
  <pageMargins left="0.7" right="0.7" top="0.75" bottom="0.75" header="0.3" footer="0.3"/>
  <pageSetup paperSize="9" scale="86" orientation="portrait" verticalDpi="0"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pageSetUpPr fitToPage="1"/>
  </sheetPr>
  <dimension ref="A1:H28"/>
  <sheetViews>
    <sheetView view="pageBreakPreview" zoomScale="115" zoomScaleNormal="100" zoomScaleSheetLayoutView="115" workbookViewId="0">
      <selection activeCell="D12" sqref="D12"/>
    </sheetView>
  </sheetViews>
  <sheetFormatPr defaultColWidth="9.125" defaultRowHeight="14.25" x14ac:dyDescent="0.2"/>
  <cols>
    <col min="1" max="1" width="14.625" style="10" customWidth="1"/>
    <col min="2" max="8" width="9.875" style="10" customWidth="1"/>
    <col min="9" max="16384" width="9.125" style="10"/>
  </cols>
  <sheetData>
    <row r="1" spans="1:8" ht="18.75" x14ac:dyDescent="0.2">
      <c r="A1" s="191" t="s">
        <v>138</v>
      </c>
      <c r="B1" s="191"/>
      <c r="C1" s="191"/>
      <c r="D1" s="191"/>
      <c r="E1" s="191"/>
      <c r="F1" s="191"/>
      <c r="G1" s="191"/>
      <c r="H1" s="191"/>
    </row>
    <row r="2" spans="1:8" ht="15" thickBot="1" x14ac:dyDescent="0.25">
      <c r="A2" s="258" t="s">
        <v>139</v>
      </c>
      <c r="B2" s="258"/>
      <c r="C2" s="258"/>
      <c r="D2" s="258"/>
      <c r="E2" s="258"/>
      <c r="F2" s="258"/>
      <c r="G2" s="258"/>
      <c r="H2" s="258"/>
    </row>
    <row r="3" spans="1:8" ht="15.75" thickTop="1" thickBot="1" x14ac:dyDescent="0.25">
      <c r="A3" s="262" t="s">
        <v>20</v>
      </c>
      <c r="B3" s="263"/>
      <c r="C3" s="84" t="s">
        <v>140</v>
      </c>
      <c r="D3" s="84" t="s">
        <v>119</v>
      </c>
      <c r="E3" s="84" t="s">
        <v>120</v>
      </c>
      <c r="F3" s="84" t="s">
        <v>141</v>
      </c>
      <c r="G3" s="84" t="s">
        <v>122</v>
      </c>
      <c r="H3" s="85" t="s">
        <v>123</v>
      </c>
    </row>
    <row r="4" spans="1:8" ht="15" thickTop="1" x14ac:dyDescent="0.2">
      <c r="A4" s="86"/>
      <c r="B4" s="86"/>
      <c r="C4" s="42"/>
      <c r="D4" s="42"/>
      <c r="E4" s="42"/>
      <c r="F4" s="42"/>
      <c r="G4" s="42"/>
      <c r="H4" s="42"/>
    </row>
    <row r="5" spans="1:8" x14ac:dyDescent="0.2">
      <c r="A5" s="27">
        <v>2022</v>
      </c>
      <c r="B5" s="27"/>
      <c r="C5" s="19"/>
      <c r="D5" s="19"/>
      <c r="E5" s="19"/>
      <c r="F5" s="19"/>
      <c r="G5" s="19"/>
      <c r="H5" s="19"/>
    </row>
    <row r="6" spans="1:8" x14ac:dyDescent="0.2">
      <c r="A6" s="27"/>
      <c r="B6" s="28" t="s">
        <v>7</v>
      </c>
      <c r="C6" s="158">
        <v>15.42</v>
      </c>
      <c r="D6" s="158">
        <v>15.12</v>
      </c>
      <c r="E6" s="160" t="s">
        <v>30</v>
      </c>
      <c r="F6" s="160" t="s">
        <v>30</v>
      </c>
      <c r="G6" s="158">
        <v>17.5</v>
      </c>
      <c r="H6" s="158" t="s">
        <v>30</v>
      </c>
    </row>
    <row r="7" spans="1:8" x14ac:dyDescent="0.2">
      <c r="A7" s="27"/>
      <c r="B7" s="28" t="s">
        <v>2</v>
      </c>
      <c r="C7" s="158">
        <v>16.22</v>
      </c>
      <c r="D7" s="158">
        <v>16.02</v>
      </c>
      <c r="E7" s="158">
        <v>16</v>
      </c>
      <c r="F7" s="158" t="s">
        <v>30</v>
      </c>
      <c r="G7" s="158" t="s">
        <v>30</v>
      </c>
      <c r="H7" s="158" t="s">
        <v>30</v>
      </c>
    </row>
    <row r="8" spans="1:8" x14ac:dyDescent="0.2">
      <c r="A8" s="27">
        <v>2023</v>
      </c>
      <c r="B8" s="28"/>
      <c r="C8" s="158"/>
      <c r="D8" s="158"/>
      <c r="E8" s="160"/>
      <c r="F8" s="160"/>
      <c r="G8" s="158"/>
      <c r="H8" s="158"/>
    </row>
    <row r="9" spans="1:8" x14ac:dyDescent="0.2">
      <c r="A9" s="27"/>
      <c r="B9" s="28" t="s">
        <v>130</v>
      </c>
      <c r="C9" s="158">
        <v>16.100000000000001</v>
      </c>
      <c r="D9" s="158">
        <v>16.559999999999999</v>
      </c>
      <c r="E9" s="158" t="s">
        <v>30</v>
      </c>
      <c r="F9" s="158" t="s">
        <v>30</v>
      </c>
      <c r="G9" s="158" t="s">
        <v>30</v>
      </c>
      <c r="H9" s="158" t="s">
        <v>30</v>
      </c>
    </row>
    <row r="10" spans="1:8" x14ac:dyDescent="0.2">
      <c r="A10" s="27"/>
      <c r="B10" s="28" t="s">
        <v>131</v>
      </c>
      <c r="C10" s="158">
        <v>16.829999999999998</v>
      </c>
      <c r="D10" s="158">
        <v>16.989999999999998</v>
      </c>
      <c r="E10" s="158" t="s">
        <v>30</v>
      </c>
      <c r="F10" s="158" t="s">
        <v>30</v>
      </c>
      <c r="G10" s="158" t="s">
        <v>30</v>
      </c>
      <c r="H10" s="158">
        <v>18.059999999999999</v>
      </c>
    </row>
    <row r="11" spans="1:8" x14ac:dyDescent="0.2">
      <c r="A11" s="27"/>
      <c r="B11" s="28" t="s">
        <v>132</v>
      </c>
      <c r="C11" s="158">
        <v>19.12</v>
      </c>
      <c r="D11" s="158">
        <v>20.23</v>
      </c>
      <c r="E11" s="158" t="s">
        <v>30</v>
      </c>
      <c r="F11" s="158">
        <v>20.05</v>
      </c>
      <c r="G11" s="158" t="s">
        <v>30</v>
      </c>
      <c r="H11" s="158" t="s">
        <v>30</v>
      </c>
    </row>
    <row r="12" spans="1:8" x14ac:dyDescent="0.2">
      <c r="A12" s="27"/>
      <c r="B12" s="28"/>
      <c r="C12" s="158"/>
      <c r="D12" s="158"/>
      <c r="E12" s="158"/>
      <c r="F12" s="158"/>
      <c r="G12" s="158"/>
      <c r="H12" s="158"/>
    </row>
    <row r="13" spans="1:8" x14ac:dyDescent="0.2">
      <c r="A13" s="27"/>
      <c r="B13" s="28" t="s">
        <v>133</v>
      </c>
      <c r="C13" s="158">
        <v>20.95</v>
      </c>
      <c r="D13" s="158">
        <v>20.05</v>
      </c>
      <c r="E13" s="158">
        <v>20.23</v>
      </c>
      <c r="F13" s="158" t="s">
        <v>30</v>
      </c>
      <c r="G13" s="158" t="s">
        <v>30</v>
      </c>
      <c r="H13" s="158" t="s">
        <v>30</v>
      </c>
    </row>
    <row r="14" spans="1:8" x14ac:dyDescent="0.2">
      <c r="A14" s="27"/>
      <c r="B14" s="28" t="s">
        <v>41</v>
      </c>
      <c r="C14" s="158">
        <v>20.48</v>
      </c>
      <c r="D14" s="158">
        <v>20.68</v>
      </c>
      <c r="E14" s="158">
        <v>20.21</v>
      </c>
      <c r="F14" s="158">
        <v>20.9</v>
      </c>
      <c r="G14" s="158" t="s">
        <v>30</v>
      </c>
      <c r="H14" s="158" t="s">
        <v>30</v>
      </c>
    </row>
    <row r="15" spans="1:8" x14ac:dyDescent="0.2">
      <c r="A15" s="27"/>
      <c r="B15" s="28" t="s">
        <v>134</v>
      </c>
      <c r="C15" s="158">
        <v>20.56</v>
      </c>
      <c r="D15" s="158">
        <v>20.13</v>
      </c>
      <c r="E15" s="158" t="s">
        <v>30</v>
      </c>
      <c r="F15" s="158" t="s">
        <v>30</v>
      </c>
      <c r="G15" s="158" t="s">
        <v>30</v>
      </c>
      <c r="H15" s="158" t="s">
        <v>30</v>
      </c>
    </row>
    <row r="16" spans="1:8" x14ac:dyDescent="0.2">
      <c r="A16" s="27"/>
      <c r="B16" s="28"/>
      <c r="C16" s="158"/>
      <c r="D16" s="158"/>
      <c r="E16" s="158"/>
      <c r="F16" s="158"/>
      <c r="G16" s="158"/>
      <c r="H16" s="158"/>
    </row>
    <row r="17" spans="1:8" x14ac:dyDescent="0.2">
      <c r="A17" s="27"/>
      <c r="B17" s="28" t="s">
        <v>3</v>
      </c>
      <c r="C17" s="158">
        <v>21.9</v>
      </c>
      <c r="D17" s="158">
        <v>22.11</v>
      </c>
      <c r="E17" s="158">
        <v>21.8</v>
      </c>
      <c r="F17" s="158">
        <v>21.4</v>
      </c>
      <c r="G17" s="158" t="s">
        <v>30</v>
      </c>
      <c r="H17" s="158" t="s">
        <v>30</v>
      </c>
    </row>
    <row r="18" spans="1:8" x14ac:dyDescent="0.2">
      <c r="A18" s="27"/>
      <c r="B18" s="28" t="s">
        <v>4</v>
      </c>
      <c r="C18" s="158">
        <v>21.61</v>
      </c>
      <c r="D18" s="158" t="s">
        <v>30</v>
      </c>
      <c r="E18" s="158" t="s">
        <v>30</v>
      </c>
      <c r="F18" s="158">
        <v>21.5</v>
      </c>
      <c r="G18" s="158" t="s">
        <v>30</v>
      </c>
      <c r="H18" s="158" t="s">
        <v>30</v>
      </c>
    </row>
    <row r="19" spans="1:8" x14ac:dyDescent="0.2">
      <c r="A19" s="27"/>
      <c r="B19" s="28" t="s">
        <v>5</v>
      </c>
      <c r="C19" s="158">
        <v>21.69</v>
      </c>
      <c r="D19" s="158">
        <v>22.1</v>
      </c>
      <c r="E19" s="158">
        <v>21.25</v>
      </c>
      <c r="F19" s="158" t="s">
        <v>30</v>
      </c>
      <c r="G19" s="158" t="s">
        <v>30</v>
      </c>
      <c r="H19" s="158" t="s">
        <v>30</v>
      </c>
    </row>
    <row r="20" spans="1:8" x14ac:dyDescent="0.2">
      <c r="A20" s="27"/>
      <c r="B20" s="28"/>
      <c r="C20" s="158"/>
      <c r="D20" s="158"/>
      <c r="E20" s="158"/>
      <c r="F20" s="158"/>
      <c r="G20" s="158"/>
      <c r="H20" s="158"/>
    </row>
    <row r="21" spans="1:8" x14ac:dyDescent="0.2">
      <c r="A21" s="27"/>
      <c r="B21" s="28" t="s">
        <v>6</v>
      </c>
      <c r="C21" s="158">
        <v>22.04</v>
      </c>
      <c r="D21" s="158">
        <v>21.67</v>
      </c>
      <c r="E21" s="158">
        <v>21.81</v>
      </c>
      <c r="F21" s="158" t="s">
        <v>30</v>
      </c>
      <c r="G21" s="158" t="s">
        <v>30</v>
      </c>
      <c r="H21" s="158" t="s">
        <v>30</v>
      </c>
    </row>
    <row r="22" spans="1:8" x14ac:dyDescent="0.2">
      <c r="A22" s="27"/>
      <c r="B22" s="28" t="s">
        <v>7</v>
      </c>
      <c r="C22" s="158">
        <v>22.1</v>
      </c>
      <c r="D22" s="158">
        <v>21.4</v>
      </c>
      <c r="E22" s="158" t="s">
        <v>30</v>
      </c>
      <c r="F22" s="158" t="s">
        <v>30</v>
      </c>
      <c r="G22" s="158" t="s">
        <v>30</v>
      </c>
      <c r="H22" s="158" t="s">
        <v>30</v>
      </c>
    </row>
    <row r="23" spans="1:8" x14ac:dyDescent="0.2">
      <c r="A23" s="27"/>
      <c r="B23" s="28" t="s">
        <v>2</v>
      </c>
      <c r="C23" s="158">
        <v>21.82</v>
      </c>
      <c r="D23" s="158">
        <v>21.64</v>
      </c>
      <c r="E23" s="158">
        <v>21.31</v>
      </c>
      <c r="F23" s="158" t="s">
        <v>30</v>
      </c>
      <c r="G23" s="158" t="s">
        <v>30</v>
      </c>
      <c r="H23" s="158" t="s">
        <v>30</v>
      </c>
    </row>
    <row r="24" spans="1:8" x14ac:dyDescent="0.2">
      <c r="A24" s="27"/>
      <c r="B24" s="28"/>
      <c r="C24" s="158"/>
      <c r="D24" s="158"/>
      <c r="E24" s="158"/>
      <c r="F24" s="158"/>
      <c r="G24" s="158"/>
      <c r="H24" s="158"/>
    </row>
    <row r="25" spans="1:8" x14ac:dyDescent="0.2">
      <c r="A25" s="27">
        <v>2024</v>
      </c>
      <c r="B25" s="28" t="s">
        <v>130</v>
      </c>
      <c r="C25" s="158">
        <v>21.76</v>
      </c>
      <c r="D25" s="158">
        <v>21.29</v>
      </c>
      <c r="E25" s="158">
        <v>21</v>
      </c>
      <c r="F25" s="158">
        <v>21.53</v>
      </c>
      <c r="G25" s="158">
        <v>20.73</v>
      </c>
      <c r="H25" s="158" t="s">
        <v>30</v>
      </c>
    </row>
    <row r="26" spans="1:8" ht="15" thickBot="1" x14ac:dyDescent="0.25">
      <c r="A26" s="87"/>
      <c r="B26" s="87"/>
      <c r="C26" s="88"/>
      <c r="D26" s="88"/>
      <c r="E26" s="41"/>
      <c r="F26" s="41"/>
      <c r="G26" s="41"/>
      <c r="H26" s="41"/>
    </row>
    <row r="27" spans="1:8" ht="15" thickTop="1" x14ac:dyDescent="0.2">
      <c r="A27" s="211" t="s">
        <v>142</v>
      </c>
      <c r="B27" s="211"/>
      <c r="C27" s="211"/>
      <c r="D27" s="211"/>
      <c r="E27" s="211"/>
      <c r="F27" s="211"/>
      <c r="G27" s="211"/>
      <c r="H27" s="211"/>
    </row>
    <row r="28" spans="1:8" x14ac:dyDescent="0.2">
      <c r="A28" s="212"/>
      <c r="B28" s="212"/>
      <c r="C28" s="212"/>
      <c r="D28" s="212"/>
      <c r="E28" s="212"/>
      <c r="F28" s="212"/>
      <c r="G28" s="212"/>
      <c r="H28" s="212"/>
    </row>
  </sheetData>
  <mergeCells count="5">
    <mergeCell ref="A1:H1"/>
    <mergeCell ref="A2:H2"/>
    <mergeCell ref="A3:B3"/>
    <mergeCell ref="A27:H27"/>
    <mergeCell ref="A28:H28"/>
  </mergeCells>
  <pageMargins left="0.7" right="0.7" top="0.75" bottom="0.75" header="0.3" footer="0.3"/>
  <pageSetup paperSize="9" scale="96"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A1:M28"/>
  <sheetViews>
    <sheetView view="pageBreakPreview" zoomScaleNormal="100" zoomScaleSheetLayoutView="100" workbookViewId="0">
      <selection activeCell="K17" sqref="K17"/>
    </sheetView>
  </sheetViews>
  <sheetFormatPr defaultRowHeight="14.25" x14ac:dyDescent="0.2"/>
  <cols>
    <col min="1" max="1" width="7.125" bestFit="1" customWidth="1"/>
    <col min="2" max="2" width="6.5" bestFit="1" customWidth="1"/>
    <col min="3" max="3" width="6.75" bestFit="1" customWidth="1"/>
    <col min="4" max="4" width="7" bestFit="1" customWidth="1"/>
    <col min="5" max="6" width="6.75" bestFit="1" customWidth="1"/>
    <col min="7" max="7" width="7" bestFit="1" customWidth="1"/>
    <col min="8" max="9" width="5.75" bestFit="1" customWidth="1"/>
    <col min="10" max="10" width="7" bestFit="1" customWidth="1"/>
    <col min="11" max="12" width="6.75" bestFit="1" customWidth="1"/>
    <col min="13" max="13" width="7" bestFit="1" customWidth="1"/>
  </cols>
  <sheetData>
    <row r="1" spans="1:13" ht="18.75" x14ac:dyDescent="0.2">
      <c r="A1" s="191" t="s">
        <v>143</v>
      </c>
      <c r="B1" s="191"/>
      <c r="C1" s="191"/>
      <c r="D1" s="191"/>
      <c r="E1" s="191"/>
      <c r="F1" s="191"/>
      <c r="G1" s="191"/>
      <c r="H1" s="191"/>
      <c r="I1" s="191"/>
      <c r="J1" s="191"/>
      <c r="K1" s="191"/>
      <c r="L1" s="191"/>
      <c r="M1" s="191"/>
    </row>
    <row r="2" spans="1:13" ht="18.75" x14ac:dyDescent="0.2">
      <c r="A2" s="265" t="s">
        <v>144</v>
      </c>
      <c r="B2" s="265"/>
      <c r="C2" s="265"/>
      <c r="D2" s="265"/>
      <c r="E2" s="265"/>
      <c r="F2" s="265"/>
      <c r="G2" s="265"/>
      <c r="H2" s="265"/>
      <c r="I2" s="265"/>
      <c r="J2" s="265"/>
      <c r="K2" s="265"/>
      <c r="L2" s="265"/>
      <c r="M2" s="265"/>
    </row>
    <row r="3" spans="1:13" ht="19.5" thickBot="1" x14ac:dyDescent="0.25">
      <c r="A3" s="266"/>
      <c r="B3" s="266"/>
      <c r="C3" s="266"/>
      <c r="D3" s="266"/>
      <c r="E3" s="266"/>
      <c r="F3" s="266"/>
      <c r="G3" s="266"/>
      <c r="H3" s="266"/>
      <c r="I3" s="266"/>
      <c r="J3" s="266"/>
      <c r="K3" s="266"/>
      <c r="L3" s="266"/>
      <c r="M3" s="266"/>
    </row>
    <row r="4" spans="1:13" ht="15.75" thickTop="1" thickBot="1" x14ac:dyDescent="0.25">
      <c r="A4" s="209" t="s">
        <v>87</v>
      </c>
      <c r="B4" s="253" t="s">
        <v>145</v>
      </c>
      <c r="C4" s="254"/>
      <c r="D4" s="261"/>
      <c r="E4" s="253" t="s">
        <v>146</v>
      </c>
      <c r="F4" s="254"/>
      <c r="G4" s="261"/>
      <c r="H4" s="217" t="s">
        <v>147</v>
      </c>
      <c r="I4" s="267"/>
      <c r="J4" s="218"/>
      <c r="K4" s="253" t="s">
        <v>148</v>
      </c>
      <c r="L4" s="254"/>
      <c r="M4" s="254"/>
    </row>
    <row r="5" spans="1:13" ht="15" thickBot="1" x14ac:dyDescent="0.25">
      <c r="A5" s="260"/>
      <c r="B5" s="89" t="s">
        <v>149</v>
      </c>
      <c r="C5" s="90" t="s">
        <v>150</v>
      </c>
      <c r="D5" s="91" t="s">
        <v>141</v>
      </c>
      <c r="E5" s="90" t="s">
        <v>149</v>
      </c>
      <c r="F5" s="90" t="s">
        <v>150</v>
      </c>
      <c r="G5" s="91" t="s">
        <v>141</v>
      </c>
      <c r="H5" s="90" t="s">
        <v>149</v>
      </c>
      <c r="I5" s="90" t="s">
        <v>150</v>
      </c>
      <c r="J5" s="91" t="s">
        <v>141</v>
      </c>
      <c r="K5" s="90" t="s">
        <v>149</v>
      </c>
      <c r="L5" s="90" t="s">
        <v>150</v>
      </c>
      <c r="M5" s="90" t="s">
        <v>141</v>
      </c>
    </row>
    <row r="6" spans="1:13" ht="15" thickTop="1" x14ac:dyDescent="0.2">
      <c r="A6" s="3"/>
      <c r="B6" s="68"/>
      <c r="C6" s="3"/>
      <c r="D6" s="3"/>
      <c r="E6" s="3"/>
      <c r="F6" s="3"/>
      <c r="G6" s="3"/>
      <c r="H6" s="3"/>
      <c r="I6" s="3"/>
      <c r="J6" s="3"/>
      <c r="K6" s="3"/>
      <c r="L6" s="3"/>
      <c r="M6" s="3"/>
    </row>
    <row r="7" spans="1:13" ht="21" customHeight="1" x14ac:dyDescent="0.2">
      <c r="A7" s="190">
        <v>45261</v>
      </c>
      <c r="B7" s="140">
        <v>284.96559999999999</v>
      </c>
      <c r="C7" s="141">
        <v>285.81009999999998</v>
      </c>
      <c r="D7" s="141">
        <v>287.7636</v>
      </c>
      <c r="E7" s="141">
        <v>310.49849999999998</v>
      </c>
      <c r="F7" s="141">
        <v>311.5027</v>
      </c>
      <c r="G7" s="141">
        <v>314.00470000000001</v>
      </c>
      <c r="H7" s="141">
        <v>1.9219999999999999</v>
      </c>
      <c r="I7" s="141">
        <v>1.9298</v>
      </c>
      <c r="J7" s="141">
        <v>1.9509000000000001</v>
      </c>
      <c r="K7" s="141">
        <v>360.05399999999997</v>
      </c>
      <c r="L7" s="141">
        <v>361.13440000000003</v>
      </c>
      <c r="M7" s="141">
        <v>363.69889999999998</v>
      </c>
    </row>
    <row r="8" spans="1:13" ht="21" customHeight="1" x14ac:dyDescent="0.2">
      <c r="A8" s="190">
        <v>45264</v>
      </c>
      <c r="B8" s="140">
        <v>284.52890000000002</v>
      </c>
      <c r="C8" s="141">
        <v>285.25810000000001</v>
      </c>
      <c r="D8" s="141">
        <v>286.76620000000003</v>
      </c>
      <c r="E8" s="141">
        <v>309.05540000000002</v>
      </c>
      <c r="F8" s="141">
        <v>309.93119999999999</v>
      </c>
      <c r="G8" s="141">
        <v>311.96539999999999</v>
      </c>
      <c r="H8" s="141">
        <v>1.9350000000000001</v>
      </c>
      <c r="I8" s="141">
        <v>1.9419999999999999</v>
      </c>
      <c r="J8" s="141">
        <v>1.9611000000000001</v>
      </c>
      <c r="K8" s="141">
        <v>360.38440000000003</v>
      </c>
      <c r="L8" s="141">
        <v>361.32119999999998</v>
      </c>
      <c r="M8" s="141">
        <v>363.33100000000002</v>
      </c>
    </row>
    <row r="9" spans="1:13" ht="21" customHeight="1" x14ac:dyDescent="0.2">
      <c r="A9" s="190">
        <v>45265</v>
      </c>
      <c r="B9" s="140">
        <v>284.375</v>
      </c>
      <c r="C9" s="141">
        <v>285.18369999999999</v>
      </c>
      <c r="D9" s="141">
        <v>286.75</v>
      </c>
      <c r="E9" s="141">
        <v>307.55160000000001</v>
      </c>
      <c r="F9" s="141">
        <v>308.50959999999998</v>
      </c>
      <c r="G9" s="141">
        <v>310.58179999999999</v>
      </c>
      <c r="H9" s="141">
        <v>1.9368000000000001</v>
      </c>
      <c r="I9" s="141">
        <v>1.9443999999999999</v>
      </c>
      <c r="J9" s="141">
        <v>1.9637</v>
      </c>
      <c r="K9" s="141">
        <v>358.96660000000003</v>
      </c>
      <c r="L9" s="141">
        <v>360.00099999999998</v>
      </c>
      <c r="M9" s="141">
        <v>362.07749999999999</v>
      </c>
    </row>
    <row r="10" spans="1:13" ht="21" customHeight="1" x14ac:dyDescent="0.2">
      <c r="A10" s="190">
        <v>45266</v>
      </c>
      <c r="B10" s="140">
        <v>284.14389999999997</v>
      </c>
      <c r="C10" s="141">
        <v>284.93400000000003</v>
      </c>
      <c r="D10" s="141">
        <v>286.28160000000003</v>
      </c>
      <c r="E10" s="141">
        <v>306.50599999999997</v>
      </c>
      <c r="F10" s="141">
        <v>307.4409</v>
      </c>
      <c r="G10" s="141">
        <v>309.24849999999998</v>
      </c>
      <c r="H10" s="141">
        <v>1.9331</v>
      </c>
      <c r="I10" s="141">
        <v>1.9406000000000001</v>
      </c>
      <c r="J10" s="141">
        <v>1.958</v>
      </c>
      <c r="K10" s="141">
        <v>358.10649999999998</v>
      </c>
      <c r="L10" s="141">
        <v>359.11689999999999</v>
      </c>
      <c r="M10" s="141">
        <v>360.9126</v>
      </c>
    </row>
    <row r="11" spans="1:13" ht="21" customHeight="1" x14ac:dyDescent="0.2">
      <c r="A11" s="190">
        <v>45267</v>
      </c>
      <c r="B11" s="140">
        <v>284.1189</v>
      </c>
      <c r="C11" s="141">
        <v>284.9896</v>
      </c>
      <c r="D11" s="141">
        <v>286.38690000000003</v>
      </c>
      <c r="E11" s="141">
        <v>306.26589999999999</v>
      </c>
      <c r="F11" s="141">
        <v>307.2869</v>
      </c>
      <c r="G11" s="141">
        <v>309.14249999999998</v>
      </c>
      <c r="H11" s="141">
        <v>1.9503999999999999</v>
      </c>
      <c r="I11" s="141">
        <v>1.9583999999999999</v>
      </c>
      <c r="J11" s="141">
        <v>1.976</v>
      </c>
      <c r="K11" s="141">
        <v>357.46409999999997</v>
      </c>
      <c r="L11" s="141">
        <v>358.57350000000002</v>
      </c>
      <c r="M11" s="141">
        <v>360.42930000000001</v>
      </c>
    </row>
    <row r="12" spans="1:13" ht="21" customHeight="1" x14ac:dyDescent="0.2">
      <c r="A12" s="190">
        <v>45268</v>
      </c>
      <c r="B12" s="140">
        <v>283.87150000000003</v>
      </c>
      <c r="C12" s="141">
        <v>284.7663</v>
      </c>
      <c r="D12" s="141">
        <v>286.09550000000002</v>
      </c>
      <c r="E12" s="141">
        <v>305.99930000000001</v>
      </c>
      <c r="F12" s="141">
        <v>307.04579999999999</v>
      </c>
      <c r="G12" s="141">
        <v>308.82369999999997</v>
      </c>
      <c r="H12" s="141">
        <v>1.9693000000000001</v>
      </c>
      <c r="I12" s="141">
        <v>1.9777</v>
      </c>
      <c r="J12" s="141">
        <v>1.9950000000000001</v>
      </c>
      <c r="K12" s="141">
        <v>356.6703</v>
      </c>
      <c r="L12" s="141">
        <v>357.80799999999999</v>
      </c>
      <c r="M12" s="141">
        <v>359.57330000000002</v>
      </c>
    </row>
    <row r="13" spans="1:13" ht="21" customHeight="1" x14ac:dyDescent="0.2">
      <c r="A13" s="190">
        <v>45271</v>
      </c>
      <c r="B13" s="140">
        <v>283.8981</v>
      </c>
      <c r="C13" s="141">
        <v>284.75</v>
      </c>
      <c r="D13" s="141">
        <v>286.11770000000001</v>
      </c>
      <c r="E13" s="141">
        <v>305.36079999999998</v>
      </c>
      <c r="F13" s="141">
        <v>306.35969999999998</v>
      </c>
      <c r="G13" s="141">
        <v>308.21510000000001</v>
      </c>
      <c r="H13" s="141">
        <v>1.9387000000000001</v>
      </c>
      <c r="I13" s="141">
        <v>1.9467000000000001</v>
      </c>
      <c r="J13" s="141">
        <v>1.9650000000000001</v>
      </c>
      <c r="K13" s="141">
        <v>355.83800000000002</v>
      </c>
      <c r="L13" s="141">
        <v>356.91910000000001</v>
      </c>
      <c r="M13" s="141">
        <v>358.7328</v>
      </c>
    </row>
    <row r="14" spans="1:13" ht="21" customHeight="1" x14ac:dyDescent="0.2">
      <c r="A14" s="190">
        <v>45272</v>
      </c>
      <c r="B14" s="140">
        <v>283.78030000000001</v>
      </c>
      <c r="C14" s="141">
        <v>284.66660000000002</v>
      </c>
      <c r="D14" s="141">
        <v>286.02159999999998</v>
      </c>
      <c r="E14" s="141">
        <v>305.81580000000002</v>
      </c>
      <c r="F14" s="141">
        <v>306.8535</v>
      </c>
      <c r="G14" s="141">
        <v>308.69650000000001</v>
      </c>
      <c r="H14" s="141">
        <v>1.9511000000000001</v>
      </c>
      <c r="I14" s="141">
        <v>1.9594</v>
      </c>
      <c r="J14" s="141">
        <v>1.9775</v>
      </c>
      <c r="K14" s="141">
        <v>356.68349999999998</v>
      </c>
      <c r="L14" s="141">
        <v>357.81220000000002</v>
      </c>
      <c r="M14" s="141">
        <v>359.62439999999998</v>
      </c>
    </row>
    <row r="15" spans="1:13" ht="21" customHeight="1" x14ac:dyDescent="0.2">
      <c r="A15" s="190">
        <v>45273</v>
      </c>
      <c r="B15" s="140">
        <v>283.61040000000003</v>
      </c>
      <c r="C15" s="141">
        <v>284.52269999999999</v>
      </c>
      <c r="D15" s="141">
        <v>286.29989999999998</v>
      </c>
      <c r="E15" s="141">
        <v>305.84550000000002</v>
      </c>
      <c r="F15" s="141">
        <v>306.91180000000003</v>
      </c>
      <c r="G15" s="141">
        <v>309.1979</v>
      </c>
      <c r="H15" s="141">
        <v>1.9449000000000001</v>
      </c>
      <c r="I15" s="141">
        <v>1.9532</v>
      </c>
      <c r="J15" s="141">
        <v>1.9739</v>
      </c>
      <c r="K15" s="141">
        <v>355.05180000000001</v>
      </c>
      <c r="L15" s="141">
        <v>356.20749999999998</v>
      </c>
      <c r="M15" s="141">
        <v>358.5394</v>
      </c>
    </row>
    <row r="16" spans="1:13" ht="21" customHeight="1" x14ac:dyDescent="0.2">
      <c r="A16" s="190">
        <v>45274</v>
      </c>
      <c r="B16" s="140">
        <v>283.5102</v>
      </c>
      <c r="C16" s="141">
        <v>284.40539999999999</v>
      </c>
      <c r="D16" s="141">
        <v>286.0378</v>
      </c>
      <c r="E16" s="141">
        <v>308.48739999999998</v>
      </c>
      <c r="F16" s="141">
        <v>309.5702</v>
      </c>
      <c r="G16" s="141">
        <v>311.67020000000002</v>
      </c>
      <c r="H16" s="141">
        <v>1.9972000000000001</v>
      </c>
      <c r="I16" s="141">
        <v>2.0059999999999998</v>
      </c>
      <c r="J16" s="141">
        <v>2.0253999999999999</v>
      </c>
      <c r="K16" s="141">
        <v>357.9599</v>
      </c>
      <c r="L16" s="141">
        <v>359.10719999999998</v>
      </c>
      <c r="M16" s="141">
        <v>361.25630000000001</v>
      </c>
    </row>
    <row r="17" spans="1:13" ht="21" customHeight="1" x14ac:dyDescent="0.2">
      <c r="A17" s="190">
        <v>45275</v>
      </c>
      <c r="B17" s="140">
        <v>283.25760000000002</v>
      </c>
      <c r="C17" s="141">
        <v>284.14109999999999</v>
      </c>
      <c r="D17" s="141">
        <v>285.75790000000001</v>
      </c>
      <c r="E17" s="141">
        <v>311.38510000000002</v>
      </c>
      <c r="F17" s="141">
        <v>312.45460000000003</v>
      </c>
      <c r="G17" s="141">
        <v>314.56939999999997</v>
      </c>
      <c r="H17" s="141">
        <v>1.9943</v>
      </c>
      <c r="I17" s="141">
        <v>2.0026999999999999</v>
      </c>
      <c r="J17" s="141">
        <v>2.0223</v>
      </c>
      <c r="K17" s="141">
        <v>361.55009999999999</v>
      </c>
      <c r="L17" s="141">
        <v>362.69330000000002</v>
      </c>
      <c r="M17" s="141">
        <v>364.84050000000002</v>
      </c>
    </row>
    <row r="18" spans="1:13" ht="21" customHeight="1" x14ac:dyDescent="0.2">
      <c r="A18" s="190">
        <v>45278</v>
      </c>
      <c r="B18" s="140">
        <v>283.2099</v>
      </c>
      <c r="C18" s="141">
        <v>284.19060000000002</v>
      </c>
      <c r="D18" s="141">
        <v>285.56240000000003</v>
      </c>
      <c r="E18" s="141">
        <v>309.35019999999997</v>
      </c>
      <c r="F18" s="141">
        <v>310.50709999999998</v>
      </c>
      <c r="G18" s="141">
        <v>312.3854</v>
      </c>
      <c r="H18" s="141">
        <v>1.9892000000000001</v>
      </c>
      <c r="I18" s="141">
        <v>1.9982</v>
      </c>
      <c r="J18" s="141">
        <v>2.0169000000000001</v>
      </c>
      <c r="K18" s="141">
        <v>359.53500000000003</v>
      </c>
      <c r="L18" s="141">
        <v>360.79349999999999</v>
      </c>
      <c r="M18" s="141">
        <v>362.6225</v>
      </c>
    </row>
    <row r="19" spans="1:13" ht="21" customHeight="1" x14ac:dyDescent="0.2">
      <c r="A19" s="190">
        <v>45279</v>
      </c>
      <c r="B19" s="140">
        <v>283.01260000000002</v>
      </c>
      <c r="C19" s="141">
        <v>283.90170000000001</v>
      </c>
      <c r="D19" s="141">
        <v>285.26459999999997</v>
      </c>
      <c r="E19" s="141">
        <v>309.30450000000002</v>
      </c>
      <c r="F19" s="141">
        <v>310.36189999999999</v>
      </c>
      <c r="G19" s="141">
        <v>312.20240000000001</v>
      </c>
      <c r="H19" s="141">
        <v>1.9633</v>
      </c>
      <c r="I19" s="141">
        <v>1.9716</v>
      </c>
      <c r="J19" s="141">
        <v>1.9896</v>
      </c>
      <c r="K19" s="141">
        <v>358.49209999999999</v>
      </c>
      <c r="L19" s="141">
        <v>359.63099999999997</v>
      </c>
      <c r="M19" s="141">
        <v>361.42759999999998</v>
      </c>
    </row>
    <row r="20" spans="1:13" ht="21" customHeight="1" x14ac:dyDescent="0.2">
      <c r="A20" s="190">
        <v>45280</v>
      </c>
      <c r="B20" s="140">
        <v>282.90089999999998</v>
      </c>
      <c r="C20" s="141">
        <v>283.73700000000002</v>
      </c>
      <c r="D20" s="141">
        <v>284.94990000000001</v>
      </c>
      <c r="E20" s="141">
        <v>310.25749999999999</v>
      </c>
      <c r="F20" s="141">
        <v>311.25779999999997</v>
      </c>
      <c r="G20" s="141">
        <v>312.92059999999998</v>
      </c>
      <c r="H20" s="141">
        <v>1.9702999999999999</v>
      </c>
      <c r="I20" s="141">
        <v>1.9782</v>
      </c>
      <c r="J20" s="141">
        <v>1.9948999999999999</v>
      </c>
      <c r="K20" s="141">
        <v>358.20920000000001</v>
      </c>
      <c r="L20" s="141">
        <v>359.27949999999998</v>
      </c>
      <c r="M20" s="141">
        <v>360.88260000000002</v>
      </c>
    </row>
    <row r="21" spans="1:13" ht="21" customHeight="1" x14ac:dyDescent="0.2">
      <c r="A21" s="190">
        <v>45281</v>
      </c>
      <c r="B21" s="140">
        <v>282.78620000000001</v>
      </c>
      <c r="C21" s="141">
        <v>283.53289999999998</v>
      </c>
      <c r="D21" s="141">
        <v>284.5061</v>
      </c>
      <c r="E21" s="141">
        <v>309.56599999999997</v>
      </c>
      <c r="F21" s="141">
        <v>310.49009999999998</v>
      </c>
      <c r="G21" s="141">
        <v>311.87819999999999</v>
      </c>
      <c r="H21" s="141">
        <v>1.9741</v>
      </c>
      <c r="I21" s="141">
        <v>1.9827999999999999</v>
      </c>
      <c r="J21" s="141">
        <v>1.9964999999999999</v>
      </c>
      <c r="K21" s="141">
        <v>357.41340000000002</v>
      </c>
      <c r="L21" s="141">
        <v>358.38490000000002</v>
      </c>
      <c r="M21" s="141">
        <v>359.66520000000003</v>
      </c>
    </row>
    <row r="22" spans="1:13" ht="21" customHeight="1" x14ac:dyDescent="0.2">
      <c r="A22" s="190">
        <v>45282</v>
      </c>
      <c r="B22" s="140">
        <v>282.52859999999998</v>
      </c>
      <c r="C22" s="141">
        <v>283.30009999999999</v>
      </c>
      <c r="D22" s="141">
        <v>284.20769999999999</v>
      </c>
      <c r="E22" s="141">
        <v>310.80970000000002</v>
      </c>
      <c r="F22" s="141">
        <v>311.80270000000002</v>
      </c>
      <c r="G22" s="141">
        <v>313.11680000000001</v>
      </c>
      <c r="H22" s="141">
        <v>1.9863999999999999</v>
      </c>
      <c r="I22" s="141">
        <v>1.9953000000000001</v>
      </c>
      <c r="J22" s="141">
        <v>2.0087000000000002</v>
      </c>
      <c r="K22" s="141">
        <v>358.65600000000001</v>
      </c>
      <c r="L22" s="141">
        <v>359.666</v>
      </c>
      <c r="M22" s="141">
        <v>360.8691</v>
      </c>
    </row>
    <row r="23" spans="1:13" ht="21" customHeight="1" x14ac:dyDescent="0.2">
      <c r="A23" s="190">
        <v>45286</v>
      </c>
      <c r="B23" s="140">
        <v>282.37040000000002</v>
      </c>
      <c r="C23" s="141">
        <v>282.85320000000002</v>
      </c>
      <c r="D23" s="141">
        <v>283.77269999999999</v>
      </c>
      <c r="E23" s="141">
        <v>311.27100000000002</v>
      </c>
      <c r="F23" s="141">
        <v>311.94830000000002</v>
      </c>
      <c r="G23" s="141">
        <v>313.27260000000001</v>
      </c>
      <c r="H23" s="141">
        <v>1.9841</v>
      </c>
      <c r="I23" s="141">
        <v>1.9902</v>
      </c>
      <c r="J23" s="141">
        <v>2.0045999999999999</v>
      </c>
      <c r="K23" s="141">
        <v>358.48329999999999</v>
      </c>
      <c r="L23" s="141">
        <v>359.12849999999997</v>
      </c>
      <c r="M23" s="141">
        <v>360.34649999999999</v>
      </c>
    </row>
    <row r="24" spans="1:13" ht="21" customHeight="1" x14ac:dyDescent="0.2">
      <c r="A24" s="190">
        <v>45287</v>
      </c>
      <c r="B24" s="140">
        <v>282.19839999999999</v>
      </c>
      <c r="C24" s="141">
        <v>282.64100000000002</v>
      </c>
      <c r="D24" s="141">
        <v>283.6551</v>
      </c>
      <c r="E24" s="141">
        <v>311.6035</v>
      </c>
      <c r="F24" s="141">
        <v>312.22480000000002</v>
      </c>
      <c r="G24" s="141">
        <v>313.66640000000001</v>
      </c>
      <c r="H24" s="141">
        <v>1.9772000000000001</v>
      </c>
      <c r="I24" s="141">
        <v>1.9831000000000001</v>
      </c>
      <c r="J24" s="141">
        <v>1.9983</v>
      </c>
      <c r="K24" s="141">
        <v>359.26670000000001</v>
      </c>
      <c r="L24" s="141">
        <v>359.86169999999998</v>
      </c>
      <c r="M24" s="141">
        <v>361.20089999999999</v>
      </c>
    </row>
    <row r="25" spans="1:13" ht="21" customHeight="1" x14ac:dyDescent="0.2">
      <c r="A25" s="190">
        <v>45288</v>
      </c>
      <c r="B25" s="140">
        <v>281.93169999999998</v>
      </c>
      <c r="C25" s="141">
        <v>282.60469999999998</v>
      </c>
      <c r="D25" s="141">
        <v>283.911</v>
      </c>
      <c r="E25" s="141">
        <v>313.47989999999999</v>
      </c>
      <c r="F25" s="141">
        <v>314.31319999999999</v>
      </c>
      <c r="G25" s="141">
        <v>316.06420000000003</v>
      </c>
      <c r="H25" s="141">
        <v>2.0019999999999998</v>
      </c>
      <c r="I25" s="141">
        <v>2.0089999999999999</v>
      </c>
      <c r="J25" s="141">
        <v>2.0261999999999998</v>
      </c>
      <c r="K25" s="141">
        <v>361.4083</v>
      </c>
      <c r="L25" s="141">
        <v>362.28460000000001</v>
      </c>
      <c r="M25" s="141">
        <v>364.00369999999998</v>
      </c>
    </row>
    <row r="26" spans="1:13" ht="21" customHeight="1" x14ac:dyDescent="0.2">
      <c r="A26" s="190">
        <v>45289</v>
      </c>
      <c r="B26" s="140">
        <v>281.86070000000001</v>
      </c>
      <c r="C26" s="141">
        <v>282.65589999999997</v>
      </c>
      <c r="D26" s="141">
        <v>284.23590000000002</v>
      </c>
      <c r="E26" s="141">
        <v>311.49829999999997</v>
      </c>
      <c r="F26" s="141">
        <v>312.46140000000003</v>
      </c>
      <c r="G26" s="141">
        <v>314.53039999999999</v>
      </c>
      <c r="H26" s="141">
        <v>1.9895</v>
      </c>
      <c r="I26" s="141">
        <v>1.9973000000000001</v>
      </c>
      <c r="J26" s="141">
        <v>2.016</v>
      </c>
      <c r="K26" s="141">
        <v>358.59719999999999</v>
      </c>
      <c r="L26" s="141">
        <v>359.62279999999998</v>
      </c>
      <c r="M26" s="141">
        <v>361.68400000000003</v>
      </c>
    </row>
    <row r="27" spans="1:13" ht="15" thickBot="1" x14ac:dyDescent="0.25">
      <c r="A27" s="92"/>
      <c r="B27" s="83"/>
      <c r="C27" s="75"/>
      <c r="D27" s="75"/>
      <c r="E27" s="75"/>
      <c r="F27" s="75"/>
      <c r="G27" s="75"/>
      <c r="H27" s="75"/>
      <c r="I27" s="75"/>
      <c r="J27" s="75"/>
      <c r="K27" s="75"/>
      <c r="L27" s="75"/>
      <c r="M27" s="75"/>
    </row>
    <row r="28" spans="1:13" ht="15" thickTop="1" x14ac:dyDescent="0.2">
      <c r="A28" s="264"/>
      <c r="B28" s="264"/>
      <c r="C28" s="264"/>
      <c r="D28" s="264"/>
      <c r="E28" s="264"/>
      <c r="F28" s="264"/>
      <c r="G28" s="264"/>
      <c r="H28" s="264"/>
      <c r="I28" s="264"/>
      <c r="J28" s="264"/>
      <c r="K28" s="264"/>
      <c r="L28" s="264"/>
      <c r="M28" s="264"/>
    </row>
  </sheetData>
  <mergeCells count="9">
    <mergeCell ref="A28:M28"/>
    <mergeCell ref="A1:M1"/>
    <mergeCell ref="A2:M2"/>
    <mergeCell ref="A3:M3"/>
    <mergeCell ref="A4:A5"/>
    <mergeCell ref="B4:D4"/>
    <mergeCell ref="E4:G4"/>
    <mergeCell ref="H4:J4"/>
    <mergeCell ref="K4:M4"/>
  </mergeCells>
  <pageMargins left="0.7" right="0.7" top="0.75" bottom="0.75" header="0.3" footer="0.3"/>
  <pageSetup paperSize="9" scale="92"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6.1</vt:lpstr>
      <vt:lpstr>6.2</vt:lpstr>
      <vt:lpstr>6.3</vt:lpstr>
      <vt:lpstr>6.4</vt:lpstr>
      <vt:lpstr>6.5</vt:lpstr>
      <vt:lpstr>6.6</vt:lpstr>
      <vt:lpstr>6.7</vt:lpstr>
      <vt:lpstr>6.8</vt:lpstr>
      <vt:lpstr>6.9</vt:lpstr>
      <vt:lpstr>6.9.1</vt:lpstr>
      <vt:lpstr>6.10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&lt;Outsourced&gt; Alishah Sarwar - DSID</dc:creator>
  <cp:lastModifiedBy>Haider Ali - Statistics &amp; DWH</cp:lastModifiedBy>
  <cp:lastPrinted>2024-03-04T07:13:10Z</cp:lastPrinted>
  <dcterms:created xsi:type="dcterms:W3CDTF">2024-02-01T11:08:02Z</dcterms:created>
  <dcterms:modified xsi:type="dcterms:W3CDTF">2024-03-04T07:13:14Z</dcterms:modified>
</cp:coreProperties>
</file>