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4\MSB Excel files\"/>
    </mc:Choice>
  </mc:AlternateContent>
  <bookViews>
    <workbookView xWindow="0" yWindow="0" windowWidth="20460" windowHeight="7590" activeTab="1"/>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externalReferences>
    <externalReference r:id="rId10"/>
    <externalReference r:id="rId11"/>
    <externalReference r:id="rId12"/>
    <externalReference r:id="rId13"/>
    <externalReference r:id="rId14"/>
    <externalReference r:id="rId15"/>
  </externalReferences>
  <definedNames>
    <definedName name="OLE_LINK1" localSheetId="8">'5.9'!$A$59</definedName>
    <definedName name="_xlnm.Print_Area" localSheetId="1">'5.2'!$A$1:$F$62</definedName>
    <definedName name="_xlnm.Print_Area" localSheetId="2">'5.3'!$A$1:$H$40</definedName>
    <definedName name="_xlnm.Print_Area" localSheetId="4">'5.5'!$A$1:$F$55</definedName>
    <definedName name="_xlnm.Print_Area" localSheetId="8">'5.9'!$A$1:$L$59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6" i="9" l="1"/>
  <c r="L55" i="9"/>
  <c r="L54" i="9"/>
  <c r="L53" i="9"/>
  <c r="L52" i="9"/>
  <c r="L50" i="9"/>
  <c r="L49" i="9"/>
  <c r="L46" i="9"/>
  <c r="L47" i="9"/>
  <c r="L48" i="9"/>
  <c r="L45" i="9"/>
  <c r="L44" i="9"/>
  <c r="L43" i="9"/>
  <c r="L42" i="9"/>
  <c r="L51" i="9" s="1"/>
  <c r="L41" i="9"/>
  <c r="L40"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D7" i="8"/>
  <c r="E7" i="8"/>
  <c r="D8" i="8"/>
  <c r="E8" i="8"/>
  <c r="D9" i="8"/>
  <c r="E9" i="8"/>
  <c r="D11" i="8"/>
  <c r="E11" i="8"/>
  <c r="D12" i="8"/>
  <c r="E12" i="8"/>
  <c r="D13" i="8"/>
  <c r="E13" i="8"/>
  <c r="D14" i="8"/>
  <c r="E14" i="8"/>
  <c r="D15" i="8"/>
  <c r="E15" i="8"/>
  <c r="D16" i="8"/>
  <c r="E16" i="8"/>
  <c r="D17" i="8"/>
  <c r="E17" i="8"/>
  <c r="D18" i="8"/>
  <c r="E18" i="8"/>
  <c r="D20" i="8"/>
  <c r="E20" i="8"/>
  <c r="C23" i="8"/>
  <c r="C22" i="8"/>
  <c r="C20" i="8"/>
  <c r="C18" i="8"/>
  <c r="C17" i="8"/>
  <c r="C16" i="8"/>
  <c r="C15" i="8"/>
  <c r="C14" i="8"/>
  <c r="C13" i="8"/>
  <c r="C12" i="8"/>
  <c r="C11" i="8"/>
  <c r="C9" i="8"/>
  <c r="C8" i="8"/>
  <c r="C7" i="8"/>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E24" i="6"/>
  <c r="E25" i="6"/>
  <c r="E26" i="6"/>
  <c r="E27" i="6"/>
  <c r="E28" i="6"/>
  <c r="E29" i="6"/>
  <c r="E30" i="6"/>
  <c r="E31" i="6"/>
  <c r="E32" i="6"/>
  <c r="E33" i="6"/>
  <c r="E34" i="6"/>
  <c r="E35" i="6"/>
  <c r="E36" i="6"/>
  <c r="E37" i="6"/>
  <c r="E38" i="6"/>
  <c r="E39" i="6"/>
  <c r="E40" i="6"/>
  <c r="E41" i="6"/>
  <c r="E42" i="6"/>
  <c r="E43" i="6"/>
  <c r="E44" i="6"/>
  <c r="E19" i="6"/>
  <c r="E20" i="6"/>
  <c r="E21" i="6"/>
  <c r="E22" i="6"/>
  <c r="E23" i="6"/>
  <c r="E5" i="6"/>
  <c r="E6" i="6"/>
  <c r="E7" i="6"/>
  <c r="E8" i="6"/>
  <c r="E9" i="6"/>
  <c r="E10" i="6"/>
  <c r="E11" i="6"/>
  <c r="E12" i="6"/>
  <c r="E13" i="6"/>
  <c r="E14" i="6"/>
  <c r="E15" i="6"/>
  <c r="E16" i="6"/>
  <c r="E17" i="6"/>
  <c r="E18" i="6"/>
  <c r="E4" i="6"/>
  <c r="E33" i="5"/>
  <c r="F33" i="5"/>
  <c r="E36" i="5"/>
  <c r="F36" i="5"/>
  <c r="E37" i="5"/>
  <c r="F37" i="5"/>
  <c r="E38" i="5"/>
  <c r="F38" i="5"/>
  <c r="E39" i="5"/>
  <c r="F39" i="5"/>
  <c r="E40" i="5"/>
  <c r="F40" i="5"/>
  <c r="E41" i="5"/>
  <c r="F41" i="5"/>
  <c r="E42" i="5"/>
  <c r="F42" i="5"/>
  <c r="E43" i="5"/>
  <c r="F43" i="5"/>
  <c r="E44" i="5"/>
  <c r="F44" i="5"/>
  <c r="E45" i="5"/>
  <c r="F45" i="5"/>
  <c r="E46" i="5"/>
  <c r="F46" i="5"/>
  <c r="E47" i="5"/>
  <c r="F47" i="5"/>
  <c r="D47" i="5"/>
  <c r="D46" i="5"/>
  <c r="D45" i="5"/>
  <c r="D44" i="5"/>
  <c r="D43" i="5"/>
  <c r="D42" i="5"/>
  <c r="D41" i="5"/>
  <c r="D40" i="5"/>
  <c r="D39" i="5"/>
  <c r="D38" i="5"/>
  <c r="D37" i="5"/>
  <c r="D36" i="5"/>
  <c r="E4" i="5"/>
  <c r="F4" i="5"/>
  <c r="E5" i="5"/>
  <c r="F5" i="5"/>
  <c r="E6" i="5"/>
  <c r="F6" i="5"/>
  <c r="E7" i="5"/>
  <c r="F7" i="5"/>
  <c r="E8" i="5"/>
  <c r="F8" i="5"/>
  <c r="E9" i="5"/>
  <c r="F9" i="5"/>
  <c r="E10" i="5"/>
  <c r="F10" i="5"/>
  <c r="E11" i="5"/>
  <c r="F11" i="5"/>
  <c r="E12" i="5"/>
  <c r="F12" i="5"/>
  <c r="E13" i="5"/>
  <c r="F13" i="5"/>
  <c r="E14" i="5"/>
  <c r="F14" i="5"/>
  <c r="E15" i="5"/>
  <c r="F15" i="5"/>
  <c r="E16" i="5"/>
  <c r="F16" i="5"/>
  <c r="E17" i="5"/>
  <c r="F17" i="5"/>
  <c r="E18" i="5"/>
  <c r="F18" i="5"/>
  <c r="E19" i="5"/>
  <c r="F19" i="5"/>
  <c r="E20" i="5"/>
  <c r="F20" i="5"/>
  <c r="E21" i="5"/>
  <c r="F21" i="5"/>
  <c r="E22" i="5"/>
  <c r="F22" i="5"/>
  <c r="E23" i="5"/>
  <c r="F23" i="5"/>
  <c r="E24" i="5"/>
  <c r="F24" i="5"/>
  <c r="E25" i="5"/>
  <c r="F25" i="5"/>
  <c r="E26" i="5"/>
  <c r="F26" i="5"/>
  <c r="E27" i="5"/>
  <c r="F27" i="5"/>
  <c r="E28" i="5"/>
  <c r="F28" i="5"/>
  <c r="E29" i="5"/>
  <c r="F29" i="5"/>
  <c r="E30" i="5"/>
  <c r="F30" i="5"/>
  <c r="E31" i="5"/>
  <c r="F31" i="5"/>
  <c r="E32" i="5"/>
  <c r="F32"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G67" i="4"/>
  <c r="F67" i="4"/>
  <c r="E67" i="4"/>
  <c r="D67" i="4"/>
  <c r="G66" i="4"/>
  <c r="F66" i="4"/>
  <c r="E66" i="4"/>
  <c r="D66" i="4"/>
  <c r="G65" i="4"/>
  <c r="F65" i="4"/>
  <c r="E65" i="4"/>
  <c r="D65" i="4"/>
  <c r="C67" i="4"/>
  <c r="C66" i="4"/>
  <c r="C65" i="4"/>
  <c r="D4" i="4"/>
  <c r="E4" i="4"/>
  <c r="F4" i="4"/>
  <c r="G4" i="4"/>
  <c r="D5" i="4"/>
  <c r="E5" i="4"/>
  <c r="F5" i="4"/>
  <c r="G5" i="4"/>
  <c r="D6" i="4"/>
  <c r="E6" i="4"/>
  <c r="F6" i="4"/>
  <c r="G6" i="4"/>
  <c r="D7" i="4"/>
  <c r="E7" i="4"/>
  <c r="F7" i="4"/>
  <c r="G7" i="4"/>
  <c r="D8" i="4"/>
  <c r="E8" i="4"/>
  <c r="F8" i="4"/>
  <c r="G8" i="4"/>
  <c r="D9" i="4"/>
  <c r="E9" i="4"/>
  <c r="F9" i="4"/>
  <c r="G9" i="4"/>
  <c r="D10" i="4"/>
  <c r="E10" i="4"/>
  <c r="F10" i="4"/>
  <c r="G10" i="4"/>
  <c r="D11" i="4"/>
  <c r="E11" i="4"/>
  <c r="F11" i="4"/>
  <c r="G11" i="4"/>
  <c r="D12" i="4"/>
  <c r="E12" i="4"/>
  <c r="F12" i="4"/>
  <c r="G12" i="4"/>
  <c r="D13" i="4"/>
  <c r="E13" i="4"/>
  <c r="F13" i="4"/>
  <c r="G13" i="4"/>
  <c r="D14" i="4"/>
  <c r="E14" i="4"/>
  <c r="F14" i="4"/>
  <c r="G14" i="4"/>
  <c r="D15" i="4"/>
  <c r="E15" i="4"/>
  <c r="F15" i="4"/>
  <c r="G15" i="4"/>
  <c r="D16" i="4"/>
  <c r="E16" i="4"/>
  <c r="F16" i="4"/>
  <c r="G16" i="4"/>
  <c r="D17" i="4"/>
  <c r="E17" i="4"/>
  <c r="F17" i="4"/>
  <c r="G17" i="4"/>
  <c r="D18" i="4"/>
  <c r="E18" i="4"/>
  <c r="F18" i="4"/>
  <c r="G18" i="4"/>
  <c r="D19" i="4"/>
  <c r="E19" i="4"/>
  <c r="F19" i="4"/>
  <c r="G19" i="4"/>
  <c r="D20" i="4"/>
  <c r="E20" i="4"/>
  <c r="F20" i="4"/>
  <c r="G20" i="4"/>
  <c r="D21" i="4"/>
  <c r="E21" i="4"/>
  <c r="F21" i="4"/>
  <c r="G21" i="4"/>
  <c r="D22" i="4"/>
  <c r="E22" i="4"/>
  <c r="F22" i="4"/>
  <c r="G22" i="4"/>
  <c r="D23" i="4"/>
  <c r="E23" i="4"/>
  <c r="F23" i="4"/>
  <c r="G23" i="4"/>
  <c r="D24" i="4"/>
  <c r="E24" i="4"/>
  <c r="F24" i="4"/>
  <c r="G24" i="4"/>
  <c r="D25" i="4"/>
  <c r="E25" i="4"/>
  <c r="F25" i="4"/>
  <c r="G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63" i="4"/>
  <c r="E63" i="4"/>
  <c r="F63" i="4"/>
  <c r="G63" i="4"/>
  <c r="C52" i="4"/>
  <c r="C53" i="4"/>
  <c r="C54" i="4"/>
  <c r="C55" i="4"/>
  <c r="C56" i="4"/>
  <c r="C57" i="4"/>
  <c r="C58" i="4"/>
  <c r="C59" i="4"/>
  <c r="C60" i="4"/>
  <c r="C61" i="4"/>
  <c r="C62" i="4"/>
  <c r="C63"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4" i="4"/>
  <c r="H30" i="3"/>
  <c r="H29" i="3"/>
  <c r="H28" i="3"/>
  <c r="H27" i="3"/>
  <c r="H26" i="3"/>
  <c r="H25" i="3"/>
  <c r="H24" i="3"/>
  <c r="H23" i="3"/>
  <c r="H22" i="3"/>
  <c r="H21" i="3"/>
  <c r="H20" i="3"/>
  <c r="H19" i="3"/>
  <c r="H17" i="3"/>
  <c r="H16" i="3"/>
  <c r="H15" i="3"/>
  <c r="H14" i="3"/>
  <c r="H13" i="3"/>
  <c r="H12" i="3"/>
  <c r="H11" i="3"/>
  <c r="H10" i="3"/>
  <c r="H9" i="3"/>
  <c r="H8" i="3"/>
  <c r="H7" i="3"/>
  <c r="H6" i="3"/>
  <c r="D21" i="3"/>
  <c r="D22" i="3"/>
  <c r="D23" i="3"/>
  <c r="D24" i="3"/>
  <c r="D25" i="3"/>
  <c r="D26" i="3"/>
  <c r="D27" i="3"/>
  <c r="D28" i="3"/>
  <c r="D29" i="3"/>
  <c r="D30" i="3"/>
  <c r="D7" i="3"/>
  <c r="D8" i="3"/>
  <c r="D9" i="3"/>
  <c r="D10" i="3"/>
  <c r="D11" i="3"/>
  <c r="D12" i="3"/>
  <c r="D13" i="3"/>
  <c r="D14" i="3"/>
  <c r="D15" i="3"/>
  <c r="D16" i="3"/>
  <c r="D17" i="3"/>
  <c r="D19" i="3"/>
  <c r="D20" i="3"/>
  <c r="D6" i="3"/>
  <c r="L39" i="9" l="1"/>
  <c r="F5" i="1"/>
  <c r="G5" i="1"/>
  <c r="F6" i="1"/>
  <c r="G6" i="1"/>
  <c r="F7" i="1"/>
  <c r="G7" i="1"/>
  <c r="F8" i="1"/>
  <c r="G8" i="1"/>
  <c r="F9" i="1"/>
  <c r="G9" i="1"/>
  <c r="F10" i="1"/>
  <c r="G10" i="1"/>
  <c r="F11" i="1"/>
  <c r="G11" i="1"/>
  <c r="F12" i="1"/>
  <c r="G12" i="1"/>
  <c r="F13" i="1"/>
  <c r="G13" i="1"/>
  <c r="F14" i="1"/>
  <c r="G14" i="1"/>
  <c r="F15" i="1"/>
  <c r="G15" i="1"/>
  <c r="F16" i="1"/>
  <c r="G16" i="1"/>
  <c r="F26" i="1"/>
  <c r="G26" i="1"/>
  <c r="F27" i="1"/>
  <c r="G27" i="1"/>
  <c r="F28" i="1"/>
  <c r="G28" i="1"/>
  <c r="F30" i="1"/>
  <c r="G30" i="1"/>
  <c r="E30" i="1"/>
  <c r="E29" i="1"/>
  <c r="E28" i="1"/>
  <c r="E27" i="1"/>
  <c r="E26" i="1"/>
  <c r="E25" i="1"/>
  <c r="E22" i="1"/>
  <c r="E21" i="1"/>
  <c r="E20" i="1"/>
  <c r="E19" i="1"/>
  <c r="E16" i="1"/>
  <c r="E15" i="1"/>
  <c r="E14" i="1"/>
  <c r="E13" i="1"/>
  <c r="E12" i="1"/>
  <c r="E11" i="1"/>
  <c r="E10" i="1"/>
  <c r="E9" i="1"/>
  <c r="E8" i="1"/>
  <c r="E7" i="1"/>
  <c r="E6" i="1"/>
  <c r="E5" i="1"/>
</calcChain>
</file>

<file path=xl/sharedStrings.xml><?xml version="1.0" encoding="utf-8"?>
<sst xmlns="http://schemas.openxmlformats.org/spreadsheetml/2006/main" count="549" uniqueCount="399">
  <si>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</si>
  <si>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</si>
  <si>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</si>
  <si>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</si>
  <si>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</si>
  <si>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</si>
  <si>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</si>
  <si>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</si>
  <si>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</si>
  <si>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</si>
  <si>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</si>
  <si>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</si>
  <si>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</si>
  <si>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</si>
  <si>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</si>
  <si>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</si>
  <si>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</si>
  <si>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</si>
  <si>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</si>
  <si>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</si>
  <si>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</si>
  <si>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</si>
  <si>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</si>
  <si>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</si>
  <si>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</si>
  <si>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</si>
  <si>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</si>
  <si>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</si>
  <si>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</si>
  <si>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</si>
  <si>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</si>
  <si>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</si>
  <si>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</si>
  <si>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</si>
  <si>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</si>
  <si>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</si>
  <si>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</si>
  <si>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</si>
  <si>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</si>
  <si>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</si>
  <si>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</si>
  <si>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</si>
  <si>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</si>
  <si>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</si>
  <si>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</si>
  <si>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</si>
  <si>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</si>
  <si>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</si>
  <si>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</si>
  <si>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</si>
  <si>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</si>
  <si>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</si>
  <si>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</si>
  <si>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</si>
  <si>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</si>
  <si>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</si>
  <si>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</si>
  <si>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</si>
  <si>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</si>
  <si>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</si>
  <si>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</si>
  <si>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</si>
  <si>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</si>
  <si>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</si>
  <si>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</si>
  <si>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</si>
  <si>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</si>
  <si>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</si>
  <si>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</si>
  <si>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</si>
  <si>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</si>
  <si>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</si>
  <si>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</si>
  <si>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</si>
  <si>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</si>
  <si>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</si>
  <si>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</si>
  <si>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</si>
  <si>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</si>
  <si>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r>
      <t xml:space="preserve">Net Flows </t>
    </r>
    <r>
      <rPr>
        <i/>
        <vertAlign val="superscript"/>
        <sz val="8"/>
        <color theme="1"/>
        <rFont val="Times New Roman"/>
        <family val="1"/>
      </rPr>
      <t>4</t>
    </r>
  </si>
  <si>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</si>
  <si>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</si>
  <si>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</si>
  <si>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</si>
  <si>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</si>
  <si>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</si>
  <si>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</si>
  <si>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4</t>
    </r>
    <r>
      <rPr>
        <sz val="6"/>
        <color theme="1"/>
        <rFont val="Times New Roman"/>
        <family val="1"/>
      </rPr>
      <t xml:space="preserve"> Net flows of short term borrowings by banks reflect the net increase (+) or decrease  (-) in the stock of short term bank borrowings during the period.</t>
    </r>
  </si>
  <si>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</si>
  <si>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</si>
  <si>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</si>
  <si>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</si>
  <si>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</si>
  <si>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</si>
  <si>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</si>
  <si>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</si>
  <si>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</si>
  <si>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</si>
  <si>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</si>
  <si>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</si>
  <si>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</si>
  <si>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</si>
  <si>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</si>
  <si>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</si>
  <si>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</si>
  <si>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</si>
  <si>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</si>
  <si>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</si>
  <si>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</si>
  <si>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</si>
  <si>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</si>
  <si>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</si>
  <si>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</si>
  <si>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t>
  </si>
  <si>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</si>
  <si>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</si>
  <si>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</si>
  <si>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</si>
  <si>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</si>
  <si>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</si>
  <si>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</si>
  <si>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</si>
  <si>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</si>
  <si>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</si>
  <si>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</si>
  <si>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Notes:                                                                                                                                                                                                                              *Source: Ministry of Finance (Budget Wing)</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</si>
  <si>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</si>
  <si>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</si>
  <si>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</si>
  <si>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</si>
  <si>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</si>
  <si>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</si>
  <si>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</si>
  <si>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</si>
  <si>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</si>
  <si>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</si>
  <si>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</si>
  <si>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r>
      <t>31-Mar-23</t>
    </r>
    <r>
      <rPr>
        <b/>
        <vertAlign val="superscript"/>
        <sz val="7"/>
        <color theme="1"/>
        <rFont val="Times New Roman"/>
        <family val="1"/>
      </rPr>
      <t>R</t>
    </r>
    <r>
      <rPr>
        <b/>
        <vertAlign val="superscript"/>
        <sz val="8"/>
        <color theme="1"/>
        <rFont val="Times New Roman"/>
        <family val="1"/>
      </rPr>
      <t xml:space="preserve"> </t>
    </r>
  </si>
  <si>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</si>
  <si>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</si>
  <si>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</si>
  <si>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</si>
  <si>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</si>
  <si>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</si>
  <si>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</si>
  <si>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</si>
  <si>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</si>
  <si>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</si>
  <si>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</si>
  <si>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</si>
  <si>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</si>
  <si>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</si>
  <si>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</si>
  <si>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</si>
  <si>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</si>
  <si>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</si>
  <si>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</si>
  <si>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</si>
  <si>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</si>
  <si>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</si>
  <si>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</si>
  <si>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</si>
  <si>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</si>
  <si>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</si>
  <si>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</si>
  <si>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</si>
  <si>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</si>
  <si>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</si>
  <si>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</si>
  <si>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</si>
  <si>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</si>
  <si>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</si>
  <si>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</si>
  <si>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</si>
  <si>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</si>
  <si>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</si>
  <si>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</si>
  <si>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</si>
  <si>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</si>
  <si>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</si>
  <si>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</si>
  <si>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</si>
  <si>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</si>
  <si>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</si>
  <si>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</si>
  <si>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</si>
  <si>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</si>
  <si>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</si>
  <si>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</si>
  <si>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</si>
  <si>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</si>
  <si>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</si>
  <si>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</si>
  <si>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</si>
  <si>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</si>
  <si>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</si>
  <si>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</si>
  <si>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</si>
  <si>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</si>
  <si>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r>
      <t>FY23</t>
    </r>
    <r>
      <rPr>
        <b/>
        <vertAlign val="superscript"/>
        <sz val="7.5"/>
        <color theme="1"/>
        <rFont val="Times New Roman"/>
        <family val="1"/>
      </rPr>
      <t xml:space="preserve"> </t>
    </r>
  </si>
  <si>
    <r>
      <t>Apr-Jun 23</t>
    </r>
    <r>
      <rPr>
        <b/>
        <vertAlign val="superscript"/>
        <sz val="7.5"/>
        <color theme="1"/>
        <rFont val="Times New Roman"/>
        <family val="1"/>
      </rPr>
      <t>R</t>
    </r>
  </si>
  <si>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</si>
  <si>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</si>
  <si>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</si>
  <si>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</si>
  <si>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</si>
  <si>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</si>
  <si>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</si>
  <si>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</si>
  <si>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</si>
  <si>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</si>
  <si>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</si>
  <si>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</si>
  <si>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</si>
  <si>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</si>
  <si>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</si>
  <si>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</si>
  <si>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</si>
  <si>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</si>
  <si>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</si>
  <si>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</si>
  <si>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</si>
  <si>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</si>
  <si>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</si>
  <si>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</si>
  <si>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</si>
  <si>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</si>
  <si>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</si>
  <si>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</si>
  <si>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</si>
  <si>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</si>
  <si>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</si>
  <si>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</si>
  <si>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</si>
  <si>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</si>
  <si>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</si>
  <si>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</si>
  <si>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</si>
  <si>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</si>
  <si>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</si>
  <si>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</si>
  <si>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</si>
  <si>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</si>
  <si>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</si>
  <si>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</si>
  <si>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</si>
  <si>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</si>
  <si>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</si>
  <si>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</si>
  <si>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</si>
  <si>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</si>
  <si>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</si>
  <si>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</si>
  <si>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</si>
  <si>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</si>
  <si>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</si>
  <si>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</si>
  <si>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</si>
  <si>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</si>
  <si>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</si>
  <si>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</si>
  <si>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</si>
  <si>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</si>
  <si>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</si>
  <si>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</si>
  <si>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</si>
  <si>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</si>
  <si>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</si>
  <si>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</si>
  <si>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</si>
  <si>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</si>
  <si>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</si>
  <si>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</si>
  <si>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</si>
  <si>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</si>
  <si>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</si>
  <si>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</si>
  <si>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</si>
  <si>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</si>
  <si>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</si>
  <si>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</si>
  <si>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</si>
  <si>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</si>
  <si>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</si>
  <si>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</si>
  <si>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</si>
  <si>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</si>
  <si>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</si>
  <si>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</si>
  <si>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</si>
  <si>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</si>
  <si>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</si>
  <si>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</si>
  <si>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</si>
  <si>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</si>
  <si>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</si>
  <si>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</si>
  <si>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</si>
  <si>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</si>
  <si>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</si>
  <si>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</si>
  <si>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</si>
  <si>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</si>
  <si>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</si>
  <si>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</si>
  <si>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</si>
  <si>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</si>
  <si>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</si>
  <si>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</si>
  <si>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</si>
  <si>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</si>
  <si>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</si>
  <si>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</si>
  <si>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</si>
  <si>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</si>
  <si>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</si>
  <si>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</si>
  <si>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</si>
  <si>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</si>
  <si>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</si>
  <si>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</si>
  <si>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Jul</t>
  </si>
  <si>
    <t>Aug</t>
  </si>
  <si>
    <t>Sep</t>
  </si>
  <si>
    <t>Oct</t>
  </si>
  <si>
    <t>Nov</t>
  </si>
  <si>
    <t>A. Accounts (i+ii / 1 to 10)</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</si>
  <si>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</si>
  <si>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</si>
  <si>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</si>
  <si>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</si>
  <si>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</si>
  <si>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</si>
  <si>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</si>
  <si>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</si>
  <si>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</si>
  <si>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</si>
  <si>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</si>
  <si>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</si>
  <si>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</si>
  <si>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</si>
  <si>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</si>
  <si>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B.  Certificates (i+ii+iii /7 to 17)</t>
  </si>
  <si>
    <t>(iii) Banks</t>
  </si>
  <si>
    <t xml:space="preserve">     7- Defence Savings Certificates</t>
  </si>
  <si>
    <t xml:space="preserve">     8- National Deposit Certificates </t>
  </si>
  <si>
    <t xml:space="preserve">     9- Khas Deposit Certificates </t>
  </si>
  <si>
    <t xml:space="preserve">    10- Premium Savings Certificates</t>
  </si>
  <si>
    <t xml:space="preserve">   11- Special Savings Certificates (Registered)</t>
  </si>
  <si>
    <t xml:space="preserve">   12- Special Savings Certificates (Bearer)</t>
  </si>
  <si>
    <t xml:space="preserve">   13- Regular Income Certificates</t>
  </si>
  <si>
    <t xml:space="preserve">   14- Behbood Savings Certificate</t>
  </si>
  <si>
    <t xml:space="preserve">   15- Short-Term Savings Certificates (3 Months)</t>
  </si>
  <si>
    <t xml:space="preserve">   16- Short-Term Savings Certificates (6 Months)</t>
  </si>
  <si>
    <t xml:space="preserve">   17- Short-Term Savings Certificates (12 Months)</t>
  </si>
  <si>
    <t xml:space="preserve">   18-Others</t>
  </si>
  <si>
    <t>C. National Savings Bonds</t>
  </si>
  <si>
    <t>18- 10 Years</t>
  </si>
  <si>
    <t>D. Prize Bonds (19 to 27) *</t>
  </si>
  <si>
    <t>19- Rs. 100</t>
  </si>
  <si>
    <t xml:space="preserve">20- Rs. 200    </t>
  </si>
  <si>
    <t>21- Rs. 750</t>
  </si>
  <si>
    <t xml:space="preserve">22- Rs.1,500        </t>
  </si>
  <si>
    <t xml:space="preserve">23- Rs. 7,500         </t>
  </si>
  <si>
    <t xml:space="preserve">24- Rs. 15,000         </t>
  </si>
  <si>
    <t>25- Rs. 25,000</t>
  </si>
  <si>
    <t xml:space="preserve">26- Rs. 40,000         </t>
  </si>
  <si>
    <t xml:space="preserve">  27- Others@</t>
  </si>
  <si>
    <t>E. Premium Prize Bonds (Registered) (28 to29)</t>
  </si>
  <si>
    <t xml:space="preserve"> 28- Rs. 40,000 </t>
  </si>
  <si>
    <t xml:space="preserve">   29- Rs. 25,000</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</si>
  <si>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</si>
  <si>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</si>
  <si>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</si>
  <si>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</si>
  <si>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</si>
  <si>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</si>
  <si>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r>
      <t>Q2-FY24</t>
    </r>
    <r>
      <rPr>
        <b/>
        <vertAlign val="superscript"/>
        <sz val="8"/>
        <color rgb="FF000000"/>
        <rFont val="Times New Roman"/>
        <family val="1"/>
      </rPr>
      <t>P</t>
    </r>
  </si>
  <si>
    <t>III. Principal Repayment of External Debt and Liabilities (e+f+g+h) 3</t>
  </si>
  <si>
    <r>
      <t>Jul-Dec-FY24</t>
    </r>
    <r>
      <rPr>
        <b/>
        <vertAlign val="superscript"/>
        <sz val="8"/>
        <color rgb="FF000000"/>
        <rFont val="Times New Roman"/>
        <family val="1"/>
      </rPr>
      <t>P</t>
    </r>
  </si>
  <si>
    <r>
      <t>Aug-23</t>
    </r>
    <r>
      <rPr>
        <b/>
        <vertAlign val="superscript"/>
        <sz val="8"/>
        <color theme="1"/>
        <rFont val="Times New Roman"/>
        <family val="1"/>
      </rPr>
      <t>R</t>
    </r>
  </si>
  <si>
    <r>
      <t>30-Sep-23</t>
    </r>
    <r>
      <rPr>
        <b/>
        <vertAlign val="superscript"/>
        <sz val="7"/>
        <color theme="1"/>
        <rFont val="Times New Roman"/>
        <family val="1"/>
      </rPr>
      <t>R</t>
    </r>
  </si>
  <si>
    <r>
      <t>30-Jun-23</t>
    </r>
    <r>
      <rPr>
        <b/>
        <vertAlign val="superscript"/>
        <sz val="8"/>
        <color theme="1"/>
        <rFont val="Times New Roman"/>
        <family val="1"/>
      </rPr>
      <t>R</t>
    </r>
  </si>
  <si>
    <r>
      <t>31-Dec-22</t>
    </r>
    <r>
      <rPr>
        <b/>
        <vertAlign val="superscript"/>
        <sz val="7"/>
        <color theme="1"/>
        <rFont val="Times New Roman"/>
        <family val="1"/>
      </rPr>
      <t>R</t>
    </r>
    <r>
      <rPr>
        <b/>
        <vertAlign val="superscript"/>
        <sz val="8"/>
        <color theme="1"/>
        <rFont val="Times New Roman"/>
        <family val="1"/>
      </rPr>
      <t xml:space="preserve"> </t>
    </r>
  </si>
  <si>
    <t>c. Other Liabilities**</t>
  </si>
  <si>
    <r>
      <t>Oct-Dec 23</t>
    </r>
    <r>
      <rPr>
        <b/>
        <vertAlign val="superscript"/>
        <sz val="7.5"/>
        <color theme="1"/>
        <rFont val="Times New Roman"/>
        <family val="1"/>
      </rPr>
      <t>P</t>
    </r>
  </si>
  <si>
    <r>
      <t>Jul-Sep 23</t>
    </r>
    <r>
      <rPr>
        <b/>
        <vertAlign val="superscript"/>
        <sz val="7.5"/>
        <color theme="1"/>
        <rFont val="Times New Roman"/>
        <family val="1"/>
      </rPr>
      <t>R</t>
    </r>
  </si>
  <si>
    <r>
      <t>Apr-Jun 23</t>
    </r>
    <r>
      <rPr>
        <b/>
        <vertAlign val="superscript"/>
        <sz val="7.5"/>
        <color theme="1"/>
        <rFont val="Times New Roman"/>
        <family val="1"/>
      </rPr>
      <t>P</t>
    </r>
  </si>
  <si>
    <r>
      <t>FY23</t>
    </r>
    <r>
      <rPr>
        <b/>
        <vertAlign val="superscript"/>
        <sz val="7.5"/>
        <color theme="1"/>
        <rFont val="Times New Roman"/>
        <family val="1"/>
      </rPr>
      <t xml:space="preserve"> R</t>
    </r>
  </si>
  <si>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</si>
  <si>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</si>
  <si>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</si>
  <si>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</si>
  <si>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r>
      <t>Q4-FY23</t>
    </r>
    <r>
      <rPr>
        <b/>
        <vertAlign val="superscript"/>
        <sz val="8"/>
        <color rgb="FF000000"/>
        <rFont val="Times New Roman"/>
        <family val="1"/>
      </rPr>
      <t>R</t>
    </r>
  </si>
  <si>
    <r>
      <t>Q1-FY24</t>
    </r>
    <r>
      <rPr>
        <b/>
        <vertAlign val="superscript"/>
        <sz val="8"/>
        <color rgb="FF000000"/>
        <rFont val="Times New Roman"/>
        <family val="1"/>
      </rPr>
      <t>R</t>
    </r>
  </si>
  <si>
    <r>
      <t>Apr-Jun-FY23</t>
    </r>
    <r>
      <rPr>
        <b/>
        <vertAlign val="superscript"/>
        <sz val="8"/>
        <color rgb="FF000000"/>
        <rFont val="Times New Roman"/>
        <family val="1"/>
      </rPr>
      <t>R</t>
    </r>
  </si>
  <si>
    <r>
      <t>Jul-Sep-FY24</t>
    </r>
    <r>
      <rPr>
        <b/>
        <vertAlign val="superscript"/>
        <sz val="8"/>
        <color rgb="FF000000"/>
        <rFont val="Times New Roman"/>
        <family val="1"/>
      </rPr>
      <t>R</t>
    </r>
  </si>
  <si>
    <t>````</t>
  </si>
  <si>
    <t xml:space="preserve"> * State Bank of Pakistan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</si>
</sst>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 numFmtId="169" formatCode="[$-409]d\-mmm\-yy;@"/>
  </numFmts>
  <fonts count="47"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i/>
      <vertAlign val="superscript"/>
      <sz val="8"/>
      <color theme="1"/>
      <name val="Times New Roman"/>
      <family val="1"/>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font>
  </fonts>
  <fills count="3">
    <fill>
      <patternFill patternType="none"/>
    </fill>
    <fill>
      <patternFill patternType="gray125"/>
    </fill>
    <fill>
      <patternFill patternType="solid">
        <fgColor rgb="FFFFFFFF"/>
        <bgColor indexed="64"/>
      </patternFill>
    </fill>
  </fills>
  <borders count="34">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style="medium">
        <color indexed="64"/>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right style="medium">
        <color indexed="64"/>
      </right>
      <top style="thick">
        <color indexed="64"/>
      </top>
      <bottom style="medium">
        <color indexed="64"/>
      </bottom>
      <diagonal/>
    </border>
    <border>
      <left style="thin">
        <color indexed="64"/>
      </left>
      <right style="thin">
        <color indexed="64"/>
      </right>
      <top/>
      <bottom/>
      <diagonal/>
    </border>
  </borders>
  <cellStyleXfs count="5">
    <xf numFmtId="0" fontId="0" fillId="0" borderId="0"/>
    <xf numFmtId="0" fontId="24" fillId="0" borderId="0" applyNumberFormat="0" applyFill="0" applyBorder="0" applyAlignment="0" applyProtection="0"/>
    <xf numFmtId="43" fontId="44" fillId="0" borderId="0" applyFont="0" applyFill="0" applyBorder="0" applyAlignment="0" applyProtection="0"/>
    <xf numFmtId="0" fontId="44" fillId="0" borderId="0"/>
    <xf numFmtId="0" fontId="44" fillId="0" borderId="0"/>
  </cellStyleXfs>
  <cellXfs count="284">
    <xf numFmtId="0" fontId="0" fillId="0" borderId="0" xfId="0"/>
    <xf numFmtId="0" fontId="1" fillId="0" borderId="0" xfId="0" applyFont="1"/>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4" fontId="5" fillId="0" borderId="0" xfId="0" applyNumberFormat="1" applyFont="1" applyAlignment="1">
      <alignment horizontal="right" vertical="center" wrapText="1"/>
    </xf>
    <xf numFmtId="0" fontId="6" fillId="0" borderId="0" xfId="0" applyFont="1" applyAlignment="1">
      <alignment horizontal="right" vertical="center"/>
    </xf>
    <xf numFmtId="0" fontId="5" fillId="0" borderId="0" xfId="0" applyFont="1" applyAlignment="1">
      <alignment horizontal="right" vertical="center" wrapText="1"/>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4" fontId="7" fillId="0" borderId="0" xfId="0" applyNumberFormat="1" applyFont="1" applyAlignment="1">
      <alignment horizontal="right" vertical="center" wrapText="1"/>
    </xf>
    <xf numFmtId="0" fontId="2"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wrapText="1"/>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6" fillId="0" borderId="0" xfId="0" applyFont="1" applyAlignment="1">
      <alignmen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vertical="center"/>
    </xf>
    <xf numFmtId="0" fontId="13" fillId="0" borderId="9" xfId="0" applyFont="1" applyBorder="1" applyAlignment="1">
      <alignment horizontal="center" vertical="center"/>
    </xf>
    <xf numFmtId="0" fontId="13" fillId="2" borderId="2" xfId="0" applyFont="1" applyFill="1" applyBorder="1" applyAlignment="1">
      <alignment horizontal="right" vertical="center"/>
    </xf>
    <xf numFmtId="0" fontId="13" fillId="0" borderId="2" xfId="0" applyFont="1" applyBorder="1" applyAlignment="1">
      <alignment horizontal="right" vertical="center"/>
    </xf>
    <xf numFmtId="0" fontId="33" fillId="0" borderId="0" xfId="0" applyFont="1" applyAlignment="1">
      <alignment vertical="center"/>
    </xf>
    <xf numFmtId="0" fontId="33" fillId="0" borderId="1" xfId="0" applyFont="1" applyBorder="1" applyAlignment="1">
      <alignment vertical="center"/>
    </xf>
    <xf numFmtId="0" fontId="33" fillId="0" borderId="0" xfId="0" applyFont="1" applyAlignment="1">
      <alignment horizontal="left" vertical="center"/>
    </xf>
    <xf numFmtId="0" fontId="22" fillId="0" borderId="0" xfId="0" applyFont="1" applyAlignment="1">
      <alignment horizontal="left" vertical="center"/>
    </xf>
    <xf numFmtId="0" fontId="33" fillId="0" borderId="1" xfId="0" applyFont="1" applyBorder="1" applyAlignment="1">
      <alignment horizontal="left" vertical="center"/>
    </xf>
    <xf numFmtId="0" fontId="38" fillId="0" borderId="11" xfId="0" applyFont="1" applyBorder="1" applyAlignment="1">
      <alignment vertical="center"/>
    </xf>
    <xf numFmtId="0" fontId="38"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8" fillId="0" borderId="2" xfId="0" applyFont="1" applyBorder="1" applyAlignment="1">
      <alignment vertical="center"/>
    </xf>
    <xf numFmtId="0" fontId="38" fillId="0" borderId="2" xfId="0" applyFont="1" applyBorder="1" applyAlignment="1">
      <alignment horizontal="right" vertical="center"/>
    </xf>
    <xf numFmtId="0" fontId="38" fillId="0" borderId="0" xfId="0" applyFont="1" applyAlignment="1">
      <alignment vertical="center"/>
    </xf>
    <xf numFmtId="0" fontId="37" fillId="0" borderId="0" xfId="0" applyFont="1" applyAlignment="1">
      <alignment vertical="center"/>
    </xf>
    <xf numFmtId="0" fontId="2" fillId="0" borderId="0" xfId="0" applyFont="1" applyAlignment="1">
      <alignment horizontal="center" vertical="center"/>
    </xf>
    <xf numFmtId="0" fontId="38" fillId="0" borderId="13" xfId="0" applyFont="1" applyBorder="1" applyAlignment="1">
      <alignment horizontal="right" vertical="center"/>
    </xf>
    <xf numFmtId="0" fontId="37" fillId="0" borderId="0" xfId="0" applyFont="1" applyAlignment="1">
      <alignment horizontal="left" vertical="center"/>
    </xf>
    <xf numFmtId="0" fontId="38" fillId="0" borderId="0" xfId="0" applyFont="1" applyAlignment="1">
      <alignment horizontal="left" vertical="center"/>
    </xf>
    <xf numFmtId="0" fontId="14" fillId="0" borderId="2"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42" fillId="0" borderId="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42" fillId="0" borderId="0" xfId="0" applyFont="1" applyAlignment="1">
      <alignment horizontal="right" vertical="center"/>
    </xf>
    <xf numFmtId="0" fontId="7" fillId="0" borderId="5" xfId="0" applyFont="1" applyBorder="1" applyAlignment="1">
      <alignment horizontal="center" vertical="center"/>
    </xf>
    <xf numFmtId="0" fontId="43" fillId="0" borderId="5" xfId="0" applyFont="1" applyBorder="1" applyAlignment="1">
      <alignment horizontal="center" vertical="center"/>
    </xf>
    <xf numFmtId="0" fontId="5" fillId="0" borderId="5" xfId="0" applyFont="1" applyBorder="1" applyAlignment="1">
      <alignment horizontal="right" vertical="center"/>
    </xf>
    <xf numFmtId="0" fontId="7" fillId="0" borderId="18" xfId="0" applyFont="1" applyBorder="1" applyAlignment="1">
      <alignment horizontal="right" vertical="center"/>
    </xf>
    <xf numFmtId="0" fontId="5" fillId="0" borderId="19" xfId="0" applyFont="1" applyBorder="1" applyAlignment="1">
      <alignment horizontal="right" vertical="center"/>
    </xf>
    <xf numFmtId="0" fontId="42" fillId="0" borderId="19"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5" fillId="0" borderId="23" xfId="0" applyFont="1" applyBorder="1" applyAlignment="1">
      <alignment horizontal="right" vertical="center"/>
    </xf>
    <xf numFmtId="0" fontId="1" fillId="0" borderId="0" xfId="0" applyFont="1" applyAlignment="1"/>
    <xf numFmtId="0" fontId="16" fillId="0" borderId="0" xfId="0" applyFont="1" applyAlignment="1">
      <alignment vertical="center"/>
    </xf>
    <xf numFmtId="0" fontId="7" fillId="0" borderId="1" xfId="0" applyFont="1" applyBorder="1" applyAlignment="1">
      <alignment horizontal="center" vertical="center"/>
    </xf>
    <xf numFmtId="0" fontId="13" fillId="0" borderId="18" xfId="0" applyFont="1" applyBorder="1" applyAlignment="1">
      <alignment horizontal="right" vertical="center"/>
    </xf>
    <xf numFmtId="0" fontId="13" fillId="0" borderId="19"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38" fillId="0" borderId="2" xfId="0" applyFont="1" applyBorder="1" applyAlignment="1">
      <alignment horizontal="right" vertical="center"/>
    </xf>
    <xf numFmtId="0" fontId="41" fillId="0" borderId="0" xfId="0" applyFont="1" applyAlignment="1">
      <alignment vertical="center"/>
    </xf>
    <xf numFmtId="0" fontId="10" fillId="0" borderId="0" xfId="0" applyFont="1" applyAlignment="1">
      <alignment horizontal="righ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 fontId="7" fillId="0" borderId="2" xfId="0" applyNumberFormat="1" applyFont="1" applyFill="1" applyBorder="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wrapText="1"/>
    </xf>
    <xf numFmtId="165" fontId="5" fillId="0" borderId="0" xfId="2" applyNumberFormat="1" applyFont="1" applyAlignment="1">
      <alignment horizontal="right" vertical="center" wrapText="1"/>
    </xf>
    <xf numFmtId="165" fontId="12" fillId="0" borderId="0" xfId="2" applyNumberFormat="1" applyFont="1" applyAlignment="1">
      <alignment horizontal="right" vertical="center" wrapText="1"/>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2" xfId="2" applyNumberFormat="1" applyFont="1" applyBorder="1" applyAlignment="1">
      <alignment horizontal="right" vertical="center"/>
    </xf>
    <xf numFmtId="165" fontId="9" fillId="0" borderId="0" xfId="2" applyNumberFormat="1" applyFont="1" applyAlignment="1">
      <alignment horizontal="right" vertical="center"/>
    </xf>
    <xf numFmtId="165" fontId="5" fillId="0" borderId="0" xfId="2" applyNumberFormat="1" applyFont="1" applyAlignment="1">
      <alignment vertical="center"/>
    </xf>
    <xf numFmtId="16" fontId="7" fillId="0" borderId="1" xfId="0" applyNumberFormat="1" applyFont="1" applyBorder="1" applyAlignment="1">
      <alignment horizontal="right" vertical="center" wrapText="1"/>
    </xf>
    <xf numFmtId="4" fontId="12" fillId="0" borderId="6" xfId="0" applyNumberFormat="1" applyFont="1" applyBorder="1" applyAlignment="1">
      <alignment vertical="center" wrapText="1"/>
    </xf>
    <xf numFmtId="165" fontId="7" fillId="0" borderId="2" xfId="2" applyNumberFormat="1" applyFont="1" applyBorder="1" applyAlignment="1">
      <alignment horizontal="right" vertical="center" wrapText="1"/>
    </xf>
    <xf numFmtId="0" fontId="12" fillId="0" borderId="8" xfId="0" applyFont="1" applyBorder="1" applyAlignment="1">
      <alignment vertical="center" wrapText="1"/>
    </xf>
    <xf numFmtId="165" fontId="12" fillId="0" borderId="8" xfId="2" applyNumberFormat="1" applyFont="1" applyBorder="1" applyAlignment="1">
      <alignment vertical="center" wrapText="1"/>
    </xf>
    <xf numFmtId="16" fontId="7" fillId="0" borderId="10" xfId="0" applyNumberFormat="1" applyFont="1" applyBorder="1" applyAlignment="1">
      <alignment horizontal="right" vertical="center" wrapText="1"/>
    </xf>
    <xf numFmtId="0" fontId="33" fillId="0" borderId="0" xfId="0" applyFont="1" applyAlignment="1">
      <alignment vertical="center" wrapText="1"/>
    </xf>
    <xf numFmtId="15" fontId="13" fillId="2" borderId="9" xfId="0" applyNumberFormat="1" applyFont="1" applyFill="1" applyBorder="1" applyAlignment="1">
      <alignment horizontal="right" vertical="center"/>
    </xf>
    <xf numFmtId="0" fontId="22" fillId="0" borderId="0" xfId="0" applyFont="1" applyAlignment="1">
      <alignment horizontal="left" vertical="center" indent="1"/>
    </xf>
    <xf numFmtId="168" fontId="33" fillId="0" borderId="0" xfId="2" applyNumberFormat="1" applyFont="1" applyAlignment="1">
      <alignment horizontal="right" vertical="center"/>
    </xf>
    <xf numFmtId="168" fontId="22" fillId="0" borderId="0" xfId="2" applyNumberFormat="1" applyFont="1" applyAlignment="1">
      <alignment horizontal="right" vertical="center"/>
    </xf>
    <xf numFmtId="168" fontId="22" fillId="0" borderId="0" xfId="2" applyNumberFormat="1" applyFont="1" applyAlignment="1">
      <alignment vertical="center"/>
    </xf>
    <xf numFmtId="168" fontId="33" fillId="0" borderId="10" xfId="2" applyNumberFormat="1" applyFont="1" applyBorder="1" applyAlignment="1">
      <alignment horizontal="right" vertical="center"/>
    </xf>
    <xf numFmtId="168" fontId="22" fillId="0" borderId="1" xfId="2" applyNumberFormat="1" applyFont="1" applyBorder="1" applyAlignment="1">
      <alignment horizontal="right" vertical="center"/>
    </xf>
    <xf numFmtId="0" fontId="38" fillId="0" borderId="12" xfId="0" applyFont="1" applyBorder="1" applyAlignment="1">
      <alignment vertical="center"/>
    </xf>
    <xf numFmtId="0" fontId="45" fillId="0" borderId="0" xfId="1" applyFont="1" applyAlignment="1">
      <alignment vertical="center"/>
    </xf>
    <xf numFmtId="0" fontId="7" fillId="0" borderId="2" xfId="0" applyFont="1" applyBorder="1" applyAlignment="1">
      <alignment vertical="center" wrapText="1"/>
    </xf>
    <xf numFmtId="165" fontId="7" fillId="0" borderId="2" xfId="2" applyNumberFormat="1" applyFont="1" applyBorder="1" applyAlignment="1">
      <alignment horizontal="right" vertical="center"/>
    </xf>
    <xf numFmtId="165" fontId="5" fillId="0" borderId="1" xfId="2" applyNumberFormat="1" applyFont="1" applyBorder="1" applyAlignment="1">
      <alignment horizontal="right" vertical="center"/>
    </xf>
    <xf numFmtId="165" fontId="12" fillId="0" borderId="0" xfId="2" applyNumberFormat="1" applyFont="1" applyAlignment="1">
      <alignment horizontal="right" vertical="center"/>
    </xf>
    <xf numFmtId="165" fontId="9" fillId="0" borderId="2" xfId="2" applyNumberFormat="1" applyFont="1" applyBorder="1" applyAlignment="1">
      <alignment horizontal="right" vertical="center"/>
    </xf>
    <xf numFmtId="165" fontId="7" fillId="2" borderId="0" xfId="2" applyNumberFormat="1" applyFont="1" applyFill="1" applyAlignment="1">
      <alignment horizontal="right" vertical="center"/>
    </xf>
    <xf numFmtId="165" fontId="5" fillId="2" borderId="0" xfId="2" applyNumberFormat="1" applyFont="1" applyFill="1" applyAlignment="1">
      <alignment horizontal="right" vertical="center"/>
    </xf>
    <xf numFmtId="165" fontId="7" fillId="2" borderId="2" xfId="2" applyNumberFormat="1" applyFont="1" applyFill="1" applyBorder="1" applyAlignment="1">
      <alignment horizontal="right" vertical="center"/>
    </xf>
    <xf numFmtId="165" fontId="7" fillId="2" borderId="1" xfId="2" applyNumberFormat="1" applyFont="1" applyFill="1" applyBorder="1" applyAlignment="1">
      <alignment horizontal="right" vertical="center"/>
    </xf>
    <xf numFmtId="0" fontId="5" fillId="0" borderId="3" xfId="0" applyFont="1" applyBorder="1" applyAlignment="1">
      <alignment vertical="center"/>
    </xf>
    <xf numFmtId="16" fontId="7" fillId="0" borderId="24" xfId="0" applyNumberFormat="1"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165" fontId="5" fillId="0" borderId="1" xfId="2" applyNumberFormat="1" applyFont="1" applyBorder="1" applyAlignment="1">
      <alignment vertical="center"/>
    </xf>
    <xf numFmtId="0" fontId="13" fillId="0" borderId="30"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4"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0" fontId="7" fillId="0" borderId="29" xfId="0" applyFont="1" applyBorder="1" applyAlignment="1">
      <alignment vertical="center"/>
    </xf>
    <xf numFmtId="0" fontId="13" fillId="0" borderId="31" xfId="0" applyFont="1" applyBorder="1" applyAlignment="1">
      <alignment horizontal="right" vertical="center"/>
    </xf>
    <xf numFmtId="165" fontId="10" fillId="0" borderId="0" xfId="2" applyNumberFormat="1" applyFont="1" applyFill="1" applyAlignment="1">
      <alignment horizontal="right" vertical="center"/>
    </xf>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16" fillId="0" borderId="0" xfId="0" applyFont="1" applyFill="1" applyAlignment="1">
      <alignment horizontal="left" vertical="center" indent="4"/>
    </xf>
    <xf numFmtId="0" fontId="5" fillId="0" borderId="6" xfId="0" applyFont="1" applyFill="1" applyBorder="1" applyAlignment="1">
      <alignment vertical="center"/>
    </xf>
    <xf numFmtId="169" fontId="46" fillId="0" borderId="33" xfId="3" applyNumberFormat="1" applyFont="1" applyFill="1" applyBorder="1" applyAlignment="1">
      <alignment horizontal="center"/>
    </xf>
    <xf numFmtId="168" fontId="33" fillId="0" borderId="6" xfId="2" applyNumberFormat="1" applyFont="1" applyBorder="1" applyAlignment="1">
      <alignment horizontal="right" vertical="center"/>
    </xf>
    <xf numFmtId="165" fontId="13" fillId="0" borderId="0" xfId="2" applyNumberFormat="1" applyFont="1" applyAlignment="1">
      <alignment horizontal="right" vertical="center" wrapText="1"/>
    </xf>
    <xf numFmtId="165" fontId="10" fillId="0" borderId="0" xfId="2" applyNumberFormat="1" applyFont="1" applyAlignment="1">
      <alignment horizontal="right" vertical="center" wrapText="1"/>
    </xf>
    <xf numFmtId="165" fontId="10" fillId="0" borderId="0" xfId="2" applyNumberFormat="1" applyFont="1" applyFill="1" applyAlignment="1">
      <alignment horizontal="right" vertical="center" wrapText="1"/>
    </xf>
    <xf numFmtId="165" fontId="6" fillId="0" borderId="0" xfId="2" applyNumberFormat="1" applyFont="1" applyAlignment="1">
      <alignment horizontal="right" vertical="center" wrapText="1"/>
    </xf>
    <xf numFmtId="165" fontId="13" fillId="0" borderId="2" xfId="2" applyNumberFormat="1" applyFont="1" applyBorder="1" applyAlignment="1">
      <alignment horizontal="right" vertical="center" wrapText="1"/>
    </xf>
    <xf numFmtId="0" fontId="6"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45" fillId="0" borderId="0" xfId="1" applyFont="1" applyAlignment="1">
      <alignment vertical="center"/>
    </xf>
    <xf numFmtId="0" fontId="25" fillId="0" borderId="0" xfId="0" applyFont="1" applyFill="1" applyAlignment="1">
      <alignment horizontal="left" vertical="center" indent="1"/>
    </xf>
    <xf numFmtId="0" fontId="4" fillId="0" borderId="0" xfId="0" applyFont="1" applyFill="1" applyAlignment="1">
      <alignment horizontal="center" vertical="center"/>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21" fillId="0" borderId="0" xfId="0" applyFont="1" applyFill="1" applyAlignment="1">
      <alignment vertical="center" wrapText="1"/>
    </xf>
    <xf numFmtId="0" fontId="45" fillId="0" borderId="0" xfId="1" applyFont="1" applyFill="1" applyAlignment="1">
      <alignment vertical="center" wrapText="1"/>
    </xf>
    <xf numFmtId="0" fontId="28" fillId="0" borderId="0" xfId="0" applyFont="1" applyFill="1" applyAlignment="1">
      <alignment vertical="center" wrapText="1"/>
    </xf>
    <xf numFmtId="0" fontId="25" fillId="0" borderId="0" xfId="0" applyFont="1" applyFill="1" applyAlignment="1">
      <alignment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30" fillId="0" borderId="0" xfId="0" applyFont="1" applyAlignment="1">
      <alignment horizontal="left" vertical="center" wrapText="1"/>
    </xf>
    <xf numFmtId="0" fontId="25" fillId="0" borderId="6" xfId="0" applyFont="1" applyBorder="1" applyAlignment="1">
      <alignment horizontal="center" vertical="center" wrapText="1"/>
    </xf>
    <xf numFmtId="0" fontId="31" fillId="0" borderId="0" xfId="0" applyFont="1" applyAlignment="1">
      <alignment vertical="center" wrapText="1"/>
    </xf>
    <xf numFmtId="0" fontId="30" fillId="0" borderId="0" xfId="0" applyFont="1" applyAlignment="1">
      <alignment vertical="center" wrapText="1"/>
    </xf>
    <xf numFmtId="0" fontId="5" fillId="0" borderId="1" xfId="0" applyFont="1" applyBorder="1" applyAlignment="1">
      <alignment horizontal="right" vertical="center"/>
    </xf>
    <xf numFmtId="0" fontId="25" fillId="0" borderId="0" xfId="0" applyFont="1" applyAlignment="1">
      <alignment vertical="center"/>
    </xf>
    <xf numFmtId="0" fontId="6" fillId="0" borderId="2" xfId="0" applyFont="1" applyBorder="1" applyAlignment="1">
      <alignment horizontal="right" vertical="center"/>
    </xf>
    <xf numFmtId="0" fontId="25" fillId="0" borderId="6" xfId="0" applyFont="1" applyBorder="1" applyAlignment="1">
      <alignment horizontal="right" vertical="center"/>
    </xf>
    <xf numFmtId="0" fontId="22" fillId="0" borderId="0" xfId="0" applyFont="1" applyAlignment="1">
      <alignment vertical="center"/>
    </xf>
    <xf numFmtId="0" fontId="25" fillId="0" borderId="0" xfId="0" applyFont="1" applyAlignment="1">
      <alignment horizontal="left" vertical="center"/>
    </xf>
    <xf numFmtId="0" fontId="45" fillId="0" borderId="0" xfId="1" applyFont="1" applyAlignment="1">
      <alignment vertical="center" wrapText="1"/>
    </xf>
    <xf numFmtId="0" fontId="41"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left" vertical="center"/>
    </xf>
    <xf numFmtId="0" fontId="22" fillId="0" borderId="0" xfId="0" applyFont="1" applyAlignment="1">
      <alignment horizontal="left" vertical="center"/>
    </xf>
    <xf numFmtId="0" fontId="5" fillId="0" borderId="19" xfId="0" applyFont="1" applyBorder="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15" xfId="0" applyFont="1" applyBorder="1" applyAlignment="1">
      <alignment horizontal="right" vertical="center"/>
    </xf>
    <xf numFmtId="0" fontId="2" fillId="0" borderId="0" xfId="0" applyFont="1" applyAlignment="1">
      <alignment horizontal="center" vertical="center"/>
    </xf>
    <xf numFmtId="0" fontId="21" fillId="0" borderId="0" xfId="0" applyFont="1" applyAlignment="1">
      <alignment vertical="center"/>
    </xf>
    <xf numFmtId="0" fontId="7" fillId="0" borderId="6"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13" fillId="0" borderId="6" xfId="0" applyFont="1" applyBorder="1" applyAlignment="1">
      <alignment vertical="center"/>
    </xf>
    <xf numFmtId="0" fontId="13" fillId="0" borderId="0" xfId="0" applyFont="1" applyAlignment="1">
      <alignment vertical="center"/>
    </xf>
    <xf numFmtId="0" fontId="13" fillId="0" borderId="2" xfId="0" applyFont="1" applyBorder="1" applyAlignment="1">
      <alignment vertical="center"/>
    </xf>
    <xf numFmtId="49" fontId="22" fillId="0" borderId="0" xfId="0" applyNumberFormat="1" applyFont="1" applyAlignment="1">
      <alignment horizontal="left" vertical="center"/>
    </xf>
    <xf numFmtId="0" fontId="6" fillId="0" borderId="6" xfId="0" applyFont="1" applyBorder="1" applyAlignment="1">
      <alignment horizontal="right" vertical="center"/>
    </xf>
  </cellXfs>
  <cellStyles count="5">
    <cellStyle name="Comma" xfId="2" builtinId="3"/>
    <cellStyle name="Hyperlink" xfId="1" builtinId="8"/>
    <cellStyle name="Normal" xfId="0" builtinId="0"/>
    <cellStyle name="Normal 107 5 2" xfId="4"/>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Summa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DDArchi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pakdebt_Arc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pakdebtsvr_Arc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PS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NSS%20Stoc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1"/>
    </sheetNames>
    <sheetDataSet>
      <sheetData sheetId="0">
        <row r="6">
          <cell r="D6">
            <v>38809.827005401705</v>
          </cell>
          <cell r="E6">
            <v>39697.547133466636</v>
          </cell>
          <cell r="F6">
            <v>42587.926196818269</v>
          </cell>
        </row>
        <row r="7">
          <cell r="D7">
            <v>22030.922365388473</v>
          </cell>
          <cell r="E7">
            <v>22593.538727805924</v>
          </cell>
          <cell r="F7">
            <v>22600.592203144653</v>
          </cell>
        </row>
        <row r="8">
          <cell r="D8">
            <v>2040.2351487876035</v>
          </cell>
          <cell r="E8">
            <v>2258.0702249152587</v>
          </cell>
          <cell r="F8">
            <v>2141.595684380894</v>
          </cell>
        </row>
        <row r="9">
          <cell r="D9">
            <v>3101.940321881264</v>
          </cell>
          <cell r="E9">
            <v>3389.1828518802536</v>
          </cell>
          <cell r="F9">
            <v>3365.7893506026198</v>
          </cell>
        </row>
        <row r="10">
          <cell r="D10">
            <v>5503.3103168381731</v>
          </cell>
          <cell r="E10">
            <v>5507.441035071337</v>
          </cell>
          <cell r="F10">
            <v>5332.5069911131141</v>
          </cell>
        </row>
        <row r="11">
          <cell r="D11">
            <v>2147.9281096517743</v>
          </cell>
          <cell r="E11">
            <v>2268.9365278557375</v>
          </cell>
          <cell r="F11">
            <v>2218.4924481671314</v>
          </cell>
        </row>
        <row r="12">
          <cell r="D12">
            <v>1687.1700780000001</v>
          </cell>
          <cell r="E12">
            <v>1698.1395110000001</v>
          </cell>
          <cell r="F12">
            <v>1710.0252760000001</v>
          </cell>
        </row>
        <row r="13">
          <cell r="D13">
            <v>1485.9090108319997</v>
          </cell>
          <cell r="E13">
            <v>1309.2342231600001</v>
          </cell>
          <cell r="F13">
            <v>1256.7541593390001</v>
          </cell>
        </row>
        <row r="14">
          <cell r="D14">
            <v>1301.3557612145751</v>
          </cell>
          <cell r="E14">
            <v>1319.7128384776001</v>
          </cell>
          <cell r="F14">
            <v>1317.9126261379124</v>
          </cell>
        </row>
        <row r="15">
          <cell r="D15">
            <v>62880.984519577774</v>
          </cell>
          <cell r="E15">
            <v>64549.156086187817</v>
          </cell>
          <cell r="F15">
            <v>67330.114084343819</v>
          </cell>
        </row>
        <row r="16">
          <cell r="D16">
            <v>57779.177956746142</v>
          </cell>
          <cell r="E16">
            <v>59183.377495024935</v>
          </cell>
          <cell r="F16">
            <v>60531.152687963448</v>
          </cell>
        </row>
        <row r="17">
          <cell r="D17">
            <v>36125.692023761861</v>
          </cell>
          <cell r="E17">
            <v>37336.882206006114</v>
          </cell>
          <cell r="F17">
            <v>36976.889303546326</v>
          </cell>
        </row>
        <row r="20">
          <cell r="D20">
            <v>74.797092593529868</v>
          </cell>
        </row>
        <row r="21">
          <cell r="D21">
            <v>68.728480583239445</v>
          </cell>
        </row>
        <row r="22">
          <cell r="D22">
            <v>42.971603449773774</v>
          </cell>
        </row>
        <row r="23">
          <cell r="D23">
            <v>46.164388904536175</v>
          </cell>
        </row>
        <row r="26">
          <cell r="D26">
            <v>84068.755000000005</v>
          </cell>
        </row>
        <row r="27">
          <cell r="D27">
            <v>5101.8065628316299</v>
          </cell>
          <cell r="E27">
            <v>5365.7785911628807</v>
          </cell>
          <cell r="F27">
            <v>6798.9613963803704</v>
          </cell>
        </row>
        <row r="28">
          <cell r="D28">
            <v>1597.094520487</v>
          </cell>
          <cell r="E28">
            <v>1629.1047404869998</v>
          </cell>
          <cell r="F28">
            <v>1337.5871837799655</v>
          </cell>
        </row>
        <row r="29">
          <cell r="D29">
            <v>76511.503597508578</v>
          </cell>
          <cell r="E29">
            <v>78412.69833314573</v>
          </cell>
          <cell r="F29">
            <v>81194.007751923637</v>
          </cell>
        </row>
        <row r="30">
          <cell r="D30">
            <v>91.010630046214629</v>
          </cell>
        </row>
        <row r="31">
          <cell r="D31">
            <v>286.39054250000004</v>
          </cell>
          <cell r="E31">
            <v>287.77820000000003</v>
          </cell>
          <cell r="F31">
            <v>281.92440499999998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Outstanding)"/>
      <sheetName val="DD Jun2011-Jun2022"/>
      <sheetName val="DD Jul2022 Onward"/>
    </sheetNames>
    <sheetDataSet>
      <sheetData sheetId="0"/>
      <sheetData sheetId="1"/>
      <sheetData sheetId="2">
        <row r="6">
          <cell r="P6">
            <v>26670.464224931999</v>
          </cell>
          <cell r="T6">
            <v>30889.495020504</v>
          </cell>
        </row>
        <row r="7">
          <cell r="P7">
            <v>2.8427639</v>
          </cell>
          <cell r="T7">
            <v>2.8427639</v>
          </cell>
        </row>
        <row r="8">
          <cell r="P8">
            <v>2.8427639</v>
          </cell>
          <cell r="T8">
            <v>2.8427639</v>
          </cell>
        </row>
        <row r="9">
          <cell r="P9">
            <v>0</v>
          </cell>
          <cell r="T9">
            <v>0</v>
          </cell>
        </row>
        <row r="10">
          <cell r="P10">
            <v>25810.254592904996</v>
          </cell>
          <cell r="T10">
            <v>30029.068291726999</v>
          </cell>
        </row>
        <row r="11">
          <cell r="P11">
            <v>3714.5969</v>
          </cell>
          <cell r="T11">
            <v>4419.0139332220006</v>
          </cell>
        </row>
        <row r="12">
          <cell r="P12">
            <v>0</v>
          </cell>
          <cell r="T12">
            <v>0</v>
          </cell>
        </row>
        <row r="13">
          <cell r="P13">
            <v>22094.357773738997</v>
          </cell>
          <cell r="T13">
            <v>25608.742883739</v>
          </cell>
        </row>
        <row r="14">
          <cell r="P14">
            <v>1.2999191659982898</v>
          </cell>
          <cell r="T14">
            <v>1.311474765996536</v>
          </cell>
        </row>
        <row r="15">
          <cell r="P15">
            <v>382.42804763999993</v>
          </cell>
          <cell r="T15">
            <v>382.64514438999993</v>
          </cell>
        </row>
        <row r="16">
          <cell r="P16">
            <v>474.93882048699999</v>
          </cell>
          <cell r="T16">
            <v>474.93882048699999</v>
          </cell>
        </row>
        <row r="17">
          <cell r="P17">
            <v>9636.3623602785119</v>
          </cell>
          <cell r="T17">
            <v>8369.8385451680406</v>
          </cell>
        </row>
        <row r="19">
          <cell r="P19">
            <v>9564.085598726002</v>
          </cell>
          <cell r="T19">
            <v>8288.3692494377501</v>
          </cell>
        </row>
        <row r="20">
          <cell r="P20">
            <v>72.263761552510005</v>
          </cell>
          <cell r="T20">
            <v>81.45629573028998</v>
          </cell>
        </row>
        <row r="21">
          <cell r="P21">
            <v>0</v>
          </cell>
          <cell r="T21">
            <v>0</v>
          </cell>
        </row>
        <row r="22">
          <cell r="P22">
            <v>2932.8729496329997</v>
          </cell>
          <cell r="T22">
            <v>2831.6126164206503</v>
          </cell>
        </row>
        <row r="23">
          <cell r="P23">
            <v>2825.3302759459998</v>
          </cell>
          <cell r="T23">
            <v>2741.9864427336502</v>
          </cell>
        </row>
        <row r="24">
          <cell r="P24">
            <v>47.230327687000006</v>
          </cell>
          <cell r="T24">
            <v>47.230327686999999</v>
          </cell>
        </row>
        <row r="25">
          <cell r="P25">
            <v>60.312345999999906</v>
          </cell>
          <cell r="T25">
            <v>42.395845999999906</v>
          </cell>
        </row>
        <row r="26">
          <cell r="P26">
            <v>410.0243322045398</v>
          </cell>
          <cell r="T26">
            <v>378.27605275656384</v>
          </cell>
        </row>
        <row r="27">
          <cell r="P27">
            <v>145.53784778419217</v>
          </cell>
          <cell r="T27">
            <v>118.71551756900483</v>
          </cell>
        </row>
        <row r="28">
          <cell r="P28">
            <v>39795.261714832246</v>
          </cell>
          <cell r="T28">
            <v>42587.937752418264</v>
          </cell>
        </row>
        <row r="29">
          <cell r="P29">
            <v>674.51097751799989</v>
          </cell>
          <cell r="T29">
            <v>611.63057821699999</v>
          </cell>
        </row>
        <row r="30">
          <cell r="P30">
            <v>40469.772692350249</v>
          </cell>
          <cell r="T30">
            <v>43199.568330635266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to March06"/>
      <sheetName val="from June06"/>
      <sheetName val="Old Archive"/>
      <sheetName val="New Archive"/>
    </sheetNames>
    <sheetDataSet>
      <sheetData sheetId="0"/>
      <sheetData sheetId="1"/>
      <sheetData sheetId="2"/>
      <sheetData sheetId="3">
        <row r="5">
          <cell r="M5">
            <v>97544.076533474989</v>
          </cell>
          <cell r="N5">
            <v>96281.554531144211</v>
          </cell>
          <cell r="O5">
            <v>94881.268070885882</v>
          </cell>
          <cell r="P5">
            <v>98133.823843415448</v>
          </cell>
          <cell r="Q5">
            <v>99700.384601691592</v>
          </cell>
        </row>
        <row r="6">
          <cell r="M6">
            <v>78948.903391843953</v>
          </cell>
          <cell r="N6">
            <v>77696.049470522761</v>
          </cell>
          <cell r="O6">
            <v>76926.151865647131</v>
          </cell>
          <cell r="P6">
            <v>78510.193294626442</v>
          </cell>
          <cell r="Q6">
            <v>80165.413746708262</v>
          </cell>
        </row>
        <row r="7">
          <cell r="M7">
            <v>78261.284543997128</v>
          </cell>
          <cell r="N7">
            <v>77415.615342788136</v>
          </cell>
          <cell r="O7">
            <v>76765.859977981512</v>
          </cell>
          <cell r="P7">
            <v>78350.904294626438</v>
          </cell>
          <cell r="Q7">
            <v>80066.124746708258</v>
          </cell>
        </row>
        <row r="8">
          <cell r="M8">
            <v>8459.2274032100013</v>
          </cell>
          <cell r="N8">
            <v>8765.1049999999996</v>
          </cell>
          <cell r="O8">
            <v>7901.0749999999998</v>
          </cell>
          <cell r="P8">
            <v>7703.2899999999991</v>
          </cell>
          <cell r="Q8">
            <v>7541.1420000000007</v>
          </cell>
        </row>
        <row r="9">
          <cell r="M9">
            <v>36375.789901689997</v>
          </cell>
          <cell r="N9">
            <v>36811.953999999998</v>
          </cell>
          <cell r="O9">
            <v>37363.135999999999</v>
          </cell>
          <cell r="P9">
            <v>37089.69</v>
          </cell>
          <cell r="Q9">
            <v>38813.620999999999</v>
          </cell>
        </row>
        <row r="10">
          <cell r="M10">
            <v>18034.828508890001</v>
          </cell>
          <cell r="N10">
            <v>17667.758000000002</v>
          </cell>
          <cell r="O10">
            <v>17572.291000000001</v>
          </cell>
          <cell r="P10">
            <v>19614.64</v>
          </cell>
          <cell r="Q10">
            <v>19644.144</v>
          </cell>
        </row>
        <row r="11">
          <cell r="M11">
            <v>7800</v>
          </cell>
          <cell r="N11">
            <v>7800</v>
          </cell>
          <cell r="O11">
            <v>7800</v>
          </cell>
          <cell r="P11">
            <v>7800</v>
          </cell>
          <cell r="Q11">
            <v>7800</v>
          </cell>
        </row>
        <row r="12">
          <cell r="M12">
            <v>0</v>
          </cell>
          <cell r="N12">
            <v>0</v>
          </cell>
          <cell r="O12">
            <v>0</v>
          </cell>
          <cell r="P12">
            <v>0</v>
          </cell>
          <cell r="Q12">
            <v>0</v>
          </cell>
        </row>
        <row r="13">
          <cell r="M13">
            <v>6894.0569999999998</v>
          </cell>
          <cell r="N13">
            <v>5781.3330000000005</v>
          </cell>
          <cell r="O13">
            <v>5563.8249999999998</v>
          </cell>
          <cell r="P13">
            <v>5554.4260000000004</v>
          </cell>
          <cell r="Q13">
            <v>5611.3029999999999</v>
          </cell>
        </row>
        <row r="14">
          <cell r="M14">
            <v>4.4155354432822262</v>
          </cell>
          <cell r="N14">
            <v>3.5241806368123929</v>
          </cell>
          <cell r="O14">
            <v>3.4917354158089906</v>
          </cell>
          <cell r="P14">
            <v>3.4748989803430179</v>
          </cell>
          <cell r="Q14">
            <v>3.5470501392030962</v>
          </cell>
        </row>
        <row r="15">
          <cell r="M15">
            <v>0</v>
          </cell>
          <cell r="N15">
            <v>0</v>
          </cell>
          <cell r="O15">
            <v>0</v>
          </cell>
          <cell r="P15">
            <v>0</v>
          </cell>
          <cell r="Q15">
            <v>0</v>
          </cell>
        </row>
        <row r="16">
          <cell r="M16">
            <v>35.277999999999999</v>
          </cell>
          <cell r="N16">
            <v>31.242999999999999</v>
          </cell>
          <cell r="O16">
            <v>27.707999999999998</v>
          </cell>
          <cell r="P16">
            <v>25.096</v>
          </cell>
          <cell r="Q16">
            <v>24.106000000000002</v>
          </cell>
        </row>
        <row r="17">
          <cell r="M17">
            <v>657.68819476383305</v>
          </cell>
          <cell r="N17">
            <v>554.69816215132528</v>
          </cell>
          <cell r="O17">
            <v>534.33324256571279</v>
          </cell>
          <cell r="P17">
            <v>560.28739564607781</v>
          </cell>
          <cell r="Q17">
            <v>628.2616965690529</v>
          </cell>
        </row>
        <row r="18">
          <cell r="M18">
            <v>687.61884784683036</v>
          </cell>
          <cell r="N18">
            <v>280.434127734632</v>
          </cell>
          <cell r="O18">
            <v>160.29188766561739</v>
          </cell>
          <cell r="P18">
            <v>159.28899999999999</v>
          </cell>
          <cell r="Q18">
            <v>99.289000000000001</v>
          </cell>
        </row>
        <row r="19">
          <cell r="M19">
            <v>687.41300000000001</v>
          </cell>
          <cell r="N19">
            <v>280.28899999999999</v>
          </cell>
          <cell r="O19">
            <v>160.28899999999999</v>
          </cell>
          <cell r="P19">
            <v>159.28899999999999</v>
          </cell>
          <cell r="Q19">
            <v>99.289000000000001</v>
          </cell>
        </row>
        <row r="20">
          <cell r="M20">
            <v>0.20584784683037413</v>
          </cell>
          <cell r="N20">
            <v>0.14512773463201739</v>
          </cell>
          <cell r="O20">
            <v>2.8876656174000185E-3</v>
          </cell>
          <cell r="P20">
            <v>0</v>
          </cell>
          <cell r="Q20">
            <v>0</v>
          </cell>
        </row>
        <row r="21">
          <cell r="M21">
            <v>0</v>
          </cell>
          <cell r="N21">
            <v>0</v>
          </cell>
          <cell r="O21">
            <v>0</v>
          </cell>
          <cell r="P21">
            <v>0</v>
          </cell>
          <cell r="Q21">
            <v>0</v>
          </cell>
        </row>
        <row r="22">
          <cell r="M22">
            <v>7615.8668302767819</v>
          </cell>
          <cell r="N22">
            <v>7487.6577983999996</v>
          </cell>
          <cell r="O22">
            <v>7123.9613256000002</v>
          </cell>
          <cell r="P22">
            <v>7846.5645587999988</v>
          </cell>
          <cell r="Q22">
            <v>7596.3472703999996</v>
          </cell>
        </row>
        <row r="23">
          <cell r="M23">
            <v>5386.8668302767819</v>
          </cell>
          <cell r="N23">
            <v>5437.2331170123598</v>
          </cell>
          <cell r="O23">
            <v>5369.1055849242448</v>
          </cell>
          <cell r="P23">
            <v>5146.5124526897889</v>
          </cell>
          <cell r="Q23">
            <v>5069.3152456272592</v>
          </cell>
        </row>
        <row r="24">
          <cell r="M24">
            <v>2229</v>
          </cell>
          <cell r="N24">
            <v>2050.4246813876393</v>
          </cell>
          <cell r="O24">
            <v>1754.8557406757554</v>
          </cell>
          <cell r="P24">
            <v>2700.0521061102104</v>
          </cell>
          <cell r="Q24">
            <v>2527.0320247727404</v>
          </cell>
        </row>
        <row r="25">
          <cell r="M25">
            <v>10979.306311354263</v>
          </cell>
          <cell r="N25">
            <v>11097.847262221439</v>
          </cell>
          <cell r="O25">
            <v>10831.154879638749</v>
          </cell>
          <cell r="P25">
            <v>11777.065989989003</v>
          </cell>
          <cell r="Q25">
            <v>11938.623584583322</v>
          </cell>
        </row>
        <row r="26">
          <cell r="M26">
            <v>2700</v>
          </cell>
          <cell r="N26">
            <v>2700</v>
          </cell>
          <cell r="O26">
            <v>2700</v>
          </cell>
          <cell r="P26">
            <v>3700</v>
          </cell>
          <cell r="Q26">
            <v>3700</v>
          </cell>
        </row>
        <row r="27">
          <cell r="M27">
            <v>0</v>
          </cell>
          <cell r="N27">
            <v>0</v>
          </cell>
          <cell r="O27">
            <v>0</v>
          </cell>
          <cell r="P27">
            <v>0</v>
          </cell>
          <cell r="Q27">
            <v>0</v>
          </cell>
        </row>
        <row r="28">
          <cell r="M28">
            <v>4367.6931167542634</v>
          </cell>
          <cell r="N28">
            <v>4447.6498825214385</v>
          </cell>
          <cell r="O28">
            <v>4224.9446123387479</v>
          </cell>
          <cell r="P28">
            <v>4216.3034267890043</v>
          </cell>
          <cell r="Q28">
            <v>4270.9817903136127</v>
          </cell>
        </row>
        <row r="29">
          <cell r="M29">
            <v>3906.2682596</v>
          </cell>
          <cell r="N29">
            <v>3948.5056436999998</v>
          </cell>
          <cell r="O29">
            <v>3904.0081633000004</v>
          </cell>
          <cell r="P29">
            <v>3859.7161462000004</v>
          </cell>
          <cell r="Q29">
            <v>3966.637794269709</v>
          </cell>
        </row>
        <row r="30">
          <cell r="M30">
            <v>5.3449350000000004</v>
          </cell>
          <cell r="N30">
            <v>1.6917359999999999</v>
          </cell>
          <cell r="O30">
            <v>2.2021039999999998</v>
          </cell>
          <cell r="P30">
            <v>1.0464169999999999</v>
          </cell>
          <cell r="Q30">
            <v>1.004</v>
          </cell>
        </row>
        <row r="31">
          <cell r="M31">
            <v>7947.1168282902145</v>
          </cell>
          <cell r="N31">
            <v>7540.5799443762653</v>
          </cell>
          <cell r="O31">
            <v>7499.9966510827571</v>
          </cell>
          <cell r="P31">
            <v>7884.323857247482</v>
          </cell>
          <cell r="Q31">
            <v>7869.1039470922415</v>
          </cell>
        </row>
        <row r="32">
          <cell r="M32">
            <v>6891.0810425867239</v>
          </cell>
          <cell r="N32">
            <v>6628.691034546724</v>
          </cell>
          <cell r="O32">
            <v>6618.941034546724</v>
          </cell>
          <cell r="P32">
            <v>7038.0270019999998</v>
          </cell>
          <cell r="Q32">
            <v>7014.887001000001</v>
          </cell>
        </row>
        <row r="33">
          <cell r="M33">
            <v>0</v>
          </cell>
          <cell r="N33">
            <v>0</v>
          </cell>
          <cell r="O33">
            <v>0</v>
          </cell>
          <cell r="P33">
            <v>0</v>
          </cell>
          <cell r="Q33">
            <v>0</v>
          </cell>
        </row>
        <row r="34">
          <cell r="M34">
            <v>0</v>
          </cell>
          <cell r="N34">
            <v>0</v>
          </cell>
          <cell r="O34">
            <v>0</v>
          </cell>
          <cell r="P34">
            <v>0</v>
          </cell>
          <cell r="Q34">
            <v>0</v>
          </cell>
        </row>
        <row r="35">
          <cell r="M35">
            <v>6374.1210425867239</v>
          </cell>
          <cell r="N35">
            <v>6113.6310345467236</v>
          </cell>
          <cell r="O35">
            <v>6113.6310345467236</v>
          </cell>
          <cell r="P35">
            <v>6532.4770019999996</v>
          </cell>
          <cell r="Q35">
            <v>6532.4770010000011</v>
          </cell>
        </row>
        <row r="36">
          <cell r="M36">
            <v>516.96</v>
          </cell>
          <cell r="N36">
            <v>515.06000000000006</v>
          </cell>
          <cell r="O36">
            <v>505.31000000000006</v>
          </cell>
          <cell r="P36">
            <v>505.55000000000007</v>
          </cell>
          <cell r="Q36">
            <v>482.40999999999997</v>
          </cell>
        </row>
        <row r="37">
          <cell r="M37">
            <v>0</v>
          </cell>
          <cell r="N37">
            <v>0</v>
          </cell>
          <cell r="O37">
            <v>0</v>
          </cell>
          <cell r="P37">
            <v>0</v>
          </cell>
          <cell r="Q37">
            <v>0</v>
          </cell>
        </row>
        <row r="38">
          <cell r="M38">
            <v>1056.035785703491</v>
          </cell>
          <cell r="N38">
            <v>911.88890982954138</v>
          </cell>
          <cell r="O38">
            <v>881.05561653603274</v>
          </cell>
          <cell r="P38">
            <v>846.29685524748209</v>
          </cell>
          <cell r="Q38">
            <v>854.21694609224085</v>
          </cell>
        </row>
        <row r="39">
          <cell r="M39">
            <v>121.38888900000001</v>
          </cell>
          <cell r="N39">
            <v>97.222222000000002</v>
          </cell>
          <cell r="O39">
            <v>76.3888888888888</v>
          </cell>
          <cell r="P39">
            <v>55.5555555555555</v>
          </cell>
          <cell r="Q39">
            <v>48.611111111111001</v>
          </cell>
        </row>
        <row r="40">
          <cell r="M40">
            <v>434.64689670349094</v>
          </cell>
          <cell r="N40">
            <v>314.66668782954139</v>
          </cell>
          <cell r="O40">
            <v>304.66672764714394</v>
          </cell>
          <cell r="P40">
            <v>290.7412996919266</v>
          </cell>
          <cell r="Q40">
            <v>305.60583498112982</v>
          </cell>
        </row>
        <row r="41">
          <cell r="M41">
            <v>500</v>
          </cell>
          <cell r="N41">
            <v>500</v>
          </cell>
          <cell r="O41">
            <v>500</v>
          </cell>
          <cell r="P41">
            <v>500</v>
          </cell>
          <cell r="Q41">
            <v>500</v>
          </cell>
        </row>
        <row r="42">
          <cell r="M42">
            <v>5372.0340433888978</v>
          </cell>
          <cell r="N42">
            <v>6146.0028176060669</v>
          </cell>
          <cell r="O42">
            <v>6469.4548160895783</v>
          </cell>
          <cell r="P42">
            <v>6444.6356840132112</v>
          </cell>
          <cell r="Q42">
            <v>6637.7720460936325</v>
          </cell>
        </row>
        <row r="43">
          <cell r="M43">
            <v>2471.3795819299999</v>
          </cell>
          <cell r="N43">
            <v>3508.0445310999999</v>
          </cell>
          <cell r="O43">
            <v>3720.5251399700001</v>
          </cell>
          <cell r="P43">
            <v>3632.5498437199999</v>
          </cell>
          <cell r="Q43">
            <v>3661.6963899900002</v>
          </cell>
        </row>
        <row r="44">
          <cell r="M44">
            <v>0</v>
          </cell>
          <cell r="N44">
            <v>1000</v>
          </cell>
          <cell r="O44">
            <v>1300</v>
          </cell>
          <cell r="P44">
            <v>1300</v>
          </cell>
          <cell r="Q44">
            <v>1300</v>
          </cell>
        </row>
        <row r="45">
          <cell r="M45">
            <v>0</v>
          </cell>
          <cell r="N45">
            <v>0</v>
          </cell>
          <cell r="O45">
            <v>0</v>
          </cell>
          <cell r="P45">
            <v>0</v>
          </cell>
          <cell r="Q45">
            <v>0</v>
          </cell>
        </row>
        <row r="46">
          <cell r="M46">
            <v>0</v>
          </cell>
          <cell r="N46">
            <v>1000</v>
          </cell>
          <cell r="O46">
            <v>1300</v>
          </cell>
          <cell r="P46">
            <v>1300</v>
          </cell>
          <cell r="Q46">
            <v>1300</v>
          </cell>
        </row>
        <row r="47">
          <cell r="M47">
            <v>2471.3795819299999</v>
          </cell>
          <cell r="N47">
            <v>2508.0445310999999</v>
          </cell>
          <cell r="O47">
            <v>2420.5251399700001</v>
          </cell>
          <cell r="P47">
            <v>2332.5498437199999</v>
          </cell>
          <cell r="Q47">
            <v>2361.6963899900002</v>
          </cell>
        </row>
        <row r="48">
          <cell r="M48">
            <v>67.716080559999995</v>
          </cell>
          <cell r="N48">
            <v>67.638767300000012</v>
          </cell>
          <cell r="O48">
            <v>63.877433920000001</v>
          </cell>
          <cell r="P48">
            <v>27.596199629999997</v>
          </cell>
          <cell r="Q48">
            <v>90.618095139999994</v>
          </cell>
        </row>
        <row r="49">
          <cell r="M49">
            <v>2403.6635013699997</v>
          </cell>
          <cell r="N49">
            <v>2440.4057637999999</v>
          </cell>
          <cell r="O49">
            <v>2356.6477060500001</v>
          </cell>
          <cell r="P49">
            <v>2304.9536440900001</v>
          </cell>
          <cell r="Q49">
            <v>2271.07829485</v>
          </cell>
        </row>
        <row r="50">
          <cell r="M50">
            <v>2814.8288380184099</v>
          </cell>
          <cell r="N50">
            <v>2558.5856088674054</v>
          </cell>
          <cell r="O50">
            <v>2593.8408641348042</v>
          </cell>
          <cell r="P50">
            <v>2608.6882195912917</v>
          </cell>
          <cell r="Q50">
            <v>2736.0111111416591</v>
          </cell>
        </row>
        <row r="51">
          <cell r="M51">
            <v>100.173084573841</v>
          </cell>
          <cell r="N51">
            <v>90.259633435875301</v>
          </cell>
          <cell r="O51">
            <v>95.726034906884095</v>
          </cell>
          <cell r="P51">
            <v>98.720563044831593</v>
          </cell>
          <cell r="Q51">
            <v>101.179885437729</v>
          </cell>
        </row>
        <row r="52">
          <cell r="M52">
            <v>2714.6557534445687</v>
          </cell>
          <cell r="N52">
            <v>2468.32597543153</v>
          </cell>
          <cell r="O52">
            <v>2498.1148292279199</v>
          </cell>
          <cell r="P52">
            <v>2509.9676565464601</v>
          </cell>
          <cell r="Q52">
            <v>2634.8312257039302</v>
          </cell>
        </row>
        <row r="53">
          <cell r="M53">
            <v>85.825623440488073</v>
          </cell>
          <cell r="N53">
            <v>79.372677638661926</v>
          </cell>
          <cell r="O53">
            <v>155.08881198477425</v>
          </cell>
          <cell r="P53">
            <v>203.39762070191918</v>
          </cell>
          <cell r="Q53">
            <v>240.06454496197307</v>
          </cell>
        </row>
        <row r="54">
          <cell r="M54">
            <v>13315.509947654748</v>
          </cell>
          <cell r="N54">
            <v>13014.380414540334</v>
          </cell>
          <cell r="O54">
            <v>12746.648721401269</v>
          </cell>
          <cell r="P54">
            <v>12693.162227959745</v>
          </cell>
          <cell r="Q54">
            <v>12276.897619035622</v>
          </cell>
        </row>
        <row r="55">
          <cell r="M55">
            <v>0</v>
          </cell>
          <cell r="N55">
            <v>0</v>
          </cell>
          <cell r="O55">
            <v>0</v>
          </cell>
          <cell r="P55">
            <v>0</v>
          </cell>
          <cell r="Q55">
            <v>0</v>
          </cell>
        </row>
        <row r="56">
          <cell r="M56">
            <v>13315.509947654748</v>
          </cell>
          <cell r="N56">
            <v>13014.380414540334</v>
          </cell>
          <cell r="O56">
            <v>12746.648721401269</v>
          </cell>
          <cell r="P56">
            <v>12693.162227959745</v>
          </cell>
          <cell r="Q56">
            <v>12276.897619035622</v>
          </cell>
        </row>
        <row r="57">
          <cell r="M57">
            <v>10214.567309630002</v>
          </cell>
          <cell r="N57">
            <v>10140.11003697</v>
          </cell>
          <cell r="O57">
            <v>9831.0297706399997</v>
          </cell>
          <cell r="P57">
            <v>9716.0510523100002</v>
          </cell>
          <cell r="Q57">
            <v>9298.1479039299975</v>
          </cell>
        </row>
        <row r="58">
          <cell r="M58">
            <v>10070.790071950001</v>
          </cell>
          <cell r="N58">
            <v>9996.8817571199997</v>
          </cell>
          <cell r="O58">
            <v>9639.625464069999</v>
          </cell>
          <cell r="P58">
            <v>9537.39853382</v>
          </cell>
          <cell r="Q58">
            <v>9128.9815634299975</v>
          </cell>
        </row>
        <row r="59">
          <cell r="M59">
            <v>143.77723768000001</v>
          </cell>
          <cell r="N59">
            <v>143.22827985000004</v>
          </cell>
          <cell r="O59">
            <v>191.40430656999999</v>
          </cell>
          <cell r="P59">
            <v>178.65251849000001</v>
          </cell>
          <cell r="Q59">
            <v>169.16634049999999</v>
          </cell>
        </row>
        <row r="60">
          <cell r="M60">
            <v>0</v>
          </cell>
          <cell r="N60">
            <v>0</v>
          </cell>
          <cell r="O60">
            <v>0</v>
          </cell>
          <cell r="P60">
            <v>0</v>
          </cell>
          <cell r="Q60">
            <v>0</v>
          </cell>
        </row>
        <row r="61">
          <cell r="M61">
            <v>2342.9683000000005</v>
          </cell>
          <cell r="N61">
            <v>2342.9683000000005</v>
          </cell>
          <cell r="O61">
            <v>2342.9683000000005</v>
          </cell>
          <cell r="P61">
            <v>2342.9683000000005</v>
          </cell>
          <cell r="Q61">
            <v>2342.9683000000005</v>
          </cell>
        </row>
        <row r="62">
          <cell r="M62">
            <v>757.97433802474575</v>
          </cell>
          <cell r="N62">
            <v>531.3020775703344</v>
          </cell>
          <cell r="O62">
            <v>572.6506507612678</v>
          </cell>
          <cell r="P62">
            <v>634.14287564974506</v>
          </cell>
          <cell r="Q62">
            <v>635.78141510562409</v>
          </cell>
        </row>
        <row r="63">
          <cell r="M63">
            <v>4426.2903787200012</v>
          </cell>
          <cell r="N63">
            <v>4494.74287585</v>
          </cell>
          <cell r="O63">
            <v>4544.1826197800001</v>
          </cell>
          <cell r="P63">
            <v>4586.0588564700001</v>
          </cell>
          <cell r="Q63">
            <v>4674.89264611</v>
          </cell>
        </row>
        <row r="64">
          <cell r="M64">
            <v>128605.02773152885</v>
          </cell>
          <cell r="N64">
            <v>127477.26058351688</v>
          </cell>
          <cell r="O64">
            <v>126141.55087923948</v>
          </cell>
          <cell r="P64">
            <v>129742.00446910589</v>
          </cell>
          <cell r="Q64">
            <v>131159.0508600231</v>
          </cell>
        </row>
        <row r="66">
          <cell r="M66">
            <v>86560.148838830617</v>
          </cell>
          <cell r="N66">
            <v>85180.037960551315</v>
          </cell>
          <cell r="O66">
            <v>84046.618568165708</v>
          </cell>
          <cell r="P66">
            <v>86353.282954446098</v>
          </cell>
          <cell r="Q66">
            <v>87758.213966969066</v>
          </cell>
        </row>
        <row r="67">
          <cell r="M67">
            <v>105659.08252689904</v>
          </cell>
          <cell r="N67">
            <v>103980.03287625636</v>
          </cell>
          <cell r="O67">
            <v>102540.86819079552</v>
          </cell>
          <cell r="P67">
            <v>106144.46446333776</v>
          </cell>
          <cell r="Q67">
            <v>107761.28652936156</v>
          </cell>
        </row>
        <row r="68">
          <cell r="M68">
            <v>5661.1261425237553</v>
          </cell>
          <cell r="N68">
            <v>4283.5198806292374</v>
          </cell>
          <cell r="O68">
            <v>4514.5814806805238</v>
          </cell>
          <cell r="P68">
            <v>7688.9995910366015</v>
          </cell>
          <cell r="Q68">
            <v>8306.8995795627361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to April-June05"/>
      <sheetName val="from July-Sep05"/>
    </sheetNames>
    <sheetDataSet>
      <sheetData sheetId="0"/>
      <sheetData sheetId="1">
        <row r="5">
          <cell r="BV5">
            <v>3211.6043434305634</v>
          </cell>
          <cell r="BW5">
            <v>1525.8728526375444</v>
          </cell>
          <cell r="BX5">
            <v>2014.4901248914205</v>
          </cell>
        </row>
        <row r="6">
          <cell r="BV6">
            <v>2931.7032133808543</v>
          </cell>
          <cell r="BW6">
            <v>1148.5554750200492</v>
          </cell>
          <cell r="BX6">
            <v>1607.4911248914204</v>
          </cell>
        </row>
        <row r="7">
          <cell r="BV7">
            <v>562.4799840674483</v>
          </cell>
          <cell r="BW7">
            <v>35.866601818381234</v>
          </cell>
          <cell r="BX7">
            <v>567.3576492883119</v>
          </cell>
        </row>
        <row r="8">
          <cell r="BV8">
            <v>417.25162709143484</v>
          </cell>
          <cell r="BW8">
            <v>441.25366431691168</v>
          </cell>
          <cell r="BX8">
            <v>454.83577703866541</v>
          </cell>
        </row>
        <row r="9">
          <cell r="BV9">
            <v>354.91353086823671</v>
          </cell>
          <cell r="BW9">
            <v>495.01219349198925</v>
          </cell>
          <cell r="BX9">
            <v>362.80657367302302</v>
          </cell>
        </row>
        <row r="10">
          <cell r="BV10">
            <v>0</v>
          </cell>
          <cell r="BW10">
            <v>0</v>
          </cell>
          <cell r="BX10">
            <v>0</v>
          </cell>
        </row>
        <row r="11">
          <cell r="BV11">
            <v>0</v>
          </cell>
          <cell r="BW11">
            <v>0</v>
          </cell>
          <cell r="BX11">
            <v>0</v>
          </cell>
        </row>
        <row r="12">
          <cell r="BV12">
            <v>0</v>
          </cell>
          <cell r="BW12">
            <v>0</v>
          </cell>
          <cell r="BX12">
            <v>0</v>
          </cell>
        </row>
        <row r="13">
          <cell r="BV13">
            <v>1400.03</v>
          </cell>
          <cell r="BW13">
            <v>0</v>
          </cell>
          <cell r="BX13">
            <v>0</v>
          </cell>
        </row>
        <row r="14">
          <cell r="BV14">
            <v>0</v>
          </cell>
          <cell r="BW14">
            <v>0</v>
          </cell>
          <cell r="BX14">
            <v>0</v>
          </cell>
        </row>
        <row r="15">
          <cell r="BV15">
            <v>197.02807135373428</v>
          </cell>
          <cell r="BW15">
            <v>176.42301539276716</v>
          </cell>
          <cell r="BX15">
            <v>222.4911248914203</v>
          </cell>
        </row>
        <row r="16">
          <cell r="BV16">
            <v>279.90113004970908</v>
          </cell>
          <cell r="BW16">
            <v>377.31737761749503</v>
          </cell>
          <cell r="BX16">
            <v>406.99900000000002</v>
          </cell>
        </row>
        <row r="17">
          <cell r="BV17">
            <v>0</v>
          </cell>
          <cell r="BW17">
            <v>172.05029052</v>
          </cell>
          <cell r="BX17">
            <v>166.59200000000001</v>
          </cell>
        </row>
        <row r="18">
          <cell r="BV18">
            <v>279.90113004970908</v>
          </cell>
          <cell r="BW18">
            <v>205.26708709749499</v>
          </cell>
          <cell r="BX18">
            <v>240.40700000000001</v>
          </cell>
        </row>
        <row r="19">
          <cell r="BV19">
            <v>0</v>
          </cell>
          <cell r="BW19">
            <v>0</v>
          </cell>
          <cell r="BX19">
            <v>0</v>
          </cell>
        </row>
        <row r="20">
          <cell r="BV20">
            <v>0</v>
          </cell>
          <cell r="BW20">
            <v>0</v>
          </cell>
          <cell r="BX20">
            <v>0</v>
          </cell>
        </row>
        <row r="21">
          <cell r="BV21">
            <v>0</v>
          </cell>
          <cell r="BW21">
            <v>0</v>
          </cell>
          <cell r="BX21">
            <v>0</v>
          </cell>
        </row>
        <row r="22">
          <cell r="BV22">
            <v>0</v>
          </cell>
          <cell r="BW22">
            <v>0</v>
          </cell>
          <cell r="BX22">
            <v>0</v>
          </cell>
        </row>
        <row r="23">
          <cell r="BV23">
            <v>0</v>
          </cell>
          <cell r="BW23">
            <v>43.54698114</v>
          </cell>
          <cell r="BX23">
            <v>35</v>
          </cell>
        </row>
        <row r="24">
          <cell r="BV24">
            <v>0</v>
          </cell>
          <cell r="BW24">
            <v>0</v>
          </cell>
          <cell r="BX24">
            <v>0</v>
          </cell>
        </row>
        <row r="25">
          <cell r="BV25">
            <v>0</v>
          </cell>
          <cell r="BW25">
            <v>0</v>
          </cell>
          <cell r="BX25">
            <v>0</v>
          </cell>
        </row>
        <row r="26">
          <cell r="BV26">
            <v>0</v>
          </cell>
          <cell r="BW26">
            <v>17.77882318</v>
          </cell>
          <cell r="BX26">
            <v>0</v>
          </cell>
        </row>
        <row r="27">
          <cell r="BV27">
            <v>0</v>
          </cell>
          <cell r="BW27">
            <v>25.76815796</v>
          </cell>
          <cell r="BX27">
            <v>35</v>
          </cell>
        </row>
        <row r="28">
          <cell r="BV28">
            <v>0</v>
          </cell>
          <cell r="BW28">
            <v>0</v>
          </cell>
          <cell r="BX28">
            <v>0</v>
          </cell>
        </row>
        <row r="29">
          <cell r="BV29">
            <v>20.83</v>
          </cell>
          <cell r="BW29">
            <v>20.83</v>
          </cell>
          <cell r="BX29">
            <v>6.9444439999999998</v>
          </cell>
        </row>
        <row r="30">
          <cell r="BV30">
            <v>0</v>
          </cell>
          <cell r="BW30">
            <v>150</v>
          </cell>
          <cell r="BX30">
            <v>0</v>
          </cell>
        </row>
        <row r="31">
          <cell r="BV31">
            <v>0</v>
          </cell>
          <cell r="BW31">
            <v>0</v>
          </cell>
          <cell r="BX31">
            <v>0</v>
          </cell>
        </row>
        <row r="32">
          <cell r="BV32">
            <v>405.78780799999998</v>
          </cell>
          <cell r="BW32">
            <v>184.18604575000001</v>
          </cell>
          <cell r="BX32">
            <v>460.33257736000002</v>
          </cell>
        </row>
        <row r="33">
          <cell r="BV33">
            <v>0</v>
          </cell>
          <cell r="BW33">
            <v>0</v>
          </cell>
          <cell r="BX33">
            <v>0</v>
          </cell>
        </row>
        <row r="34">
          <cell r="BV34">
            <v>3638.2221514305634</v>
          </cell>
          <cell r="BW34">
            <v>1924.4358795275443</v>
          </cell>
          <cell r="BX34">
            <v>2516.7671462514204</v>
          </cell>
        </row>
        <row r="37">
          <cell r="BV37">
            <v>120</v>
          </cell>
          <cell r="BW37">
            <v>113.75</v>
          </cell>
          <cell r="BX37">
            <v>72.002992500000005</v>
          </cell>
        </row>
        <row r="38">
          <cell r="BV38">
            <v>120</v>
          </cell>
          <cell r="BW38">
            <v>101</v>
          </cell>
          <cell r="BX38">
            <v>60.002992499999998</v>
          </cell>
        </row>
        <row r="42">
          <cell r="BV42">
            <v>0</v>
          </cell>
          <cell r="BW42">
            <v>0</v>
          </cell>
          <cell r="BX42">
            <v>0</v>
          </cell>
        </row>
        <row r="43">
          <cell r="BV43">
            <v>2893.8080514300004</v>
          </cell>
          <cell r="BW43">
            <v>2580.5758552299999</v>
          </cell>
          <cell r="BX43">
            <v>5763.2661486000006</v>
          </cell>
        </row>
        <row r="44">
          <cell r="BV44">
            <v>-87.519391129999804</v>
          </cell>
          <cell r="BW44">
            <v>-87.975296250000156</v>
          </cell>
          <cell r="BX44">
            <v>29.146546270000272</v>
          </cell>
        </row>
        <row r="45">
          <cell r="BV45">
            <v>0</v>
          </cell>
          <cell r="BW45">
            <v>12.75</v>
          </cell>
          <cell r="BX45">
            <v>12</v>
          </cell>
        </row>
        <row r="46">
          <cell r="BV46">
            <v>0</v>
          </cell>
          <cell r="BW46">
            <v>0</v>
          </cell>
          <cell r="BX46">
            <v>0</v>
          </cell>
        </row>
        <row r="47">
          <cell r="BV47">
            <v>0</v>
          </cell>
          <cell r="BW47">
            <v>0</v>
          </cell>
          <cell r="BX47">
            <v>0</v>
          </cell>
        </row>
        <row r="48">
          <cell r="BV48">
            <v>0</v>
          </cell>
          <cell r="BW48">
            <v>0</v>
          </cell>
          <cell r="BX48">
            <v>0</v>
          </cell>
        </row>
        <row r="49">
          <cell r="BV49">
            <v>0</v>
          </cell>
          <cell r="BW49">
            <v>0</v>
          </cell>
          <cell r="BX49">
            <v>0</v>
          </cell>
        </row>
        <row r="50">
          <cell r="BV50">
            <v>0</v>
          </cell>
          <cell r="BW50">
            <v>0</v>
          </cell>
          <cell r="BX50">
            <v>0</v>
          </cell>
        </row>
        <row r="51">
          <cell r="BV51">
            <v>0</v>
          </cell>
          <cell r="BW51">
            <v>0</v>
          </cell>
          <cell r="BX51">
            <v>0</v>
          </cell>
        </row>
        <row r="66">
          <cell r="BV66">
            <v>1021.4717094774775</v>
          </cell>
          <cell r="BW66">
            <v>793.89921549021403</v>
          </cell>
          <cell r="BX66">
            <v>1194.8115437439392</v>
          </cell>
        </row>
        <row r="67">
          <cell r="BV67">
            <v>835.71510590703781</v>
          </cell>
          <cell r="BW67">
            <v>601.72313249021397</v>
          </cell>
          <cell r="BX67">
            <v>930.39274604514844</v>
          </cell>
        </row>
        <row r="68">
          <cell r="BV68">
            <v>829.21648133703786</v>
          </cell>
          <cell r="BW68">
            <v>593.74966631021402</v>
          </cell>
          <cell r="BX68">
            <v>919.42239929514847</v>
          </cell>
        </row>
        <row r="69">
          <cell r="BV69">
            <v>89.863138158773211</v>
          </cell>
          <cell r="BW69">
            <v>9.3229677200141623</v>
          </cell>
          <cell r="BX69">
            <v>72.99025544835095</v>
          </cell>
        </row>
        <row r="70">
          <cell r="BV70">
            <v>313.55388151342731</v>
          </cell>
          <cell r="BW70">
            <v>204.96282541583105</v>
          </cell>
          <cell r="BX70">
            <v>342.79841896677368</v>
          </cell>
        </row>
        <row r="71">
          <cell r="BV71">
            <v>80.531845108307351</v>
          </cell>
          <cell r="BW71">
            <v>260.49358484844663</v>
          </cell>
          <cell r="BX71">
            <v>136.05028929550542</v>
          </cell>
        </row>
        <row r="72">
          <cell r="BV72">
            <v>218.9375</v>
          </cell>
          <cell r="BW72">
            <v>39.814999999999998</v>
          </cell>
          <cell r="BX72">
            <v>251.47</v>
          </cell>
        </row>
        <row r="73">
          <cell r="BV73">
            <v>0</v>
          </cell>
          <cell r="BW73">
            <v>0</v>
          </cell>
          <cell r="BX73">
            <v>0</v>
          </cell>
        </row>
        <row r="74">
          <cell r="BV74">
            <v>0</v>
          </cell>
          <cell r="BW74">
            <v>0</v>
          </cell>
          <cell r="BX74">
            <v>0</v>
          </cell>
        </row>
        <row r="75">
          <cell r="BV75">
            <v>116.76365661656661</v>
          </cell>
          <cell r="BW75">
            <v>69.585132389999998</v>
          </cell>
          <cell r="BX75">
            <v>104.07291284794132</v>
          </cell>
        </row>
        <row r="76">
          <cell r="BV76">
            <v>0</v>
          </cell>
          <cell r="BW76">
            <v>0</v>
          </cell>
          <cell r="BX76">
            <v>0</v>
          </cell>
        </row>
        <row r="77">
          <cell r="BV77">
            <v>9.5664599399634902</v>
          </cell>
          <cell r="BW77">
            <v>9.5701559359220632</v>
          </cell>
          <cell r="BX77">
            <v>12.040522736577085</v>
          </cell>
        </row>
        <row r="78">
          <cell r="BV78">
            <v>6.4986245700000014</v>
          </cell>
          <cell r="BW78">
            <v>7.9734661799999991</v>
          </cell>
          <cell r="BX78">
            <v>10.970346749999999</v>
          </cell>
        </row>
        <row r="79">
          <cell r="BV79">
            <v>6.4986245700000014</v>
          </cell>
          <cell r="BW79">
            <v>6.6234661799999994</v>
          </cell>
          <cell r="BX79">
            <v>4.2228104999999996</v>
          </cell>
        </row>
        <row r="80">
          <cell r="BV80">
            <v>0</v>
          </cell>
          <cell r="BW80">
            <v>1.35</v>
          </cell>
          <cell r="BX80">
            <v>6.7475362499999996</v>
          </cell>
        </row>
        <row r="82">
          <cell r="BV82">
            <v>134.00406594183031</v>
          </cell>
          <cell r="BW82">
            <v>146.935</v>
          </cell>
          <cell r="BX82">
            <v>157.01879769879071</v>
          </cell>
        </row>
        <row r="83">
          <cell r="BV83">
            <v>77.497247023038696</v>
          </cell>
          <cell r="BW83">
            <v>85.009</v>
          </cell>
          <cell r="BX83">
            <v>89.053797698790703</v>
          </cell>
        </row>
        <row r="84">
          <cell r="BV84">
            <v>56.506818918791602</v>
          </cell>
          <cell r="BW84">
            <v>61.926000000000002</v>
          </cell>
          <cell r="BX84">
            <v>67.965000000000003</v>
          </cell>
        </row>
        <row r="85">
          <cell r="BV85">
            <v>51.752537628609431</v>
          </cell>
          <cell r="BW85">
            <v>45.241082999999996</v>
          </cell>
          <cell r="BX85">
            <v>107.39999999999999</v>
          </cell>
        </row>
        <row r="86">
          <cell r="BV86">
            <v>5.7229999999999999</v>
          </cell>
          <cell r="BW86">
            <v>45.241082999999996</v>
          </cell>
          <cell r="BX86">
            <v>6.6</v>
          </cell>
        </row>
        <row r="87">
          <cell r="BV87">
            <v>0</v>
          </cell>
          <cell r="BW87">
            <v>0</v>
          </cell>
          <cell r="BX87">
            <v>0</v>
          </cell>
        </row>
        <row r="88">
          <cell r="BV88">
            <v>46.029537628609432</v>
          </cell>
          <cell r="BW88">
            <v>0</v>
          </cell>
          <cell r="BX88">
            <v>100.8</v>
          </cell>
        </row>
        <row r="89">
          <cell r="BV89">
            <v>9.3949999999999996</v>
          </cell>
          <cell r="BW89">
            <v>90.231537669999994</v>
          </cell>
          <cell r="BX89">
            <v>9.5526666700000007</v>
          </cell>
        </row>
        <row r="90">
          <cell r="BV90">
            <v>0</v>
          </cell>
          <cell r="BW90">
            <v>0</v>
          </cell>
          <cell r="BX90">
            <v>0</v>
          </cell>
        </row>
        <row r="91">
          <cell r="BV91">
            <v>0</v>
          </cell>
          <cell r="BW91">
            <v>0</v>
          </cell>
          <cell r="BX91">
            <v>0</v>
          </cell>
        </row>
        <row r="92">
          <cell r="BV92">
            <v>0</v>
          </cell>
          <cell r="BW92">
            <v>87.307889939999995</v>
          </cell>
          <cell r="BX92">
            <v>0</v>
          </cell>
        </row>
        <row r="93">
          <cell r="BV93">
            <v>9.3949999999999996</v>
          </cell>
          <cell r="BW93">
            <v>2.9236477299999999</v>
          </cell>
          <cell r="BX93">
            <v>9.5526666700000007</v>
          </cell>
        </row>
        <row r="94">
          <cell r="BV94">
            <v>0</v>
          </cell>
          <cell r="BW94">
            <v>0</v>
          </cell>
          <cell r="BX94">
            <v>0</v>
          </cell>
        </row>
        <row r="95">
          <cell r="BV95">
            <v>20.63</v>
          </cell>
          <cell r="BW95">
            <v>1.52</v>
          </cell>
          <cell r="BX95">
            <v>19.16</v>
          </cell>
        </row>
        <row r="96">
          <cell r="BV96">
            <v>20.63</v>
          </cell>
          <cell r="BW96">
            <v>1.52</v>
          </cell>
          <cell r="BX96">
            <v>19.16</v>
          </cell>
        </row>
        <row r="97">
          <cell r="BV97">
            <v>0</v>
          </cell>
          <cell r="BW97">
            <v>0</v>
          </cell>
          <cell r="BX97">
            <v>0</v>
          </cell>
        </row>
        <row r="98">
          <cell r="BV98">
            <v>56.934484650000002</v>
          </cell>
          <cell r="BW98">
            <v>46.600503740000008</v>
          </cell>
          <cell r="BX98">
            <v>53.220308040000006</v>
          </cell>
        </row>
        <row r="99">
          <cell r="BV99">
            <v>15.069998999999999</v>
          </cell>
          <cell r="BW99">
            <v>19.785360000000001</v>
          </cell>
          <cell r="BX99">
            <v>20.457445</v>
          </cell>
        </row>
        <row r="100">
          <cell r="BV100">
            <v>41.864485649999999</v>
          </cell>
          <cell r="BW100">
            <v>26.815143740000003</v>
          </cell>
          <cell r="BX100">
            <v>32.762863040000006</v>
          </cell>
        </row>
        <row r="101">
          <cell r="BV101">
            <v>0</v>
          </cell>
          <cell r="BW101">
            <v>0</v>
          </cell>
          <cell r="BX101">
            <v>0</v>
          </cell>
        </row>
        <row r="102">
          <cell r="BV102">
            <v>292.10295126</v>
          </cell>
          <cell r="BW102">
            <v>226.23829887000002</v>
          </cell>
          <cell r="BX102">
            <v>268.33625034999994</v>
          </cell>
        </row>
        <row r="103">
          <cell r="BV103">
            <v>292.10295126</v>
          </cell>
          <cell r="BW103">
            <v>225.30830887000002</v>
          </cell>
          <cell r="BX103">
            <v>267.74360634999994</v>
          </cell>
        </row>
        <row r="104">
          <cell r="BV104">
            <v>0</v>
          </cell>
          <cell r="BW104">
            <v>0.92998999999999998</v>
          </cell>
          <cell r="BX104">
            <v>0.59264399999999995</v>
          </cell>
        </row>
        <row r="105">
          <cell r="BV105">
            <v>0</v>
          </cell>
          <cell r="BW105">
            <v>0</v>
          </cell>
          <cell r="BX105">
            <v>0</v>
          </cell>
        </row>
        <row r="106">
          <cell r="BV106">
            <v>1400.5341453874778</v>
          </cell>
          <cell r="BW106">
            <v>1158.4895557702141</v>
          </cell>
          <cell r="BX106">
            <v>1545.0807688039392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3"/>
    </sheetNames>
    <sheetDataSet>
      <sheetData sheetId="0">
        <row r="6">
          <cell r="D6">
            <v>2328.0783881819998</v>
          </cell>
          <cell r="E6">
            <v>2332.875016642</v>
          </cell>
          <cell r="F6">
            <v>2355.1488571220002</v>
          </cell>
        </row>
        <row r="7">
          <cell r="D7">
            <v>32.690379598471367</v>
          </cell>
          <cell r="E7">
            <v>24.11739137081781</v>
          </cell>
          <cell r="F7">
            <v>19.413849249653282</v>
          </cell>
        </row>
        <row r="8">
          <cell r="D8">
            <v>2.7692552223260591</v>
          </cell>
        </row>
        <row r="10">
          <cell r="D10">
            <v>1687.1700780000001</v>
          </cell>
          <cell r="E10">
            <v>1698.1395110000001</v>
          </cell>
          <cell r="F10">
            <v>1710.0252760000001</v>
          </cell>
        </row>
        <row r="11">
          <cell r="D11">
            <v>21.078969444831962</v>
          </cell>
          <cell r="E11">
            <v>15.489687286164767</v>
          </cell>
          <cell r="F11">
            <v>15.991662620821973</v>
          </cell>
        </row>
        <row r="12">
          <cell r="D12">
            <v>2.0068931412151878</v>
          </cell>
        </row>
        <row r="13">
          <cell r="D13">
            <v>82.368257999999997</v>
          </cell>
          <cell r="E13">
            <v>92.597607000000011</v>
          </cell>
          <cell r="F13">
            <v>95.146575999999982</v>
          </cell>
        </row>
        <row r="14">
          <cell r="D14">
            <v>6.5270350000000006</v>
          </cell>
          <cell r="E14">
            <v>5.927461000000001</v>
          </cell>
          <cell r="F14">
            <v>7.7679729999999996</v>
          </cell>
        </row>
        <row r="15">
          <cell r="D15">
            <v>184.54883900000002</v>
          </cell>
          <cell r="E15">
            <v>180.578881</v>
          </cell>
          <cell r="F15">
            <v>191.22078100000002</v>
          </cell>
        </row>
        <row r="16">
          <cell r="D16">
            <v>41.036945999999993</v>
          </cell>
          <cell r="E16">
            <v>40.314945999999999</v>
          </cell>
          <cell r="F16">
            <v>40.315945999999997</v>
          </cell>
        </row>
        <row r="17">
          <cell r="D17">
            <v>1372.6890000000001</v>
          </cell>
          <cell r="E17">
            <v>1378.7206160000001</v>
          </cell>
          <cell r="F17">
            <v>1375.5740000000001</v>
          </cell>
        </row>
        <row r="19">
          <cell r="D19">
            <v>640.90831018199992</v>
          </cell>
          <cell r="E19">
            <v>634.73550564200002</v>
          </cell>
          <cell r="F19">
            <v>645.12358112200002</v>
          </cell>
        </row>
        <row r="21">
          <cell r="D21" t="str">
            <v>FY23</v>
          </cell>
        </row>
        <row r="22">
          <cell r="D22">
            <v>84068.755000000005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9">
          <cell r="E9">
            <v>653269.50216292997</v>
          </cell>
        </row>
        <row r="10">
          <cell r="E10"/>
        </row>
        <row r="11">
          <cell r="E11">
            <v>622540.21515793004</v>
          </cell>
        </row>
        <row r="12">
          <cell r="E12">
            <v>30729.287004999896</v>
          </cell>
        </row>
        <row r="14">
          <cell r="E14">
            <v>310.576393</v>
          </cell>
        </row>
        <row r="22">
          <cell r="E22">
            <v>78788.466239200017</v>
          </cell>
        </row>
        <row r="26">
          <cell r="E26">
            <v>75802.764204800013</v>
          </cell>
        </row>
        <row r="30">
          <cell r="E30">
            <v>1380.7499939999998</v>
          </cell>
        </row>
        <row r="34">
          <cell r="E34">
            <v>427432.97728699999</v>
          </cell>
        </row>
        <row r="38">
          <cell r="E38">
            <v>173.46000000000004</v>
          </cell>
        </row>
        <row r="42">
          <cell r="E42">
            <v>62925.558044929996</v>
          </cell>
        </row>
        <row r="43">
          <cell r="E43">
            <v>2406.7500000000005</v>
          </cell>
        </row>
        <row r="44">
          <cell r="E44">
            <v>2766.8</v>
          </cell>
        </row>
        <row r="45">
          <cell r="E45">
            <v>1096.3499999999999</v>
          </cell>
        </row>
        <row r="47">
          <cell r="E47">
            <v>110.00000000000001</v>
          </cell>
        </row>
        <row r="48">
          <cell r="E48">
            <v>23.25</v>
          </cell>
        </row>
        <row r="49">
          <cell r="E49">
            <v>51.800000000000004</v>
          </cell>
        </row>
        <row r="51">
          <cell r="E51">
            <v>2066384.4219403998</v>
          </cell>
        </row>
        <row r="52">
          <cell r="E52"/>
        </row>
        <row r="53">
          <cell r="E53">
            <v>1988795.4514433998</v>
          </cell>
        </row>
        <row r="54">
          <cell r="E54">
            <v>-2195.7472420000081</v>
          </cell>
        </row>
        <row r="55">
          <cell r="E55">
            <v>79784.717739000014</v>
          </cell>
        </row>
        <row r="57">
          <cell r="E57">
            <v>407826.20053735015</v>
          </cell>
        </row>
        <row r="62">
          <cell r="E62">
            <v>16.597520999999993</v>
          </cell>
        </row>
        <row r="67">
          <cell r="E67">
            <v>215.81493</v>
          </cell>
        </row>
        <row r="72">
          <cell r="E72">
            <v>285571.07191704999</v>
          </cell>
        </row>
        <row r="77">
          <cell r="E77">
            <v>272.60729600000002</v>
          </cell>
        </row>
        <row r="82">
          <cell r="E82">
            <v>287565.25666399999</v>
          </cell>
        </row>
        <row r="86">
          <cell r="E86">
            <v>0.45700000000000002</v>
          </cell>
        </row>
        <row r="91">
          <cell r="E91">
            <v>1034367.8975040001</v>
          </cell>
        </row>
        <row r="95">
          <cell r="E95">
            <v>25396.433381999999</v>
          </cell>
        </row>
        <row r="96">
          <cell r="E96">
            <v>8065.6598999999978</v>
          </cell>
        </row>
        <row r="97">
          <cell r="E97">
            <v>15875.084789000002</v>
          </cell>
        </row>
        <row r="104">
          <cell r="E104">
            <v>329029.85073999997</v>
          </cell>
        </row>
        <row r="108">
          <cell r="E108">
            <v>10219.094489999998</v>
          </cell>
        </row>
        <row r="113">
          <cell r="E113">
            <v>771.15000000005625</v>
          </cell>
        </row>
        <row r="114">
          <cell r="E114">
            <v>28542.015799999986</v>
          </cell>
        </row>
        <row r="115">
          <cell r="E115">
            <v>113772.6458</v>
          </cell>
        </row>
        <row r="116">
          <cell r="E116">
            <v>171040.23599999998</v>
          </cell>
        </row>
        <row r="117">
          <cell r="E117">
            <v>1448.9555000000305</v>
          </cell>
        </row>
        <row r="118">
          <cell r="E118">
            <v>1689.7049999999556</v>
          </cell>
        </row>
        <row r="119">
          <cell r="E119">
            <v>805.5999999999774</v>
          </cell>
        </row>
        <row r="125">
          <cell r="E125">
            <v>53669.235599999985</v>
          </cell>
        </row>
        <row r="126">
          <cell r="E126">
            <v>32297.590599999978</v>
          </cell>
        </row>
        <row r="127">
          <cell r="E127">
            <v>21371.644999999997</v>
          </cell>
        </row>
        <row r="129">
          <cell r="E129">
            <v>47230.327687000005</v>
          </cell>
        </row>
        <row r="130">
          <cell r="E130">
            <v>3149583.3381303297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A51" sqref="A51"/>
    </sheetView>
  </sheetViews>
  <sheetFormatPr defaultColWidth="9.125" defaultRowHeight="14.25" x14ac:dyDescent="0.2"/>
  <cols>
    <col min="1" max="1" width="42.875" style="23" bestFit="1" customWidth="1"/>
    <col min="2" max="3" width="9.125" style="23"/>
    <col min="4" max="4" width="9.125" style="113"/>
    <col min="5" max="7" width="7.875" style="23" bestFit="1" customWidth="1"/>
    <col min="8" max="16384" width="9.125" style="23"/>
  </cols>
  <sheetData>
    <row r="1" spans="1:7" ht="18.75" x14ac:dyDescent="0.2">
      <c r="A1" s="230" t="s">
        <v>0</v>
      </c>
      <c r="B1" s="230"/>
      <c r="C1" s="230"/>
      <c r="D1" s="230"/>
      <c r="E1" s="230"/>
      <c r="F1" s="230"/>
      <c r="G1" s="230"/>
    </row>
    <row r="2" spans="1:7" x14ac:dyDescent="0.2">
      <c r="A2" s="231" t="s">
        <v>1</v>
      </c>
      <c r="B2" s="231"/>
      <c r="C2" s="231"/>
      <c r="D2" s="231"/>
      <c r="E2" s="231"/>
      <c r="F2" s="231"/>
      <c r="G2" s="231"/>
    </row>
    <row r="3" spans="1:7" ht="15" thickBot="1" x14ac:dyDescent="0.25">
      <c r="A3" s="232" t="s">
        <v>2</v>
      </c>
      <c r="B3" s="232"/>
      <c r="C3" s="232"/>
      <c r="D3" s="232"/>
      <c r="E3" s="232"/>
      <c r="F3" s="232"/>
      <c r="G3" s="232"/>
    </row>
    <row r="4" spans="1:7" ht="15" thickBot="1" x14ac:dyDescent="0.25">
      <c r="A4" s="24"/>
      <c r="B4" s="2"/>
      <c r="C4" s="2"/>
      <c r="D4" s="117">
        <v>45465</v>
      </c>
      <c r="E4" s="2" t="s">
        <v>3</v>
      </c>
      <c r="F4" s="2" t="s">
        <v>375</v>
      </c>
      <c r="G4" s="100" t="s">
        <v>374</v>
      </c>
    </row>
    <row r="5" spans="1:7" ht="15" thickTop="1" x14ac:dyDescent="0.2">
      <c r="A5" s="3" t="s">
        <v>4</v>
      </c>
      <c r="B5" s="4"/>
      <c r="C5" s="4"/>
      <c r="D5" s="118">
        <v>31085.4</v>
      </c>
      <c r="E5" s="115">
        <f>+'[1]8.1'!D6</f>
        <v>38809.827005401705</v>
      </c>
      <c r="F5" s="115">
        <f>+'[1]8.1'!E6</f>
        <v>39697.547133466636</v>
      </c>
      <c r="G5" s="115">
        <f>+'[1]8.1'!F6</f>
        <v>42587.926196818269</v>
      </c>
    </row>
    <row r="6" spans="1:7" x14ac:dyDescent="0.2">
      <c r="A6" s="3" t="s">
        <v>5</v>
      </c>
      <c r="B6" s="6"/>
      <c r="C6" s="4"/>
      <c r="D6" s="118">
        <v>16747</v>
      </c>
      <c r="E6" s="115">
        <f>+'[1]8.1'!D7</f>
        <v>22030.922365388473</v>
      </c>
      <c r="F6" s="115">
        <f>+'[1]8.1'!E7</f>
        <v>22593.538727805924</v>
      </c>
      <c r="G6" s="115">
        <f>+'[1]8.1'!F7</f>
        <v>22600.592203144653</v>
      </c>
    </row>
    <row r="7" spans="1:7" x14ac:dyDescent="0.2">
      <c r="A7" s="3" t="s">
        <v>6</v>
      </c>
      <c r="B7" s="6"/>
      <c r="C7" s="4"/>
      <c r="D7" s="118">
        <v>1409.6</v>
      </c>
      <c r="E7" s="115">
        <f>+'[1]8.1'!D8</f>
        <v>2040.2351487876035</v>
      </c>
      <c r="F7" s="115">
        <f>+'[1]8.1'!E8</f>
        <v>2258.0702249152587</v>
      </c>
      <c r="G7" s="115">
        <f>+'[1]8.1'!F8</f>
        <v>2141.595684380894</v>
      </c>
    </row>
    <row r="8" spans="1:7" x14ac:dyDescent="0.2">
      <c r="A8" s="3" t="s">
        <v>7</v>
      </c>
      <c r="B8" s="6"/>
      <c r="C8" s="4"/>
      <c r="D8" s="118">
        <v>2275.6</v>
      </c>
      <c r="E8" s="115">
        <f>+'[1]8.1'!D9</f>
        <v>3101.940321881264</v>
      </c>
      <c r="F8" s="115">
        <f>+'[1]8.1'!E9</f>
        <v>3389.1828518802536</v>
      </c>
      <c r="G8" s="115">
        <f>+'[1]8.1'!F9</f>
        <v>3365.7893506026198</v>
      </c>
    </row>
    <row r="9" spans="1:7" x14ac:dyDescent="0.2">
      <c r="A9" s="3" t="s">
        <v>8</v>
      </c>
      <c r="B9" s="6"/>
      <c r="C9" s="4"/>
      <c r="D9" s="118">
        <v>3697.7</v>
      </c>
      <c r="E9" s="115">
        <f>+'[1]8.1'!D10</f>
        <v>5503.3103168381731</v>
      </c>
      <c r="F9" s="115">
        <f>+'[1]8.1'!E10</f>
        <v>5507.441035071337</v>
      </c>
      <c r="G9" s="115">
        <f>+'[1]8.1'!F10</f>
        <v>5332.5069911131141</v>
      </c>
    </row>
    <row r="10" spans="1:7" x14ac:dyDescent="0.2">
      <c r="A10" s="3" t="s">
        <v>9</v>
      </c>
      <c r="B10" s="6"/>
      <c r="C10" s="4"/>
      <c r="D10" s="118">
        <v>1667.1</v>
      </c>
      <c r="E10" s="115">
        <f>+'[1]8.1'!D11</f>
        <v>2147.9281096517743</v>
      </c>
      <c r="F10" s="115">
        <f>+'[1]8.1'!E11</f>
        <v>2268.9365278557375</v>
      </c>
      <c r="G10" s="115">
        <f>+'[1]8.1'!F11</f>
        <v>2218.4924481671314</v>
      </c>
    </row>
    <row r="11" spans="1:7" x14ac:dyDescent="0.2">
      <c r="A11" s="3" t="s">
        <v>10</v>
      </c>
      <c r="B11" s="4"/>
      <c r="C11" s="4"/>
      <c r="D11" s="118">
        <v>1393.4</v>
      </c>
      <c r="E11" s="115">
        <f>+'[1]8.1'!D12</f>
        <v>1687.1700780000001</v>
      </c>
      <c r="F11" s="115">
        <f>+'[1]8.1'!E12</f>
        <v>1698.1395110000001</v>
      </c>
      <c r="G11" s="115">
        <f>+'[1]8.1'!F12</f>
        <v>1710.0252760000001</v>
      </c>
    </row>
    <row r="12" spans="1:7" x14ac:dyDescent="0.2">
      <c r="A12" s="3" t="s">
        <v>11</v>
      </c>
      <c r="B12" s="4"/>
      <c r="C12" s="4"/>
      <c r="D12" s="118">
        <v>1133.7</v>
      </c>
      <c r="E12" s="115">
        <f>+'[1]8.1'!D13</f>
        <v>1485.9090108319997</v>
      </c>
      <c r="F12" s="115">
        <f>+'[1]8.1'!E13</f>
        <v>1309.2342231600001</v>
      </c>
      <c r="G12" s="115">
        <f>+'[1]8.1'!F13</f>
        <v>1256.7541593390001</v>
      </c>
    </row>
    <row r="13" spans="1:7" x14ac:dyDescent="0.2">
      <c r="A13" s="3" t="s">
        <v>12</v>
      </c>
      <c r="B13" s="6"/>
      <c r="C13" s="4"/>
      <c r="D13" s="118">
        <v>837.6</v>
      </c>
      <c r="E13" s="115">
        <f>+'[1]8.1'!D14</f>
        <v>1301.3557612145751</v>
      </c>
      <c r="F13" s="115">
        <f>+'[1]8.1'!E14</f>
        <v>1319.7128384776001</v>
      </c>
      <c r="G13" s="115">
        <f>+'[1]8.1'!F14</f>
        <v>1317.9126261379124</v>
      </c>
    </row>
    <row r="14" spans="1:7" x14ac:dyDescent="0.2">
      <c r="A14" s="8" t="s">
        <v>13</v>
      </c>
      <c r="B14" s="9"/>
      <c r="C14" s="11"/>
      <c r="D14" s="119">
        <v>49242</v>
      </c>
      <c r="E14" s="115">
        <f>+'[1]8.1'!D15</f>
        <v>62880.984519577774</v>
      </c>
      <c r="F14" s="115">
        <f>+'[1]8.1'!E15</f>
        <v>64549.156086187817</v>
      </c>
      <c r="G14" s="115">
        <f>+'[1]8.1'!F15</f>
        <v>67330.114084343819</v>
      </c>
    </row>
    <row r="15" spans="1:7" x14ac:dyDescent="0.2">
      <c r="A15" s="8" t="s">
        <v>14</v>
      </c>
      <c r="B15" s="11"/>
      <c r="C15" s="11"/>
      <c r="D15" s="119">
        <v>44361.5</v>
      </c>
      <c r="E15" s="115">
        <f>+'[1]8.1'!D16</f>
        <v>57779.177956746142</v>
      </c>
      <c r="F15" s="115">
        <f>+'[1]8.1'!E16</f>
        <v>59183.377495024935</v>
      </c>
      <c r="G15" s="115">
        <f>+'[1]8.1'!F16</f>
        <v>60531.152687963448</v>
      </c>
    </row>
    <row r="16" spans="1:7" x14ac:dyDescent="0.2">
      <c r="A16" s="8" t="s">
        <v>15</v>
      </c>
      <c r="B16" s="11"/>
      <c r="C16" s="11"/>
      <c r="D16" s="119">
        <v>26634.5</v>
      </c>
      <c r="E16" s="115">
        <f>+'[1]8.1'!D17</f>
        <v>36125.692023761861</v>
      </c>
      <c r="F16" s="115">
        <f>+'[1]8.1'!E17</f>
        <v>37336.882206006114</v>
      </c>
      <c r="G16" s="115">
        <f>+'[1]8.1'!F17</f>
        <v>36976.889303546326</v>
      </c>
    </row>
    <row r="17" spans="1:7" x14ac:dyDescent="0.2">
      <c r="A17" s="14"/>
      <c r="B17" s="9"/>
      <c r="C17" s="11"/>
      <c r="D17" s="112"/>
      <c r="E17" s="26"/>
      <c r="F17" s="99"/>
      <c r="G17" s="99"/>
    </row>
    <row r="18" spans="1:7" x14ac:dyDescent="0.2">
      <c r="A18" s="14" t="s">
        <v>16</v>
      </c>
      <c r="B18" s="6"/>
      <c r="C18" s="6"/>
      <c r="D18" s="111"/>
      <c r="E18" s="25"/>
      <c r="F18" s="98"/>
      <c r="G18" s="98"/>
    </row>
    <row r="19" spans="1:7" x14ac:dyDescent="0.2">
      <c r="A19" s="16" t="s">
        <v>17</v>
      </c>
      <c r="B19" s="17"/>
      <c r="C19" s="6"/>
      <c r="D19" s="120">
        <v>73.900000000000006</v>
      </c>
      <c r="E19" s="114">
        <f>+'[1]8.1'!D20</f>
        <v>74.797092593529868</v>
      </c>
      <c r="F19" s="98"/>
      <c r="G19" s="98"/>
    </row>
    <row r="20" spans="1:7" x14ac:dyDescent="0.2">
      <c r="A20" s="16" t="s">
        <v>18</v>
      </c>
      <c r="B20" s="17"/>
      <c r="C20" s="6"/>
      <c r="D20" s="120">
        <v>66.599999999999994</v>
      </c>
      <c r="E20" s="114">
        <f>+'[1]8.1'!D21</f>
        <v>68.728480583239445</v>
      </c>
      <c r="F20" s="98"/>
      <c r="G20" s="98"/>
    </row>
    <row r="21" spans="1:7" x14ac:dyDescent="0.2">
      <c r="A21" s="16" t="s">
        <v>19</v>
      </c>
      <c r="B21" s="17"/>
      <c r="C21" s="6"/>
      <c r="D21" s="120">
        <v>40</v>
      </c>
      <c r="E21" s="114">
        <f>+'[1]8.1'!D22</f>
        <v>42.971603449773774</v>
      </c>
      <c r="F21" s="98"/>
      <c r="G21" s="98"/>
    </row>
    <row r="22" spans="1:7" x14ac:dyDescent="0.2">
      <c r="A22" s="16" t="s">
        <v>20</v>
      </c>
      <c r="B22" s="17"/>
      <c r="C22" s="6"/>
      <c r="D22" s="120">
        <v>46.7</v>
      </c>
      <c r="E22" s="114">
        <f>+'[1]8.1'!D23</f>
        <v>46.164388904536175</v>
      </c>
      <c r="F22" s="98"/>
      <c r="G22" s="98"/>
    </row>
    <row r="23" spans="1:7" x14ac:dyDescent="0.2">
      <c r="A23" s="16"/>
      <c r="B23" s="18"/>
      <c r="C23" s="6"/>
      <c r="D23" s="111"/>
      <c r="E23" s="25"/>
      <c r="F23" s="98"/>
      <c r="G23" s="98"/>
    </row>
    <row r="24" spans="1:7" x14ac:dyDescent="0.2">
      <c r="A24" s="19" t="s">
        <v>21</v>
      </c>
      <c r="B24" s="17"/>
      <c r="C24" s="6"/>
      <c r="D24" s="112" t="s">
        <v>22</v>
      </c>
      <c r="E24" s="26" t="s">
        <v>23</v>
      </c>
      <c r="F24" s="99"/>
      <c r="G24" s="99"/>
    </row>
    <row r="25" spans="1:7" x14ac:dyDescent="0.2">
      <c r="A25" s="3" t="s">
        <v>24</v>
      </c>
      <c r="B25" s="17"/>
      <c r="C25" s="17"/>
      <c r="D25" s="118">
        <v>66623.600000000006</v>
      </c>
      <c r="E25" s="115">
        <f>+'[1]8.1'!D26</f>
        <v>84068.755000000005</v>
      </c>
      <c r="F25" s="115"/>
      <c r="G25" s="115"/>
    </row>
    <row r="26" spans="1:7" x14ac:dyDescent="0.2">
      <c r="A26" s="3" t="s">
        <v>25</v>
      </c>
      <c r="B26" s="6"/>
      <c r="C26" s="17"/>
      <c r="D26" s="118">
        <v>4880.5</v>
      </c>
      <c r="E26" s="115">
        <f>+'[1]8.1'!D27</f>
        <v>5101.8065628316299</v>
      </c>
      <c r="F26" s="115">
        <f>+'[1]8.1'!E27</f>
        <v>5365.7785911628807</v>
      </c>
      <c r="G26" s="115">
        <f>+'[1]8.1'!F27</f>
        <v>6798.9613963803704</v>
      </c>
    </row>
    <row r="27" spans="1:7" x14ac:dyDescent="0.2">
      <c r="A27" s="3" t="s">
        <v>26</v>
      </c>
      <c r="B27" s="6"/>
      <c r="C27" s="6"/>
      <c r="D27" s="118">
        <v>986.2</v>
      </c>
      <c r="E27" s="115">
        <f>+'[1]8.1'!D28</f>
        <v>1597.094520487</v>
      </c>
      <c r="F27" s="115">
        <f>+'[1]8.1'!E28</f>
        <v>1629.1047404869998</v>
      </c>
      <c r="G27" s="115">
        <f>+'[1]8.1'!F28</f>
        <v>1337.5871837799655</v>
      </c>
    </row>
    <row r="28" spans="1:7" x14ac:dyDescent="0.2">
      <c r="A28" s="3" t="s">
        <v>27</v>
      </c>
      <c r="B28" s="6"/>
      <c r="C28" s="6"/>
      <c r="D28" s="118">
        <v>59260.800000000003</v>
      </c>
      <c r="E28" s="115">
        <f>+'[1]8.1'!D29</f>
        <v>76511.503597508578</v>
      </c>
      <c r="F28" s="115">
        <f>+'[1]8.1'!E29</f>
        <v>78412.69833314573</v>
      </c>
      <c r="G28" s="115">
        <f>+'[1]8.1'!F29</f>
        <v>81194.007751923637</v>
      </c>
    </row>
    <row r="29" spans="1:7" x14ac:dyDescent="0.2">
      <c r="A29" s="3" t="s">
        <v>28</v>
      </c>
      <c r="B29" s="17"/>
      <c r="C29" s="17"/>
      <c r="D29" s="120">
        <v>88.9</v>
      </c>
      <c r="E29" s="114">
        <f>+'[1]8.1'!D30</f>
        <v>91.010630046214629</v>
      </c>
      <c r="F29" s="101"/>
      <c r="G29" s="101"/>
    </row>
    <row r="30" spans="1:7" ht="15" thickBot="1" x14ac:dyDescent="0.25">
      <c r="A30" s="20" t="s">
        <v>29</v>
      </c>
      <c r="B30" s="21"/>
      <c r="C30" s="21"/>
      <c r="D30" s="121">
        <v>204.3784</v>
      </c>
      <c r="E30" s="116">
        <f>+'[1]8.1'!D31</f>
        <v>286.39054250000004</v>
      </c>
      <c r="F30" s="116">
        <f>+'[1]8.1'!E31</f>
        <v>287.77820000000003</v>
      </c>
      <c r="G30" s="116">
        <f>+'[1]8.1'!F31</f>
        <v>281.92440499999998</v>
      </c>
    </row>
    <row r="31" spans="1:7" x14ac:dyDescent="0.2">
      <c r="A31" s="233" t="s">
        <v>30</v>
      </c>
      <c r="B31" s="233"/>
      <c r="C31" s="233"/>
      <c r="D31" s="233"/>
      <c r="E31" s="233"/>
      <c r="F31" s="233"/>
      <c r="G31" s="233"/>
    </row>
    <row r="32" spans="1:7" x14ac:dyDescent="0.2">
      <c r="A32" s="234" t="s">
        <v>31</v>
      </c>
      <c r="B32" s="234"/>
      <c r="C32" s="234"/>
      <c r="D32" s="234"/>
      <c r="E32" s="234"/>
      <c r="F32" s="234"/>
      <c r="G32" s="234"/>
    </row>
    <row r="33" spans="1:7" x14ac:dyDescent="0.2">
      <c r="A33" s="234" t="s">
        <v>32</v>
      </c>
      <c r="B33" s="234"/>
      <c r="C33" s="234"/>
      <c r="D33" s="234"/>
      <c r="E33" s="234"/>
      <c r="F33" s="234"/>
      <c r="G33" s="234"/>
    </row>
    <row r="34" spans="1:7" x14ac:dyDescent="0.2">
      <c r="A34" s="234" t="s">
        <v>33</v>
      </c>
      <c r="B34" s="234"/>
      <c r="C34" s="234"/>
      <c r="D34" s="234"/>
      <c r="E34" s="234"/>
      <c r="F34" s="234"/>
      <c r="G34" s="234"/>
    </row>
    <row r="35" spans="1:7" x14ac:dyDescent="0.2">
      <c r="A35" s="234" t="s">
        <v>34</v>
      </c>
      <c r="B35" s="234"/>
      <c r="C35" s="234"/>
      <c r="D35" s="234"/>
      <c r="E35" s="234"/>
      <c r="F35" s="234"/>
      <c r="G35" s="234"/>
    </row>
    <row r="36" spans="1:7" x14ac:dyDescent="0.2">
      <c r="A36" s="234" t="s">
        <v>35</v>
      </c>
      <c r="B36" s="234"/>
      <c r="C36" s="234"/>
      <c r="D36" s="234"/>
      <c r="E36" s="234"/>
      <c r="F36" s="234"/>
      <c r="G36" s="234"/>
    </row>
    <row r="37" spans="1:7" x14ac:dyDescent="0.2">
      <c r="A37" s="234" t="s">
        <v>36</v>
      </c>
      <c r="B37" s="234"/>
      <c r="C37" s="234"/>
      <c r="D37" s="234"/>
      <c r="E37" s="234"/>
      <c r="F37" s="234"/>
      <c r="G37" s="234"/>
    </row>
    <row r="38" spans="1:7" x14ac:dyDescent="0.2">
      <c r="A38" s="229" t="s">
        <v>37</v>
      </c>
      <c r="B38" s="229"/>
      <c r="C38" s="229"/>
      <c r="D38" s="229"/>
      <c r="E38" s="229"/>
      <c r="F38" s="229"/>
      <c r="G38" s="229"/>
    </row>
    <row r="39" spans="1:7" x14ac:dyDescent="0.2">
      <c r="A39" s="229" t="s">
        <v>38</v>
      </c>
      <c r="B39" s="229"/>
      <c r="C39" s="229"/>
      <c r="D39" s="229"/>
      <c r="E39" s="229"/>
      <c r="F39" s="229"/>
      <c r="G39" s="229"/>
    </row>
    <row r="40" spans="1:7" x14ac:dyDescent="0.2">
      <c r="A40" s="229" t="s">
        <v>39</v>
      </c>
      <c r="B40" s="229"/>
      <c r="C40" s="229"/>
      <c r="D40" s="229"/>
      <c r="E40" s="229"/>
      <c r="F40" s="229"/>
      <c r="G40" s="229"/>
    </row>
    <row r="41" spans="1:7" x14ac:dyDescent="0.2">
      <c r="A41" s="235" t="s">
        <v>40</v>
      </c>
      <c r="B41" s="235"/>
      <c r="C41" s="235"/>
      <c r="D41" s="235"/>
      <c r="E41" s="235"/>
      <c r="F41" s="235"/>
      <c r="G41" s="235"/>
    </row>
    <row r="42" spans="1:7" x14ac:dyDescent="0.2">
      <c r="A42" s="229" t="s">
        <v>41</v>
      </c>
      <c r="B42" s="229"/>
      <c r="C42" s="229"/>
      <c r="D42" s="229"/>
      <c r="E42" s="229"/>
      <c r="F42" s="229"/>
      <c r="G42" s="229"/>
    </row>
    <row r="43" spans="1:7" x14ac:dyDescent="0.2">
      <c r="A43" s="229" t="s">
        <v>42</v>
      </c>
      <c r="B43" s="229"/>
      <c r="C43" s="229"/>
      <c r="D43" s="229"/>
      <c r="E43" s="229"/>
      <c r="F43" s="229"/>
      <c r="G43" s="229"/>
    </row>
    <row r="44" spans="1:7" x14ac:dyDescent="0.2">
      <c r="A44" s="235" t="s">
        <v>43</v>
      </c>
      <c r="B44" s="235"/>
      <c r="C44" s="235"/>
      <c r="D44" s="235"/>
      <c r="E44" s="235"/>
      <c r="F44" s="235"/>
      <c r="G44" s="235"/>
    </row>
    <row r="45" spans="1:7" x14ac:dyDescent="0.2">
      <c r="A45" s="13"/>
    </row>
    <row r="46" spans="1:7" x14ac:dyDescent="0.2">
      <c r="A46" s="13"/>
    </row>
    <row r="47" spans="1:7" x14ac:dyDescent="0.2">
      <c r="A47" s="13"/>
    </row>
    <row r="48" spans="1:7" x14ac:dyDescent="0.2">
      <c r="A48" s="13"/>
    </row>
    <row r="49" spans="1:1" x14ac:dyDescent="0.2">
      <c r="A49" s="13"/>
    </row>
  </sheetData>
  <mergeCells count="17">
    <mergeCell ref="A40:G40"/>
    <mergeCell ref="A41:G41"/>
    <mergeCell ref="A42:G42"/>
    <mergeCell ref="A43:G43"/>
    <mergeCell ref="A44:G44"/>
    <mergeCell ref="A39:G39"/>
    <mergeCell ref="A1:G1"/>
    <mergeCell ref="A2:G2"/>
    <mergeCell ref="A3:G3"/>
    <mergeCell ref="A31:G31"/>
    <mergeCell ref="A32:G32"/>
    <mergeCell ref="A33:G33"/>
    <mergeCell ref="A34:G34"/>
    <mergeCell ref="A35:G35"/>
    <mergeCell ref="A36:G36"/>
    <mergeCell ref="A37:G37"/>
    <mergeCell ref="A38:G38"/>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view="pageBreakPreview" topLeftCell="A37" zoomScale="115" zoomScaleNormal="100" zoomScaleSheetLayoutView="115" workbookViewId="0">
      <selection activeCell="D7" sqref="D7"/>
    </sheetView>
  </sheetViews>
  <sheetFormatPr defaultRowHeight="14.25" x14ac:dyDescent="0.2"/>
  <cols>
    <col min="1" max="1" width="50.625" style="197" customWidth="1"/>
    <col min="2" max="6" width="9.25" style="197" customWidth="1"/>
    <col min="7" max="16384" width="9" style="197"/>
  </cols>
  <sheetData>
    <row r="1" spans="1:6" ht="18.75" x14ac:dyDescent="0.2">
      <c r="A1" s="237" t="s">
        <v>44</v>
      </c>
      <c r="B1" s="237"/>
      <c r="C1" s="237"/>
      <c r="D1" s="237"/>
      <c r="E1" s="170"/>
      <c r="F1" s="201"/>
    </row>
    <row r="2" spans="1:6" ht="15" thickBot="1" x14ac:dyDescent="0.25">
      <c r="A2" s="238" t="s">
        <v>45</v>
      </c>
      <c r="B2" s="238"/>
      <c r="C2" s="238"/>
      <c r="D2" s="238"/>
      <c r="E2" s="238"/>
      <c r="F2" s="238"/>
    </row>
    <row r="3" spans="1:6" ht="15.75" thickTop="1" thickBot="1" x14ac:dyDescent="0.25">
      <c r="A3" s="202"/>
      <c r="B3" s="171" t="s">
        <v>376</v>
      </c>
      <c r="C3" s="171" t="s">
        <v>392</v>
      </c>
      <c r="D3" s="171" t="s">
        <v>393</v>
      </c>
      <c r="E3" s="172" t="s">
        <v>394</v>
      </c>
      <c r="F3" s="172" t="s">
        <v>377</v>
      </c>
    </row>
    <row r="4" spans="1:6" x14ac:dyDescent="0.2">
      <c r="A4" s="203" t="s">
        <v>46</v>
      </c>
      <c r="B4" s="119">
        <v>59772.006471983856</v>
      </c>
      <c r="C4" s="119">
        <v>76511.503597508578</v>
      </c>
      <c r="D4" s="119">
        <v>76511.503597508578</v>
      </c>
      <c r="E4" s="173">
        <v>78412.698333145745</v>
      </c>
      <c r="F4" s="173">
        <v>81194.007751923637</v>
      </c>
    </row>
    <row r="5" spans="1:6" x14ac:dyDescent="0.2">
      <c r="A5" s="204" t="s">
        <v>47</v>
      </c>
      <c r="B5" s="174">
        <v>24.895281239296697</v>
      </c>
      <c r="C5" s="174">
        <v>28.005580059238611</v>
      </c>
      <c r="D5" s="174">
        <v>28.005580059238611</v>
      </c>
      <c r="E5" s="175">
        <v>25.313857747960778</v>
      </c>
      <c r="F5" s="175">
        <v>27.195105004471486</v>
      </c>
    </row>
    <row r="6" spans="1:6" x14ac:dyDescent="0.2">
      <c r="A6" s="203" t="s">
        <v>48</v>
      </c>
      <c r="B6" s="119">
        <v>56837.672259999941</v>
      </c>
      <c r="C6" s="119">
        <v>73520.748785282311</v>
      </c>
      <c r="D6" s="119">
        <v>73520.748785282311</v>
      </c>
      <c r="E6" s="173">
        <v>75343.385998592494</v>
      </c>
      <c r="F6" s="173">
        <v>77909.051425761994</v>
      </c>
    </row>
    <row r="7" spans="1:6" x14ac:dyDescent="0.2">
      <c r="A7" s="204" t="s">
        <v>47</v>
      </c>
      <c r="B7" s="176">
        <v>24.71170705154735</v>
      </c>
      <c r="C7" s="176">
        <v>29.352145965736966</v>
      </c>
      <c r="D7" s="176">
        <v>29.352145965736966</v>
      </c>
      <c r="E7" s="175">
        <v>26.668156639635441</v>
      </c>
      <c r="F7" s="175">
        <v>27.112204936862106</v>
      </c>
    </row>
    <row r="8" spans="1:6" x14ac:dyDescent="0.2">
      <c r="A8" s="205"/>
      <c r="B8" s="176"/>
      <c r="C8" s="176"/>
      <c r="D8" s="176"/>
      <c r="E8" s="175"/>
      <c r="F8" s="175"/>
    </row>
    <row r="9" spans="1:6" x14ac:dyDescent="0.2">
      <c r="A9" s="206" t="s">
        <v>49</v>
      </c>
      <c r="B9" s="118">
        <v>31085.343109475649</v>
      </c>
      <c r="C9" s="118">
        <v>38809.827005401705</v>
      </c>
      <c r="D9" s="118">
        <v>38809.827005401705</v>
      </c>
      <c r="E9" s="177">
        <v>39697.547133466636</v>
      </c>
      <c r="F9" s="177">
        <v>42587.926196818291</v>
      </c>
    </row>
    <row r="10" spans="1:6" x14ac:dyDescent="0.2">
      <c r="A10" s="206" t="s">
        <v>50</v>
      </c>
      <c r="B10" s="118">
        <v>1393.4460176990001</v>
      </c>
      <c r="C10" s="118">
        <v>1687.1700780000001</v>
      </c>
      <c r="D10" s="118">
        <v>1687.1700780000001</v>
      </c>
      <c r="E10" s="177">
        <v>1698.1395110000001</v>
      </c>
      <c r="F10" s="177">
        <v>1710.0252760000001</v>
      </c>
    </row>
    <row r="11" spans="1:6" x14ac:dyDescent="0.2">
      <c r="A11" s="206" t="s">
        <v>51</v>
      </c>
      <c r="B11" s="118">
        <v>24358.883132825289</v>
      </c>
      <c r="C11" s="118">
        <v>33023.751701880603</v>
      </c>
      <c r="D11" s="118">
        <v>33023.751701880603</v>
      </c>
      <c r="E11" s="177">
        <v>33947.699354125856</v>
      </c>
      <c r="F11" s="177">
        <v>33611.099952943703</v>
      </c>
    </row>
    <row r="12" spans="1:6" x14ac:dyDescent="0.2">
      <c r="A12" s="207" t="s">
        <v>52</v>
      </c>
      <c r="B12" s="118">
        <v>16746.9747901513</v>
      </c>
      <c r="C12" s="118">
        <v>22030.922365388473</v>
      </c>
      <c r="D12" s="118">
        <v>22030.922365388473</v>
      </c>
      <c r="E12" s="177">
        <v>22593.538727805924</v>
      </c>
      <c r="F12" s="177">
        <v>22600.592203144653</v>
      </c>
    </row>
    <row r="13" spans="1:6" x14ac:dyDescent="0.2">
      <c r="A13" s="207" t="s">
        <v>53</v>
      </c>
      <c r="B13" s="118">
        <v>5364.7813411229545</v>
      </c>
      <c r="C13" s="118">
        <v>7651.2384264899474</v>
      </c>
      <c r="D13" s="118">
        <v>7651.2384264899474</v>
      </c>
      <c r="E13" s="177">
        <v>7776.3775629270749</v>
      </c>
      <c r="F13" s="177">
        <v>7550.9994392802455</v>
      </c>
    </row>
    <row r="14" spans="1:6" x14ac:dyDescent="0.2">
      <c r="A14" s="207" t="s">
        <v>54</v>
      </c>
      <c r="B14" s="118">
        <v>1409.5615228217778</v>
      </c>
      <c r="C14" s="118">
        <v>2040.2351487876035</v>
      </c>
      <c r="D14" s="118">
        <v>2040.2351487876035</v>
      </c>
      <c r="E14" s="177">
        <v>2258.0702249152587</v>
      </c>
      <c r="F14" s="177">
        <v>2141.595684380894</v>
      </c>
    </row>
    <row r="15" spans="1:6" x14ac:dyDescent="0.2">
      <c r="A15" s="206" t="s">
        <v>55</v>
      </c>
      <c r="B15" s="118">
        <v>837.56547872925603</v>
      </c>
      <c r="C15" s="118">
        <v>1301.3557612145751</v>
      </c>
      <c r="D15" s="118">
        <v>1301.3557612145751</v>
      </c>
      <c r="E15" s="177">
        <v>1319.7128384776001</v>
      </c>
      <c r="F15" s="177">
        <v>1317.9126261379124</v>
      </c>
    </row>
    <row r="16" spans="1:6" x14ac:dyDescent="0.2">
      <c r="A16" s="203" t="s">
        <v>56</v>
      </c>
      <c r="B16" s="119">
        <v>3409.2730324709346</v>
      </c>
      <c r="C16" s="119">
        <v>4587.8493327132637</v>
      </c>
      <c r="D16" s="119">
        <v>4587.8493327132637</v>
      </c>
      <c r="E16" s="173">
        <v>4698.4170750402536</v>
      </c>
      <c r="F16" s="173">
        <v>4622.54350994162</v>
      </c>
    </row>
    <row r="17" spans="1:6" x14ac:dyDescent="0.2">
      <c r="A17" s="204" t="s">
        <v>47</v>
      </c>
      <c r="B17" s="176">
        <v>49.369145340406149</v>
      </c>
      <c r="C17" s="176">
        <v>34.569724660278503</v>
      </c>
      <c r="D17" s="176">
        <v>34.569724660278503</v>
      </c>
      <c r="E17" s="175">
        <v>31.716633485764191</v>
      </c>
      <c r="F17" s="175">
        <v>27.506554488048351</v>
      </c>
    </row>
    <row r="18" spans="1:6" x14ac:dyDescent="0.2">
      <c r="A18" s="206" t="s">
        <v>57</v>
      </c>
      <c r="B18" s="118">
        <v>2275.6179412769347</v>
      </c>
      <c r="C18" s="118">
        <v>3101.940321881264</v>
      </c>
      <c r="D18" s="118">
        <v>3101.940321881264</v>
      </c>
      <c r="E18" s="177">
        <v>3389.1828518802536</v>
      </c>
      <c r="F18" s="177">
        <v>3365.7893506026198</v>
      </c>
    </row>
    <row r="19" spans="1:6" ht="15" thickBot="1" x14ac:dyDescent="0.25">
      <c r="A19" s="208" t="s">
        <v>58</v>
      </c>
      <c r="B19" s="178">
        <v>1133.6550911939999</v>
      </c>
      <c r="C19" s="178">
        <v>1485.9090108319997</v>
      </c>
      <c r="D19" s="178">
        <v>1485.9090108319997</v>
      </c>
      <c r="E19" s="179">
        <v>1309.2342231600001</v>
      </c>
      <c r="F19" s="179">
        <v>1256.7541593390001</v>
      </c>
    </row>
    <row r="20" spans="1:6" ht="15.75" thickBot="1" x14ac:dyDescent="0.25">
      <c r="A20" s="239"/>
      <c r="B20" s="239"/>
      <c r="C20" s="239"/>
      <c r="D20" s="239"/>
      <c r="E20" s="239"/>
      <c r="F20" s="209"/>
    </row>
    <row r="21" spans="1:6" ht="21.75" thickBot="1" x14ac:dyDescent="0.25">
      <c r="A21" s="210"/>
      <c r="B21" s="211" t="s">
        <v>376</v>
      </c>
      <c r="C21" s="172" t="s">
        <v>392</v>
      </c>
      <c r="D21" s="180" t="s">
        <v>395</v>
      </c>
      <c r="E21" s="180" t="s">
        <v>396</v>
      </c>
      <c r="F21" s="180" t="s">
        <v>379</v>
      </c>
    </row>
    <row r="22" spans="1:6" x14ac:dyDescent="0.2">
      <c r="A22" s="212" t="s">
        <v>59</v>
      </c>
      <c r="B22" s="119">
        <v>5578.4237414336794</v>
      </c>
      <c r="C22" s="119">
        <v>9813.6988325875591</v>
      </c>
      <c r="D22" s="119">
        <v>3268.6974485909041</v>
      </c>
      <c r="E22" s="181">
        <v>2113.7069301330384</v>
      </c>
      <c r="F22" s="213">
        <v>5701.5860640973015</v>
      </c>
    </row>
    <row r="23" spans="1:6" x14ac:dyDescent="0.2">
      <c r="A23" s="204" t="s">
        <v>47</v>
      </c>
      <c r="B23" s="176">
        <v>22.271766587465635</v>
      </c>
      <c r="C23" s="176">
        <v>75.922434140246878</v>
      </c>
      <c r="D23" s="176">
        <v>-50.350028309657866</v>
      </c>
      <c r="E23" s="175">
        <v>-70.267846892731043</v>
      </c>
      <c r="F23" s="175">
        <v>-43.009571653539012</v>
      </c>
    </row>
    <row r="24" spans="1:6" x14ac:dyDescent="0.2">
      <c r="A24" s="203" t="s">
        <v>378</v>
      </c>
      <c r="B24" s="182">
        <v>2101.4385026592454</v>
      </c>
      <c r="C24" s="182">
        <v>3699.2858010353179</v>
      </c>
      <c r="D24" s="182">
        <v>1041.9020568121466</v>
      </c>
      <c r="E24" s="183">
        <v>515.10711615931666</v>
      </c>
      <c r="F24" s="183">
        <v>1228.4676753296394</v>
      </c>
    </row>
    <row r="25" spans="1:6" x14ac:dyDescent="0.2">
      <c r="A25" s="214" t="s">
        <v>60</v>
      </c>
      <c r="B25" s="118">
        <v>1714.4019432164762</v>
      </c>
      <c r="C25" s="118">
        <v>3049.4040691099226</v>
      </c>
      <c r="D25" s="118">
        <v>839.67275096555124</v>
      </c>
      <c r="E25" s="177">
        <v>334.40708853702927</v>
      </c>
      <c r="F25" s="177">
        <v>790.78434944010007</v>
      </c>
    </row>
    <row r="26" spans="1:6" x14ac:dyDescent="0.2">
      <c r="A26" s="214" t="s">
        <v>61</v>
      </c>
      <c r="B26" s="118">
        <v>200.80758724663667</v>
      </c>
      <c r="C26" s="118">
        <v>402.60092471016105</v>
      </c>
      <c r="D26" s="118">
        <v>121.9524407680487</v>
      </c>
      <c r="E26" s="177">
        <v>71.159838753496501</v>
      </c>
      <c r="F26" s="177">
        <v>213.26033142229866</v>
      </c>
    </row>
    <row r="27" spans="1:6" x14ac:dyDescent="0.2">
      <c r="A27" s="214" t="s">
        <v>62</v>
      </c>
      <c r="B27" s="118">
        <v>186.22897219613259</v>
      </c>
      <c r="C27" s="118">
        <v>247.28080721523435</v>
      </c>
      <c r="D27" s="118">
        <v>80.276865078546578</v>
      </c>
      <c r="E27" s="177">
        <v>109.54018886879089</v>
      </c>
      <c r="F27" s="177">
        <v>224.42299446724056</v>
      </c>
    </row>
    <row r="28" spans="1:6" x14ac:dyDescent="0.2">
      <c r="A28" s="214" t="s">
        <v>63</v>
      </c>
      <c r="B28" s="118">
        <v>0</v>
      </c>
      <c r="C28" s="118">
        <v>0</v>
      </c>
      <c r="D28" s="118">
        <v>0</v>
      </c>
      <c r="E28" s="177">
        <v>0</v>
      </c>
      <c r="F28" s="177">
        <v>0</v>
      </c>
    </row>
    <row r="29" spans="1:6" x14ac:dyDescent="0.2">
      <c r="A29" s="203" t="s">
        <v>65</v>
      </c>
      <c r="B29" s="119">
        <v>3331.0625925939344</v>
      </c>
      <c r="C29" s="119">
        <v>5932.144192082802</v>
      </c>
      <c r="D29" s="119">
        <v>2173.868733820962</v>
      </c>
      <c r="E29" s="181">
        <v>1550.5886816999089</v>
      </c>
      <c r="F29" s="181">
        <v>4389.994546968438</v>
      </c>
    </row>
    <row r="30" spans="1:6" x14ac:dyDescent="0.2">
      <c r="A30" s="214" t="s">
        <v>66</v>
      </c>
      <c r="B30" s="118">
        <v>2848.1586212861093</v>
      </c>
      <c r="C30" s="118">
        <v>4882.9111867700685</v>
      </c>
      <c r="D30" s="118">
        <v>1795.3669669571464</v>
      </c>
      <c r="E30" s="177">
        <v>1239.959989162342</v>
      </c>
      <c r="F30" s="177">
        <v>3681.2360290284582</v>
      </c>
    </row>
    <row r="31" spans="1:6" x14ac:dyDescent="0.2">
      <c r="A31" s="214" t="s">
        <v>67</v>
      </c>
      <c r="B31" s="118">
        <v>0</v>
      </c>
      <c r="C31" s="118">
        <v>0</v>
      </c>
      <c r="D31" s="118">
        <v>0</v>
      </c>
      <c r="E31" s="177">
        <v>0</v>
      </c>
      <c r="F31" s="177">
        <v>0</v>
      </c>
    </row>
    <row r="32" spans="1:6" x14ac:dyDescent="0.2">
      <c r="A32" s="214" t="s">
        <v>68</v>
      </c>
      <c r="B32" s="118">
        <v>482.90397130782486</v>
      </c>
      <c r="C32" s="118">
        <v>1049.2330053127332</v>
      </c>
      <c r="D32" s="118">
        <v>378.50176686381582</v>
      </c>
      <c r="E32" s="184">
        <v>310.62869253756679</v>
      </c>
      <c r="F32" s="184">
        <v>708.75851793998015</v>
      </c>
    </row>
    <row r="33" spans="1:6" x14ac:dyDescent="0.2">
      <c r="A33" s="215" t="s">
        <v>69</v>
      </c>
      <c r="B33" s="118">
        <v>335.67925453933771</v>
      </c>
      <c r="C33" s="118">
        <v>678.53139761169746</v>
      </c>
      <c r="D33" s="118">
        <v>241.80222884496916</v>
      </c>
      <c r="E33" s="177">
        <v>174.82048164273095</v>
      </c>
      <c r="F33" s="177">
        <v>441.25926563961303</v>
      </c>
    </row>
    <row r="34" spans="1:6" x14ac:dyDescent="0.2">
      <c r="A34" s="215" t="s">
        <v>70</v>
      </c>
      <c r="B34" s="118">
        <v>122.3657518799898</v>
      </c>
      <c r="C34" s="118">
        <v>267.22265803803128</v>
      </c>
      <c r="D34" s="118">
        <v>98.401949237042984</v>
      </c>
      <c r="E34" s="177">
        <v>92.566195472335835</v>
      </c>
      <c r="F34" s="177">
        <v>179.37075983947238</v>
      </c>
    </row>
    <row r="35" spans="1:6" x14ac:dyDescent="0.2">
      <c r="A35" s="215" t="s">
        <v>71</v>
      </c>
      <c r="B35" s="118">
        <v>24.858964888497397</v>
      </c>
      <c r="C35" s="118">
        <v>103.47894966300449</v>
      </c>
      <c r="D35" s="118">
        <v>38.297588781803668</v>
      </c>
      <c r="E35" s="177">
        <v>43.242015422500003</v>
      </c>
      <c r="F35" s="177">
        <v>88.128492460894833</v>
      </c>
    </row>
    <row r="36" spans="1:6" x14ac:dyDescent="0.2">
      <c r="A36" s="203" t="s">
        <v>72</v>
      </c>
      <c r="B36" s="119">
        <v>145.92264618049987</v>
      </c>
      <c r="C36" s="119">
        <v>182.2688394694394</v>
      </c>
      <c r="D36" s="119">
        <v>52.926657957795406</v>
      </c>
      <c r="E36" s="181">
        <v>48.011132273812976</v>
      </c>
      <c r="F36" s="181">
        <v>83.12384179922384</v>
      </c>
    </row>
    <row r="37" spans="1:6" x14ac:dyDescent="0.2">
      <c r="A37" s="216" t="s">
        <v>73</v>
      </c>
      <c r="B37" s="118">
        <v>59.130971338666328</v>
      </c>
      <c r="C37" s="118">
        <v>55.093510609461468</v>
      </c>
      <c r="D37" s="118">
        <v>14.842853545987682</v>
      </c>
      <c r="E37" s="177">
        <v>12.948965152396529</v>
      </c>
      <c r="F37" s="177">
        <v>14.827479411813329</v>
      </c>
    </row>
    <row r="38" spans="1:6" ht="15" thickBot="1" x14ac:dyDescent="0.25">
      <c r="A38" s="217" t="s">
        <v>74</v>
      </c>
      <c r="B38" s="185">
        <v>86.79167484183354</v>
      </c>
      <c r="C38" s="185">
        <v>127.17532885997792</v>
      </c>
      <c r="D38" s="185">
        <v>38.083804411807726</v>
      </c>
      <c r="E38" s="186">
        <v>35.062167121416444</v>
      </c>
      <c r="F38" s="186">
        <v>68.296362387410511</v>
      </c>
    </row>
    <row r="39" spans="1:6" ht="15.75" thickTop="1" thickBot="1" x14ac:dyDescent="0.25">
      <c r="A39" s="217"/>
      <c r="B39" s="187"/>
      <c r="C39" s="187"/>
      <c r="D39" s="187"/>
      <c r="E39" s="188"/>
      <c r="F39" s="201"/>
    </row>
    <row r="40" spans="1:6" ht="15" thickTop="1" x14ac:dyDescent="0.2">
      <c r="A40" s="218" t="s">
        <v>75</v>
      </c>
      <c r="B40" s="112"/>
      <c r="C40" s="111"/>
      <c r="D40" s="111"/>
      <c r="E40" s="189"/>
      <c r="F40" s="219"/>
    </row>
    <row r="41" spans="1:6" x14ac:dyDescent="0.2">
      <c r="A41" s="218" t="s">
        <v>76</v>
      </c>
      <c r="B41" s="119">
        <v>96.40581533055321</v>
      </c>
      <c r="C41" s="119">
        <v>310.73289537926729</v>
      </c>
      <c r="D41" s="119">
        <v>34.295307545454548</v>
      </c>
      <c r="E41" s="173">
        <v>33.657916216510401</v>
      </c>
      <c r="F41" s="173">
        <v>55.473676961572842</v>
      </c>
    </row>
    <row r="42" spans="1:6" x14ac:dyDescent="0.2">
      <c r="A42" s="214" t="s">
        <v>52</v>
      </c>
      <c r="B42" s="118">
        <v>95.480614270194508</v>
      </c>
      <c r="C42" s="118">
        <v>310.53215180222622</v>
      </c>
      <c r="D42" s="118">
        <v>34.295307545454548</v>
      </c>
      <c r="E42" s="177">
        <v>29.94321544245777</v>
      </c>
      <c r="F42" s="177">
        <v>48.359407827250081</v>
      </c>
    </row>
    <row r="43" spans="1:6" x14ac:dyDescent="0.2">
      <c r="A43" s="214" t="s">
        <v>77</v>
      </c>
      <c r="B43" s="190">
        <v>0</v>
      </c>
      <c r="C43" s="190">
        <v>0</v>
      </c>
      <c r="D43" s="190">
        <v>0</v>
      </c>
      <c r="E43" s="177">
        <v>0</v>
      </c>
      <c r="F43" s="177">
        <v>0</v>
      </c>
    </row>
    <row r="44" spans="1:6" x14ac:dyDescent="0.2">
      <c r="A44" s="214" t="s">
        <v>78</v>
      </c>
      <c r="B44" s="118">
        <v>5311.6931156183609</v>
      </c>
      <c r="C44" s="118">
        <v>4415.1805746982627</v>
      </c>
      <c r="D44" s="118">
        <v>827.37160959708217</v>
      </c>
      <c r="E44" s="177">
        <v>753.41885992138737</v>
      </c>
      <c r="F44" s="177">
        <v>2236.9132948828315</v>
      </c>
    </row>
    <row r="45" spans="1:6" x14ac:dyDescent="0.2">
      <c r="A45" s="220" t="s">
        <v>79</v>
      </c>
      <c r="B45" s="176">
        <v>16.011509261980486</v>
      </c>
      <c r="C45" s="176">
        <v>-64.811814004278332</v>
      </c>
      <c r="D45" s="176">
        <v>-22.525517137310143</v>
      </c>
      <c r="E45" s="175">
        <v>-25.779949866624364</v>
      </c>
      <c r="F45" s="175">
        <v>-17.883300840671538</v>
      </c>
    </row>
    <row r="46" spans="1:6" x14ac:dyDescent="0.2">
      <c r="A46" s="214" t="s">
        <v>80</v>
      </c>
      <c r="B46" s="118">
        <v>0.92520106035869565</v>
      </c>
      <c r="C46" s="118">
        <v>0.20074357704106774</v>
      </c>
      <c r="D46" s="118">
        <v>0</v>
      </c>
      <c r="E46" s="177">
        <v>3.7147007740526323</v>
      </c>
      <c r="F46" s="177">
        <v>7.1142691343227629</v>
      </c>
    </row>
    <row r="47" spans="1:6" ht="15" thickBot="1" x14ac:dyDescent="0.25">
      <c r="A47" s="203" t="s">
        <v>81</v>
      </c>
      <c r="B47" s="191">
        <v>474.93882048702</v>
      </c>
      <c r="C47" s="191">
        <v>1597.094520487</v>
      </c>
      <c r="D47" s="191">
        <v>1597.094520487</v>
      </c>
      <c r="E47" s="192">
        <v>1629.1047404869998</v>
      </c>
      <c r="F47" s="192">
        <v>1337.5871837799855</v>
      </c>
    </row>
    <row r="48" spans="1:6" ht="15.75" thickTop="1" thickBot="1" x14ac:dyDescent="0.25">
      <c r="A48" s="221" t="s">
        <v>82</v>
      </c>
      <c r="B48" s="193">
        <v>204.378433</v>
      </c>
      <c r="C48" s="193">
        <v>286.39054250000004</v>
      </c>
      <c r="D48" s="193">
        <v>286.39054250000004</v>
      </c>
      <c r="E48" s="194">
        <v>287.77820000000003</v>
      </c>
      <c r="F48" s="194">
        <v>281.92440499999998</v>
      </c>
    </row>
    <row r="49" spans="1:6" ht="15" thickTop="1" x14ac:dyDescent="0.2">
      <c r="A49" s="240" t="s">
        <v>30</v>
      </c>
      <c r="B49" s="240"/>
      <c r="C49" s="240"/>
      <c r="D49" s="240"/>
      <c r="E49" s="240"/>
      <c r="F49" s="240"/>
    </row>
    <row r="50" spans="1:6" ht="15" customHeight="1" x14ac:dyDescent="0.2">
      <c r="A50" s="241" t="s">
        <v>83</v>
      </c>
      <c r="B50" s="241"/>
      <c r="C50" s="241"/>
      <c r="D50" s="241"/>
      <c r="E50" s="195"/>
      <c r="F50" s="201"/>
    </row>
    <row r="51" spans="1:6" ht="15" customHeight="1" x14ac:dyDescent="0.2">
      <c r="A51" s="241" t="s">
        <v>84</v>
      </c>
      <c r="B51" s="241"/>
      <c r="C51" s="241"/>
      <c r="D51" s="241"/>
      <c r="E51" s="195"/>
      <c r="F51" s="201"/>
    </row>
    <row r="52" spans="1:6" ht="26.25" customHeight="1" x14ac:dyDescent="0.2">
      <c r="A52" s="241" t="s">
        <v>85</v>
      </c>
      <c r="B52" s="241"/>
      <c r="C52" s="241"/>
      <c r="D52" s="241"/>
      <c r="E52" s="195"/>
      <c r="F52" s="201"/>
    </row>
    <row r="53" spans="1:6" ht="15" customHeight="1" x14ac:dyDescent="0.2">
      <c r="A53" s="242" t="s">
        <v>86</v>
      </c>
      <c r="B53" s="242"/>
      <c r="C53" s="242"/>
      <c r="D53" s="242"/>
      <c r="E53" s="195"/>
      <c r="F53" s="201"/>
    </row>
    <row r="54" spans="1:6" ht="15" customHeight="1" x14ac:dyDescent="0.2">
      <c r="A54" s="241" t="s">
        <v>87</v>
      </c>
      <c r="B54" s="241"/>
      <c r="C54" s="241"/>
      <c r="D54" s="241"/>
      <c r="E54" s="195"/>
      <c r="F54" s="201"/>
    </row>
    <row r="55" spans="1:6" ht="24.75" customHeight="1" x14ac:dyDescent="0.2">
      <c r="A55" s="243" t="s">
        <v>88</v>
      </c>
      <c r="B55" s="243"/>
      <c r="C55" s="243"/>
      <c r="D55" s="243"/>
      <c r="E55" s="195"/>
      <c r="F55" s="201"/>
    </row>
    <row r="56" spans="1:6" x14ac:dyDescent="0.2">
      <c r="A56" s="241" t="s">
        <v>89</v>
      </c>
      <c r="B56" s="241"/>
      <c r="C56" s="241"/>
      <c r="D56" s="241"/>
      <c r="E56" s="195"/>
      <c r="F56" s="201"/>
    </row>
    <row r="57" spans="1:6" x14ac:dyDescent="0.2">
      <c r="A57" s="236" t="s">
        <v>90</v>
      </c>
      <c r="B57" s="236"/>
      <c r="C57" s="236"/>
      <c r="D57" s="236"/>
      <c r="E57" s="196"/>
      <c r="F57" s="201"/>
    </row>
    <row r="58" spans="1:6" x14ac:dyDescent="0.2">
      <c r="A58" s="244" t="s">
        <v>91</v>
      </c>
      <c r="B58" s="244"/>
      <c r="C58" s="244"/>
      <c r="D58" s="244"/>
      <c r="E58" s="196"/>
      <c r="F58" s="201"/>
    </row>
    <row r="59" spans="1:6" ht="19.5" customHeight="1" x14ac:dyDescent="0.2">
      <c r="A59" s="245" t="s">
        <v>92</v>
      </c>
      <c r="B59" s="245"/>
      <c r="C59" s="245"/>
      <c r="D59" s="245"/>
      <c r="E59" s="196"/>
      <c r="F59" s="201"/>
    </row>
    <row r="60" spans="1:6" ht="20.25" customHeight="1" x14ac:dyDescent="0.2">
      <c r="A60" s="246" t="s">
        <v>93</v>
      </c>
      <c r="B60" s="246"/>
      <c r="C60" s="246"/>
      <c r="D60" s="246"/>
      <c r="E60" s="196"/>
      <c r="F60" s="201"/>
    </row>
    <row r="61" spans="1:6" ht="18.75" customHeight="1" x14ac:dyDescent="0.2">
      <c r="A61" s="242" t="s">
        <v>94</v>
      </c>
      <c r="B61" s="242"/>
      <c r="C61" s="242"/>
      <c r="D61" s="242"/>
      <c r="E61" s="196"/>
      <c r="F61" s="201"/>
    </row>
    <row r="62" spans="1:6" x14ac:dyDescent="0.2">
      <c r="A62" s="244" t="s">
        <v>95</v>
      </c>
      <c r="B62" s="244"/>
      <c r="C62" s="244"/>
      <c r="D62" s="244"/>
      <c r="E62" s="196"/>
      <c r="F62" s="201"/>
    </row>
  </sheetData>
  <mergeCells count="17">
    <mergeCell ref="A58:D58"/>
    <mergeCell ref="A59:D59"/>
    <mergeCell ref="A60:D60"/>
    <mergeCell ref="A61:D61"/>
    <mergeCell ref="A62:D62"/>
    <mergeCell ref="A57:D57"/>
    <mergeCell ref="A1:D1"/>
    <mergeCell ref="A2:F2"/>
    <mergeCell ref="A20:E20"/>
    <mergeCell ref="A49:F49"/>
    <mergeCell ref="A50:D50"/>
    <mergeCell ref="A51:D51"/>
    <mergeCell ref="A52:D52"/>
    <mergeCell ref="A53:D53"/>
    <mergeCell ref="A54:D54"/>
    <mergeCell ref="A55:D55"/>
    <mergeCell ref="A56:D56"/>
  </mergeCells>
  <hyperlinks>
    <hyperlink ref="A53" r:id="rId1" display="http://www.sbp.org.pk/departments/stats/Notice/Press Release-external debt-_Revised_.pdf"/>
    <hyperlink ref="A61"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activeCell="M9" sqref="M9"/>
    </sheetView>
  </sheetViews>
  <sheetFormatPr defaultRowHeight="14.25" x14ac:dyDescent="0.2"/>
  <cols>
    <col min="1" max="1" width="29.125" bestFit="1" customWidth="1"/>
    <col min="3" max="8" width="6.875" bestFit="1" customWidth="1"/>
  </cols>
  <sheetData>
    <row r="1" spans="1:8" ht="18.75" x14ac:dyDescent="0.2">
      <c r="A1" s="230" t="s">
        <v>96</v>
      </c>
      <c r="B1" s="230"/>
      <c r="C1" s="230"/>
      <c r="D1" s="230"/>
      <c r="E1" s="230"/>
      <c r="F1" s="230"/>
      <c r="G1" s="230"/>
    </row>
    <row r="2" spans="1:8" x14ac:dyDescent="0.2">
      <c r="A2" s="231" t="s">
        <v>97</v>
      </c>
      <c r="B2" s="231"/>
      <c r="C2" s="231"/>
      <c r="D2" s="231"/>
      <c r="E2" s="231"/>
      <c r="F2" s="231"/>
      <c r="G2" s="231"/>
    </row>
    <row r="3" spans="1:8" ht="15" thickBot="1" x14ac:dyDescent="0.25">
      <c r="A3" s="251" t="s">
        <v>98</v>
      </c>
      <c r="B3" s="251"/>
      <c r="C3" s="251"/>
      <c r="D3" s="251"/>
      <c r="E3" s="251"/>
      <c r="F3" s="251"/>
      <c r="G3" s="251"/>
      <c r="H3" s="251"/>
    </row>
    <row r="4" spans="1:8" ht="15" thickBot="1" x14ac:dyDescent="0.25">
      <c r="A4" s="38" t="s">
        <v>99</v>
      </c>
      <c r="B4" s="39"/>
      <c r="C4" s="102">
        <v>45100</v>
      </c>
      <c r="D4" s="130" t="s">
        <v>380</v>
      </c>
      <c r="E4" s="130">
        <v>45192</v>
      </c>
      <c r="F4" s="130">
        <v>45222</v>
      </c>
      <c r="G4" s="130">
        <v>45619</v>
      </c>
      <c r="H4" s="135" t="s">
        <v>374</v>
      </c>
    </row>
    <row r="5" spans="1:8" x14ac:dyDescent="0.2">
      <c r="A5" s="28"/>
      <c r="B5" s="40"/>
      <c r="C5" s="10"/>
      <c r="D5" s="11"/>
      <c r="E5" s="10"/>
      <c r="F5" s="10"/>
      <c r="G5" s="10"/>
    </row>
    <row r="6" spans="1:8" x14ac:dyDescent="0.2">
      <c r="A6" s="41" t="s">
        <v>100</v>
      </c>
      <c r="B6" s="35"/>
      <c r="C6" s="12">
        <v>26021.5</v>
      </c>
      <c r="D6" s="122">
        <f>+'[2]DD Jul2022 Onward'!P6</f>
        <v>26670.464224931999</v>
      </c>
      <c r="E6" s="122">
        <v>27392.6</v>
      </c>
      <c r="F6" s="122">
        <v>28033.200000000001</v>
      </c>
      <c r="G6" s="122">
        <v>29944.2</v>
      </c>
      <c r="H6" s="122">
        <f>+'[2]DD Jul2022 Onward'!T6</f>
        <v>30889.495020504</v>
      </c>
    </row>
    <row r="7" spans="1:8" x14ac:dyDescent="0.2">
      <c r="A7" s="42" t="s">
        <v>101</v>
      </c>
      <c r="B7" s="35"/>
      <c r="C7" s="15">
        <v>2.8</v>
      </c>
      <c r="D7" s="122">
        <f>+'[2]DD Jul2022 Onward'!P7</f>
        <v>2.8427639</v>
      </c>
      <c r="E7" s="122">
        <v>2.8</v>
      </c>
      <c r="F7" s="122">
        <v>2.8</v>
      </c>
      <c r="G7" s="122">
        <v>2.8</v>
      </c>
      <c r="H7" s="122">
        <f>+'[2]DD Jul2022 Onward'!T7</f>
        <v>2.8427639</v>
      </c>
    </row>
    <row r="8" spans="1:8" x14ac:dyDescent="0.2">
      <c r="A8" s="43" t="s">
        <v>102</v>
      </c>
      <c r="B8" s="35"/>
      <c r="C8" s="15">
        <v>2.8</v>
      </c>
      <c r="D8" s="122">
        <f>+'[2]DD Jul2022 Onward'!P8</f>
        <v>2.8427639</v>
      </c>
      <c r="E8" s="122">
        <v>2.8</v>
      </c>
      <c r="F8" s="122">
        <v>2.8</v>
      </c>
      <c r="G8" s="122">
        <v>2.8</v>
      </c>
      <c r="H8" s="122">
        <f>+'[2]DD Jul2022 Onward'!T8</f>
        <v>2.8427639</v>
      </c>
    </row>
    <row r="9" spans="1:8" x14ac:dyDescent="0.2">
      <c r="A9" s="43" t="s">
        <v>103</v>
      </c>
      <c r="B9" s="32"/>
      <c r="C9" s="35" t="s">
        <v>64</v>
      </c>
      <c r="D9" s="124">
        <f>+'[2]DD Jul2022 Onward'!P9</f>
        <v>0</v>
      </c>
      <c r="E9" s="124" t="s">
        <v>64</v>
      </c>
      <c r="F9" s="124" t="s">
        <v>64</v>
      </c>
      <c r="G9" s="124" t="s">
        <v>64</v>
      </c>
      <c r="H9" s="124">
        <f>+'[2]DD Jul2022 Onward'!T9</f>
        <v>0</v>
      </c>
    </row>
    <row r="10" spans="1:8" x14ac:dyDescent="0.2">
      <c r="A10" s="42" t="s">
        <v>104</v>
      </c>
      <c r="B10" s="35"/>
      <c r="C10" s="12">
        <v>25161.200000000001</v>
      </c>
      <c r="D10" s="122">
        <f>+'[2]DD Jul2022 Onward'!P10</f>
        <v>25810.254592904996</v>
      </c>
      <c r="E10" s="122">
        <v>26532.400000000001</v>
      </c>
      <c r="F10" s="122">
        <v>27173.200000000001</v>
      </c>
      <c r="G10" s="122">
        <v>29084</v>
      </c>
      <c r="H10" s="122">
        <f>+'[2]DD Jul2022 Onward'!T10</f>
        <v>30029.068291726999</v>
      </c>
    </row>
    <row r="11" spans="1:8" x14ac:dyDescent="0.2">
      <c r="A11" s="44" t="s">
        <v>105</v>
      </c>
      <c r="B11" s="35"/>
      <c r="C11" s="5">
        <v>3150.6</v>
      </c>
      <c r="D11" s="123">
        <f>+'[2]DD Jul2022 Onward'!P11</f>
        <v>3714.5969</v>
      </c>
      <c r="E11" s="123">
        <v>3809.4</v>
      </c>
      <c r="F11" s="123">
        <v>4106.3999999999996</v>
      </c>
      <c r="G11" s="123">
        <v>4106.3999999999996</v>
      </c>
      <c r="H11" s="123">
        <f>+'[2]DD Jul2022 Onward'!T11</f>
        <v>4419.0139332220006</v>
      </c>
    </row>
    <row r="12" spans="1:8" x14ac:dyDescent="0.2">
      <c r="A12" s="44" t="s">
        <v>106</v>
      </c>
      <c r="B12" s="32"/>
      <c r="C12" s="7" t="s">
        <v>64</v>
      </c>
      <c r="D12" s="123">
        <f>+'[2]DD Jul2022 Onward'!P12</f>
        <v>0</v>
      </c>
      <c r="E12" s="123" t="s">
        <v>64</v>
      </c>
      <c r="F12" s="123" t="s">
        <v>64</v>
      </c>
      <c r="G12" s="123" t="s">
        <v>64</v>
      </c>
      <c r="H12" s="123">
        <f>+'[2]DD Jul2022 Onward'!T12</f>
        <v>0</v>
      </c>
    </row>
    <row r="13" spans="1:8" x14ac:dyDescent="0.2">
      <c r="A13" s="44" t="s">
        <v>107</v>
      </c>
      <c r="B13" s="32"/>
      <c r="C13" s="5">
        <v>22009.3</v>
      </c>
      <c r="D13" s="123">
        <f>+'[2]DD Jul2022 Onward'!P13</f>
        <v>22094.357773738997</v>
      </c>
      <c r="E13" s="123">
        <v>22721.7</v>
      </c>
      <c r="F13" s="123">
        <v>23065.4</v>
      </c>
      <c r="G13" s="123">
        <v>24976.2</v>
      </c>
      <c r="H13" s="123">
        <f>+'[2]DD Jul2022 Onward'!T13</f>
        <v>25608.742883739</v>
      </c>
    </row>
    <row r="14" spans="1:8" x14ac:dyDescent="0.2">
      <c r="A14" s="44" t="s">
        <v>108</v>
      </c>
      <c r="B14" s="32"/>
      <c r="C14" s="7">
        <v>1.3</v>
      </c>
      <c r="D14" s="123">
        <f>+'[2]DD Jul2022 Onward'!P14</f>
        <v>1.2999191659982898</v>
      </c>
      <c r="E14" s="123">
        <v>1.3</v>
      </c>
      <c r="F14" s="123">
        <v>1.3</v>
      </c>
      <c r="G14" s="123">
        <v>1.3</v>
      </c>
      <c r="H14" s="123">
        <f>+'[2]DD Jul2022 Onward'!T14</f>
        <v>1.311474765996536</v>
      </c>
    </row>
    <row r="15" spans="1:8" x14ac:dyDescent="0.2">
      <c r="A15" s="42" t="s">
        <v>109</v>
      </c>
      <c r="B15" s="32"/>
      <c r="C15" s="15">
        <v>382.5</v>
      </c>
      <c r="D15" s="122">
        <f>+'[2]DD Jul2022 Onward'!P15</f>
        <v>382.42804763999993</v>
      </c>
      <c r="E15" s="122">
        <v>382.5</v>
      </c>
      <c r="F15" s="122">
        <v>382.2</v>
      </c>
      <c r="G15" s="122">
        <v>382.5</v>
      </c>
      <c r="H15" s="122">
        <f>+'[2]DD Jul2022 Onward'!T15</f>
        <v>382.64514438999993</v>
      </c>
    </row>
    <row r="16" spans="1:8" ht="21" customHeight="1" x14ac:dyDescent="0.2">
      <c r="A16" s="41" t="s">
        <v>110</v>
      </c>
      <c r="B16" s="32"/>
      <c r="C16" s="15">
        <v>474.9</v>
      </c>
      <c r="D16" s="122">
        <f>+'[2]DD Jul2022 Onward'!P16</f>
        <v>474.93882048699999</v>
      </c>
      <c r="E16" s="122">
        <v>474.9</v>
      </c>
      <c r="F16" s="122">
        <v>474.9</v>
      </c>
      <c r="G16" s="122">
        <v>474.9</v>
      </c>
      <c r="H16" s="122">
        <f>+'[2]DD Jul2022 Onward'!T16</f>
        <v>474.93882048699999</v>
      </c>
    </row>
    <row r="17" spans="1:8" x14ac:dyDescent="0.2">
      <c r="A17" s="41" t="s">
        <v>111</v>
      </c>
      <c r="B17" s="32"/>
      <c r="C17" s="12">
        <v>9335.2999999999993</v>
      </c>
      <c r="D17" s="122">
        <f>+'[2]DD Jul2022 Onward'!P17</f>
        <v>9636.3623602785119</v>
      </c>
      <c r="E17" s="122">
        <v>8883.2999999999993</v>
      </c>
      <c r="F17" s="122">
        <v>8988.2000000000007</v>
      </c>
      <c r="G17" s="122">
        <v>7623.7</v>
      </c>
      <c r="H17" s="122">
        <f>+'[2]DD Jul2022 Onward'!T17</f>
        <v>8369.8385451680406</v>
      </c>
    </row>
    <row r="18" spans="1:8" x14ac:dyDescent="0.2">
      <c r="A18" s="45" t="s">
        <v>112</v>
      </c>
      <c r="B18" s="32"/>
      <c r="C18" s="7" t="s">
        <v>113</v>
      </c>
      <c r="D18" s="123" t="s">
        <v>113</v>
      </c>
      <c r="E18" s="123" t="s">
        <v>113</v>
      </c>
      <c r="F18" s="123" t="s">
        <v>113</v>
      </c>
      <c r="G18" s="123" t="s">
        <v>113</v>
      </c>
      <c r="H18" s="123" t="s">
        <v>113</v>
      </c>
    </row>
    <row r="19" spans="1:8" x14ac:dyDescent="0.2">
      <c r="A19" s="45" t="s">
        <v>114</v>
      </c>
      <c r="B19" s="32"/>
      <c r="C19" s="5">
        <v>9269.2000000000007</v>
      </c>
      <c r="D19" s="123">
        <f>+'[2]DD Jul2022 Onward'!P19</f>
        <v>9564.085598726002</v>
      </c>
      <c r="E19" s="123">
        <v>8807.9</v>
      </c>
      <c r="F19" s="123">
        <v>8908.9</v>
      </c>
      <c r="G19" s="123">
        <v>7543.3</v>
      </c>
      <c r="H19" s="123">
        <f>+'[2]DD Jul2022 Onward'!T19</f>
        <v>8288.3692494377501</v>
      </c>
    </row>
    <row r="20" spans="1:8" x14ac:dyDescent="0.2">
      <c r="A20" s="45" t="s">
        <v>115</v>
      </c>
      <c r="B20" s="32"/>
      <c r="C20" s="7">
        <v>66.099999999999994</v>
      </c>
      <c r="D20" s="123">
        <f>+'[2]DD Jul2022 Onward'!P20</f>
        <v>72.263761552510005</v>
      </c>
      <c r="E20" s="123">
        <v>75.400000000000006</v>
      </c>
      <c r="F20" s="123">
        <v>79.3</v>
      </c>
      <c r="G20" s="123">
        <v>80.3</v>
      </c>
      <c r="H20" s="123">
        <f>+'[2]DD Jul2022 Onward'!T20</f>
        <v>81.45629573028998</v>
      </c>
    </row>
    <row r="21" spans="1:8" ht="1.5" customHeight="1" x14ac:dyDescent="0.2">
      <c r="A21" s="45"/>
      <c r="B21" s="32"/>
      <c r="D21" s="123">
        <f>+'[2]DD Jul2022 Onward'!P21</f>
        <v>0</v>
      </c>
      <c r="E21" s="123"/>
      <c r="F21" s="123"/>
      <c r="G21" s="123"/>
      <c r="H21" s="123">
        <f>+'[2]DD Jul2022 Onward'!T21</f>
        <v>0</v>
      </c>
    </row>
    <row r="22" spans="1:8" x14ac:dyDescent="0.2">
      <c r="A22" s="41" t="s">
        <v>116</v>
      </c>
      <c r="B22" s="32"/>
      <c r="C22" s="12">
        <v>2926.5</v>
      </c>
      <c r="D22" s="122">
        <f>+'[2]DD Jul2022 Onward'!P22</f>
        <v>2932.8729496329997</v>
      </c>
      <c r="E22" s="122">
        <v>2914.7</v>
      </c>
      <c r="F22" s="122">
        <v>2881.6</v>
      </c>
      <c r="G22" s="122">
        <v>2879.5</v>
      </c>
      <c r="H22" s="122">
        <f>+'[2]DD Jul2022 Onward'!T22</f>
        <v>2831.6126164206503</v>
      </c>
    </row>
    <row r="23" spans="1:8" x14ac:dyDescent="0.2">
      <c r="A23" s="46" t="s">
        <v>117</v>
      </c>
      <c r="B23" s="32"/>
      <c r="C23" s="5">
        <v>2818.5</v>
      </c>
      <c r="D23" s="123">
        <f>+'[2]DD Jul2022 Onward'!P23</f>
        <v>2825.3302759459998</v>
      </c>
      <c r="E23" s="123">
        <v>2813</v>
      </c>
      <c r="F23" s="123">
        <v>2785.1</v>
      </c>
      <c r="G23" s="123">
        <v>2786.3</v>
      </c>
      <c r="H23" s="123">
        <f>+'[2]DD Jul2022 Onward'!T23</f>
        <v>2741.9864427336502</v>
      </c>
    </row>
    <row r="24" spans="1:8" x14ac:dyDescent="0.2">
      <c r="A24" s="45" t="s">
        <v>118</v>
      </c>
      <c r="B24" s="32"/>
      <c r="C24" s="7">
        <v>47.2</v>
      </c>
      <c r="D24" s="123">
        <f>+'[2]DD Jul2022 Onward'!P24</f>
        <v>47.230327687000006</v>
      </c>
      <c r="E24" s="123">
        <v>47.2</v>
      </c>
      <c r="F24" s="123">
        <v>47.2</v>
      </c>
      <c r="G24" s="123">
        <v>47.2</v>
      </c>
      <c r="H24" s="123">
        <f>+'[2]DD Jul2022 Onward'!T24</f>
        <v>47.230327686999999</v>
      </c>
    </row>
    <row r="25" spans="1:8" x14ac:dyDescent="0.2">
      <c r="A25" s="45" t="s">
        <v>119</v>
      </c>
      <c r="B25" s="32"/>
      <c r="C25" s="7">
        <v>60.8</v>
      </c>
      <c r="D25" s="123">
        <f>+'[2]DD Jul2022 Onward'!P25</f>
        <v>60.312345999999906</v>
      </c>
      <c r="E25" s="123">
        <v>54.5</v>
      </c>
      <c r="F25" s="123">
        <v>49.2</v>
      </c>
      <c r="G25" s="123">
        <v>45.9</v>
      </c>
      <c r="H25" s="123">
        <f>+'[2]DD Jul2022 Onward'!T25</f>
        <v>42.395845999999906</v>
      </c>
    </row>
    <row r="26" spans="1:8" x14ac:dyDescent="0.2">
      <c r="A26" s="41" t="s">
        <v>120</v>
      </c>
      <c r="B26" s="32"/>
      <c r="C26" s="15">
        <v>383.8</v>
      </c>
      <c r="D26" s="122">
        <f>+'[2]DD Jul2022 Onward'!P26</f>
        <v>410.0243322045398</v>
      </c>
      <c r="E26" s="122">
        <v>386.2</v>
      </c>
      <c r="F26" s="122">
        <v>377.8</v>
      </c>
      <c r="G26" s="122">
        <v>382.7</v>
      </c>
      <c r="H26" s="122">
        <f>+'[2]DD Jul2022 Onward'!T26</f>
        <v>378.27605275656384</v>
      </c>
    </row>
    <row r="27" spans="1:8" x14ac:dyDescent="0.2">
      <c r="A27" s="41" t="s">
        <v>121</v>
      </c>
      <c r="B27" s="35"/>
      <c r="C27" s="7">
        <v>142.69999999999999</v>
      </c>
      <c r="D27" s="123">
        <f>+'[2]DD Jul2022 Onward'!P27</f>
        <v>145.53784778419217</v>
      </c>
      <c r="E27" s="123">
        <v>120.7</v>
      </c>
      <c r="F27" s="123">
        <v>128.80000000000001</v>
      </c>
      <c r="G27" s="123">
        <v>125.5</v>
      </c>
      <c r="H27" s="123">
        <f>+'[2]DD Jul2022 Onward'!T27</f>
        <v>118.71551756900483</v>
      </c>
    </row>
    <row r="28" spans="1:8" x14ac:dyDescent="0.2">
      <c r="A28" s="41" t="s">
        <v>122</v>
      </c>
      <c r="B28" s="35"/>
      <c r="C28" s="12">
        <v>38809.800000000003</v>
      </c>
      <c r="D28" s="122">
        <f>+'[2]DD Jul2022 Onward'!P28</f>
        <v>39795.261714832246</v>
      </c>
      <c r="E28" s="122">
        <v>39697.5</v>
      </c>
      <c r="F28" s="122">
        <v>40409.5</v>
      </c>
      <c r="G28" s="122">
        <v>40955.599999999999</v>
      </c>
      <c r="H28" s="122">
        <f>+'[2]DD Jul2022 Onward'!T28</f>
        <v>42587.937752418264</v>
      </c>
    </row>
    <row r="29" spans="1:8" ht="15" thickBot="1" x14ac:dyDescent="0.25">
      <c r="A29" s="41" t="s">
        <v>123</v>
      </c>
      <c r="B29" s="35"/>
      <c r="C29" s="15">
        <v>845</v>
      </c>
      <c r="D29" s="132">
        <f>+'[2]DD Jul2022 Onward'!P29</f>
        <v>674.51097751799989</v>
      </c>
      <c r="E29" s="122">
        <v>674.5</v>
      </c>
      <c r="F29" s="122">
        <v>623.4</v>
      </c>
      <c r="G29" s="132">
        <v>581.79999999999995</v>
      </c>
      <c r="H29" s="132">
        <f>+'[2]DD Jul2022 Onward'!T29</f>
        <v>611.63057821699999</v>
      </c>
    </row>
    <row r="30" spans="1:8" ht="15.75" thickTop="1" thickBot="1" x14ac:dyDescent="0.25">
      <c r="A30" s="133" t="s">
        <v>124</v>
      </c>
      <c r="B30" s="133"/>
      <c r="C30" s="131">
        <v>39654.800000000003</v>
      </c>
      <c r="D30" s="134">
        <f>+'[2]DD Jul2022 Onward'!P30</f>
        <v>40469.772692350249</v>
      </c>
      <c r="E30" s="134">
        <v>40372</v>
      </c>
      <c r="F30" s="134">
        <v>41032.9</v>
      </c>
      <c r="G30" s="134">
        <v>41537.4</v>
      </c>
      <c r="H30" s="134">
        <f>+'[2]DD Jul2022 Onward'!T30</f>
        <v>43199.568330635266</v>
      </c>
    </row>
    <row r="31" spans="1:8" ht="15" customHeight="1" thickTop="1" x14ac:dyDescent="0.2">
      <c r="A31" s="248" t="s">
        <v>125</v>
      </c>
      <c r="B31" s="248"/>
      <c r="C31" s="248"/>
      <c r="D31" s="248"/>
      <c r="E31" s="248"/>
      <c r="F31" s="248"/>
      <c r="G31" s="248"/>
      <c r="H31" s="248"/>
    </row>
    <row r="32" spans="1:8" x14ac:dyDescent="0.2">
      <c r="A32" s="47" t="s">
        <v>126</v>
      </c>
      <c r="B32" s="1"/>
      <c r="C32" s="1"/>
      <c r="D32" s="1"/>
    </row>
    <row r="33" spans="1:8" x14ac:dyDescent="0.2">
      <c r="A33" s="47" t="s">
        <v>127</v>
      </c>
      <c r="B33" s="48"/>
      <c r="C33" s="36"/>
      <c r="D33" s="36"/>
    </row>
    <row r="34" spans="1:8" x14ac:dyDescent="0.2">
      <c r="A34" s="250" t="s">
        <v>128</v>
      </c>
      <c r="B34" s="250"/>
      <c r="C34" s="250"/>
      <c r="D34" s="250"/>
    </row>
    <row r="35" spans="1:8" x14ac:dyDescent="0.2">
      <c r="A35" s="250" t="s">
        <v>129</v>
      </c>
      <c r="B35" s="250"/>
      <c r="C35" s="250"/>
      <c r="D35" s="250"/>
    </row>
    <row r="36" spans="1:8" x14ac:dyDescent="0.2">
      <c r="A36" s="250" t="s">
        <v>130</v>
      </c>
      <c r="B36" s="250"/>
      <c r="C36" s="250"/>
      <c r="D36" s="250"/>
    </row>
    <row r="37" spans="1:8" x14ac:dyDescent="0.2">
      <c r="A37" s="250" t="s">
        <v>131</v>
      </c>
      <c r="B37" s="250"/>
      <c r="C37" s="250"/>
      <c r="D37" s="250"/>
    </row>
    <row r="38" spans="1:8" ht="17.25" customHeight="1" x14ac:dyDescent="0.2">
      <c r="A38" s="247" t="s">
        <v>132</v>
      </c>
      <c r="B38" s="247"/>
      <c r="C38" s="247"/>
      <c r="D38" s="247"/>
      <c r="E38" s="247"/>
      <c r="F38" s="247"/>
      <c r="G38" s="247"/>
      <c r="H38" s="247"/>
    </row>
    <row r="39" spans="1:8" ht="17.25" customHeight="1" x14ac:dyDescent="0.2">
      <c r="A39" s="247" t="s">
        <v>133</v>
      </c>
      <c r="B39" s="247"/>
      <c r="C39" s="247"/>
      <c r="D39" s="247"/>
      <c r="E39" s="247"/>
      <c r="F39" s="247"/>
      <c r="G39" s="247"/>
      <c r="H39" s="247"/>
    </row>
    <row r="40" spans="1:8" x14ac:dyDescent="0.2">
      <c r="A40" s="249"/>
      <c r="B40" s="249"/>
      <c r="C40" s="249"/>
      <c r="D40" s="249"/>
    </row>
  </sheetData>
  <mergeCells count="11">
    <mergeCell ref="A39:H39"/>
    <mergeCell ref="A38:H38"/>
    <mergeCell ref="A31:H31"/>
    <mergeCell ref="A40:D40"/>
    <mergeCell ref="A1:G1"/>
    <mergeCell ref="A2:G2"/>
    <mergeCell ref="A34:D34"/>
    <mergeCell ref="A35:D35"/>
    <mergeCell ref="A36:D36"/>
    <mergeCell ref="A37:D37"/>
    <mergeCell ref="A3:H3"/>
  </mergeCells>
  <pageMargins left="0.7" right="0.7" top="0.75" bottom="0.75" header="0.3" footer="0.3"/>
  <pageSetup paperSize="9" scale="9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zoomScaleNormal="100" zoomScaleSheetLayoutView="100" workbookViewId="0">
      <selection activeCell="B3" sqref="B1:G1048576"/>
    </sheetView>
  </sheetViews>
  <sheetFormatPr defaultColWidth="9.125" defaultRowHeight="14.25" x14ac:dyDescent="0.2"/>
  <cols>
    <col min="1" max="1" width="54.25" style="23" customWidth="1"/>
    <col min="2" max="7" width="10.5" style="23" customWidth="1"/>
    <col min="8" max="16384" width="9.125" style="23"/>
  </cols>
  <sheetData>
    <row r="1" spans="1:7" ht="18.75" x14ac:dyDescent="0.2">
      <c r="A1" s="230" t="s">
        <v>134</v>
      </c>
      <c r="B1" s="230"/>
      <c r="C1" s="230"/>
      <c r="D1" s="230"/>
      <c r="E1" s="230"/>
      <c r="F1" s="230"/>
      <c r="G1" s="230"/>
    </row>
    <row r="2" spans="1:7" ht="15" thickBot="1" x14ac:dyDescent="0.25">
      <c r="A2" s="253" t="s">
        <v>135</v>
      </c>
      <c r="B2" s="253"/>
      <c r="C2" s="253"/>
      <c r="D2" s="253"/>
      <c r="E2" s="253"/>
      <c r="F2" s="253"/>
      <c r="G2" s="253"/>
    </row>
    <row r="3" spans="1:7" ht="15.75" thickTop="1" thickBot="1" x14ac:dyDescent="0.25">
      <c r="A3" s="49" t="s">
        <v>136</v>
      </c>
      <c r="B3" s="137">
        <v>44742</v>
      </c>
      <c r="C3" s="50" t="s">
        <v>383</v>
      </c>
      <c r="D3" s="50" t="s">
        <v>137</v>
      </c>
      <c r="E3" s="51" t="s">
        <v>382</v>
      </c>
      <c r="F3" s="51" t="s">
        <v>381</v>
      </c>
      <c r="G3" s="222">
        <v>45291</v>
      </c>
    </row>
    <row r="4" spans="1:7" ht="15" thickTop="1" x14ac:dyDescent="0.2">
      <c r="A4" s="52" t="s">
        <v>138</v>
      </c>
      <c r="B4" s="139">
        <v>99972</v>
      </c>
      <c r="C4" s="139">
        <f>+'[3]New Archive'!M5</f>
        <v>97544.076533474989</v>
      </c>
      <c r="D4" s="139">
        <f>+'[3]New Archive'!N5</f>
        <v>96281.554531144211</v>
      </c>
      <c r="E4" s="139">
        <f>+'[3]New Archive'!O5</f>
        <v>94881.268070885882</v>
      </c>
      <c r="F4" s="139">
        <f>+'[3]New Archive'!P5</f>
        <v>98133.823843415448</v>
      </c>
      <c r="G4" s="223">
        <f>+'[3]New Archive'!Q5</f>
        <v>99700.384601691592</v>
      </c>
    </row>
    <row r="5" spans="1:7" x14ac:dyDescent="0.2">
      <c r="A5" s="54" t="s">
        <v>139</v>
      </c>
      <c r="B5" s="139">
        <v>81941</v>
      </c>
      <c r="C5" s="139">
        <f>+'[3]New Archive'!M6</f>
        <v>78948.903391843953</v>
      </c>
      <c r="D5" s="139">
        <f>+'[3]New Archive'!N6</f>
        <v>77696.049470522761</v>
      </c>
      <c r="E5" s="139">
        <f>+'[3]New Archive'!O6</f>
        <v>76926.151865647131</v>
      </c>
      <c r="F5" s="139">
        <f>+'[3]New Archive'!P6</f>
        <v>78510.193294626442</v>
      </c>
      <c r="G5" s="139">
        <f>+'[3]New Archive'!Q6</f>
        <v>80165.413746708262</v>
      </c>
    </row>
    <row r="6" spans="1:7" x14ac:dyDescent="0.2">
      <c r="A6" s="54" t="s">
        <v>140</v>
      </c>
      <c r="B6" s="139">
        <v>80592</v>
      </c>
      <c r="C6" s="139">
        <f>+'[3]New Archive'!M7</f>
        <v>78261.284543997128</v>
      </c>
      <c r="D6" s="139">
        <f>+'[3]New Archive'!N7</f>
        <v>77415.615342788136</v>
      </c>
      <c r="E6" s="139">
        <f>+'[3]New Archive'!O7</f>
        <v>76765.859977981512</v>
      </c>
      <c r="F6" s="139">
        <f>+'[3]New Archive'!P7</f>
        <v>78350.904294626438</v>
      </c>
      <c r="G6" s="139">
        <f>+'[3]New Archive'!Q7</f>
        <v>80066.124746708258</v>
      </c>
    </row>
    <row r="7" spans="1:7" x14ac:dyDescent="0.2">
      <c r="A7" s="55" t="s">
        <v>141</v>
      </c>
      <c r="B7" s="140">
        <v>9232</v>
      </c>
      <c r="C7" s="140">
        <f>+'[3]New Archive'!M8</f>
        <v>8459.2274032100013</v>
      </c>
      <c r="D7" s="140">
        <f>+'[3]New Archive'!N8</f>
        <v>8765.1049999999996</v>
      </c>
      <c r="E7" s="140">
        <f>+'[3]New Archive'!O8</f>
        <v>7901.0749999999998</v>
      </c>
      <c r="F7" s="140">
        <f>+'[3]New Archive'!P8</f>
        <v>7703.2899999999991</v>
      </c>
      <c r="G7" s="140">
        <f>+'[3]New Archive'!Q8</f>
        <v>7541.1420000000007</v>
      </c>
    </row>
    <row r="8" spans="1:7" x14ac:dyDescent="0.2">
      <c r="A8" s="55" t="s">
        <v>142</v>
      </c>
      <c r="B8" s="140">
        <v>34023</v>
      </c>
      <c r="C8" s="140">
        <f>+'[3]New Archive'!M9</f>
        <v>36375.789901689997</v>
      </c>
      <c r="D8" s="140">
        <f>+'[3]New Archive'!N9</f>
        <v>36811.953999999998</v>
      </c>
      <c r="E8" s="140">
        <f>+'[3]New Archive'!O9</f>
        <v>37363.135999999999</v>
      </c>
      <c r="F8" s="140">
        <f>+'[3]New Archive'!P9</f>
        <v>37089.69</v>
      </c>
      <c r="G8" s="140">
        <f>+'[3]New Archive'!Q9</f>
        <v>38813.620999999999</v>
      </c>
    </row>
    <row r="9" spans="1:7" x14ac:dyDescent="0.2">
      <c r="A9" s="55" t="s">
        <v>143</v>
      </c>
      <c r="B9" s="140">
        <v>18053</v>
      </c>
      <c r="C9" s="140">
        <f>+'[3]New Archive'!M10</f>
        <v>18034.828508890001</v>
      </c>
      <c r="D9" s="140">
        <f>+'[3]New Archive'!N10</f>
        <v>17667.758000000002</v>
      </c>
      <c r="E9" s="140">
        <f>+'[3]New Archive'!O10</f>
        <v>17572.291000000001</v>
      </c>
      <c r="F9" s="140">
        <f>+'[3]New Archive'!P10</f>
        <v>19614.64</v>
      </c>
      <c r="G9" s="140">
        <f>+'[3]New Archive'!Q10</f>
        <v>19644.144</v>
      </c>
    </row>
    <row r="10" spans="1:7" x14ac:dyDescent="0.2">
      <c r="A10" s="55" t="s">
        <v>144</v>
      </c>
      <c r="B10" s="140">
        <v>8800</v>
      </c>
      <c r="C10" s="140">
        <f>+'[3]New Archive'!M11</f>
        <v>7800</v>
      </c>
      <c r="D10" s="140">
        <f>+'[3]New Archive'!N11</f>
        <v>7800</v>
      </c>
      <c r="E10" s="140">
        <f>+'[3]New Archive'!O11</f>
        <v>7800</v>
      </c>
      <c r="F10" s="140">
        <f>+'[3]New Archive'!P11</f>
        <v>7800</v>
      </c>
      <c r="G10" s="140">
        <f>+'[3]New Archive'!Q11</f>
        <v>7800</v>
      </c>
    </row>
    <row r="11" spans="1:7" x14ac:dyDescent="0.2">
      <c r="A11" s="55" t="s">
        <v>145</v>
      </c>
      <c r="B11" s="140" t="s">
        <v>64</v>
      </c>
      <c r="C11" s="140">
        <f>+'[3]New Archive'!M12</f>
        <v>0</v>
      </c>
      <c r="D11" s="140">
        <f>+'[3]New Archive'!N12</f>
        <v>0</v>
      </c>
      <c r="E11" s="140">
        <f>+'[3]New Archive'!O12</f>
        <v>0</v>
      </c>
      <c r="F11" s="140">
        <f>+'[3]New Archive'!P12</f>
        <v>0</v>
      </c>
      <c r="G11" s="140">
        <f>+'[3]New Archive'!Q12</f>
        <v>0</v>
      </c>
    </row>
    <row r="12" spans="1:7" x14ac:dyDescent="0.2">
      <c r="A12" s="55" t="s">
        <v>146</v>
      </c>
      <c r="B12" s="140">
        <v>9481</v>
      </c>
      <c r="C12" s="140">
        <f>+'[3]New Archive'!M13</f>
        <v>6894.0569999999998</v>
      </c>
      <c r="D12" s="140">
        <f>+'[3]New Archive'!N13</f>
        <v>5781.3330000000005</v>
      </c>
      <c r="E12" s="140">
        <f>+'[3]New Archive'!O13</f>
        <v>5563.8249999999998</v>
      </c>
      <c r="F12" s="140">
        <f>+'[3]New Archive'!P13</f>
        <v>5554.4260000000004</v>
      </c>
      <c r="G12" s="140">
        <f>+'[3]New Archive'!Q13</f>
        <v>5611.3029999999999</v>
      </c>
    </row>
    <row r="13" spans="1:7" x14ac:dyDescent="0.2">
      <c r="A13" s="55" t="s">
        <v>147</v>
      </c>
      <c r="B13" s="140">
        <v>5</v>
      </c>
      <c r="C13" s="140">
        <f>+'[3]New Archive'!M14</f>
        <v>4.4155354432822262</v>
      </c>
      <c r="D13" s="140">
        <f>+'[3]New Archive'!N14</f>
        <v>3.5241806368123929</v>
      </c>
      <c r="E13" s="140">
        <f>+'[3]New Archive'!O14</f>
        <v>3.4917354158089906</v>
      </c>
      <c r="F13" s="140">
        <f>+'[3]New Archive'!P14</f>
        <v>3.4748989803430179</v>
      </c>
      <c r="G13" s="140">
        <f>+'[3]New Archive'!Q14</f>
        <v>3.5470501392030962</v>
      </c>
    </row>
    <row r="14" spans="1:7" x14ac:dyDescent="0.2">
      <c r="A14" s="55" t="s">
        <v>148</v>
      </c>
      <c r="B14" s="140" t="s">
        <v>64</v>
      </c>
      <c r="C14" s="140">
        <f>+'[3]New Archive'!M15</f>
        <v>0</v>
      </c>
      <c r="D14" s="140">
        <f>+'[3]New Archive'!N15</f>
        <v>0</v>
      </c>
      <c r="E14" s="140">
        <f>+'[3]New Archive'!O15</f>
        <v>0</v>
      </c>
      <c r="F14" s="140">
        <f>+'[3]New Archive'!P15</f>
        <v>0</v>
      </c>
      <c r="G14" s="140">
        <f>+'[3]New Archive'!Q15</f>
        <v>0</v>
      </c>
    </row>
    <row r="15" spans="1:7" x14ac:dyDescent="0.2">
      <c r="A15" s="55" t="s">
        <v>149</v>
      </c>
      <c r="B15" s="140">
        <v>45</v>
      </c>
      <c r="C15" s="140">
        <f>+'[3]New Archive'!M16</f>
        <v>35.277999999999999</v>
      </c>
      <c r="D15" s="140">
        <f>+'[3]New Archive'!N16</f>
        <v>31.242999999999999</v>
      </c>
      <c r="E15" s="140">
        <f>+'[3]New Archive'!O16</f>
        <v>27.707999999999998</v>
      </c>
      <c r="F15" s="140">
        <f>+'[3]New Archive'!P16</f>
        <v>25.096</v>
      </c>
      <c r="G15" s="140">
        <f>+'[3]New Archive'!Q16</f>
        <v>24.106000000000002</v>
      </c>
    </row>
    <row r="16" spans="1:7" x14ac:dyDescent="0.2">
      <c r="A16" s="55" t="s">
        <v>150</v>
      </c>
      <c r="B16" s="140">
        <v>953</v>
      </c>
      <c r="C16" s="140">
        <f>+'[3]New Archive'!M17</f>
        <v>657.68819476383305</v>
      </c>
      <c r="D16" s="140">
        <f>+'[3]New Archive'!N17</f>
        <v>554.69816215132528</v>
      </c>
      <c r="E16" s="140">
        <f>+'[3]New Archive'!O17</f>
        <v>534.33324256571279</v>
      </c>
      <c r="F16" s="140">
        <f>+'[3]New Archive'!P17</f>
        <v>560.28739564607781</v>
      </c>
      <c r="G16" s="140">
        <f>+'[3]New Archive'!Q17</f>
        <v>628.2616965690529</v>
      </c>
    </row>
    <row r="17" spans="1:7" x14ac:dyDescent="0.2">
      <c r="A17" s="54" t="s">
        <v>151</v>
      </c>
      <c r="B17" s="139">
        <v>1349</v>
      </c>
      <c r="C17" s="139">
        <f>+'[3]New Archive'!M18</f>
        <v>687.61884784683036</v>
      </c>
      <c r="D17" s="139">
        <f>+'[3]New Archive'!N18</f>
        <v>280.434127734632</v>
      </c>
      <c r="E17" s="139">
        <f>+'[3]New Archive'!O18</f>
        <v>160.29188766561739</v>
      </c>
      <c r="F17" s="139">
        <f>+'[3]New Archive'!P18</f>
        <v>159.28899999999999</v>
      </c>
      <c r="G17" s="139">
        <f>+'[3]New Archive'!Q18</f>
        <v>99.289000000000001</v>
      </c>
    </row>
    <row r="18" spans="1:7" x14ac:dyDescent="0.2">
      <c r="A18" s="55" t="s">
        <v>152</v>
      </c>
      <c r="B18" s="140">
        <v>1327</v>
      </c>
      <c r="C18" s="140">
        <f>+'[3]New Archive'!M19</f>
        <v>687.41300000000001</v>
      </c>
      <c r="D18" s="140">
        <f>+'[3]New Archive'!N19</f>
        <v>280.28899999999999</v>
      </c>
      <c r="E18" s="140">
        <f>+'[3]New Archive'!O19</f>
        <v>160.28899999999999</v>
      </c>
      <c r="F18" s="140">
        <f>+'[3]New Archive'!P19</f>
        <v>159.28899999999999</v>
      </c>
      <c r="G18" s="140">
        <f>+'[3]New Archive'!Q19</f>
        <v>99.289000000000001</v>
      </c>
    </row>
    <row r="19" spans="1:7" x14ac:dyDescent="0.2">
      <c r="A19" s="55" t="s">
        <v>153</v>
      </c>
      <c r="B19" s="140">
        <v>22</v>
      </c>
      <c r="C19" s="140">
        <f>+'[3]New Archive'!M20</f>
        <v>0.20584784683037413</v>
      </c>
      <c r="D19" s="140">
        <f>+'[3]New Archive'!N20</f>
        <v>0.14512773463201739</v>
      </c>
      <c r="E19" s="140">
        <f>+'[3]New Archive'!O20</f>
        <v>2.8876656174000185E-3</v>
      </c>
      <c r="F19" s="140">
        <f>+'[3]New Archive'!P20</f>
        <v>0</v>
      </c>
      <c r="G19" s="140">
        <f>+'[3]New Archive'!Q20</f>
        <v>0</v>
      </c>
    </row>
    <row r="20" spans="1:7" x14ac:dyDescent="0.2">
      <c r="A20" s="55" t="s">
        <v>154</v>
      </c>
      <c r="B20" s="140" t="s">
        <v>64</v>
      </c>
      <c r="C20" s="140">
        <f>+'[3]New Archive'!M21</f>
        <v>0</v>
      </c>
      <c r="D20" s="140">
        <f>+'[3]New Archive'!N21</f>
        <v>0</v>
      </c>
      <c r="E20" s="140">
        <f>+'[3]New Archive'!O21</f>
        <v>0</v>
      </c>
      <c r="F20" s="140">
        <f>+'[3]New Archive'!P21</f>
        <v>0</v>
      </c>
      <c r="G20" s="140">
        <f>+'[3]New Archive'!Q21</f>
        <v>0</v>
      </c>
    </row>
    <row r="21" spans="1:7" x14ac:dyDescent="0.2">
      <c r="A21" s="54" t="s">
        <v>155</v>
      </c>
      <c r="B21" s="139">
        <v>6897</v>
      </c>
      <c r="C21" s="139">
        <f>+'[3]New Archive'!M22</f>
        <v>7615.8668302767819</v>
      </c>
      <c r="D21" s="139">
        <f>+'[3]New Archive'!N22</f>
        <v>7487.6577983999996</v>
      </c>
      <c r="E21" s="139">
        <f>+'[3]New Archive'!O22</f>
        <v>7123.9613256000002</v>
      </c>
      <c r="F21" s="139">
        <f>+'[3]New Archive'!P22</f>
        <v>7846.5645587999988</v>
      </c>
      <c r="G21" s="139">
        <f>+'[3]New Archive'!Q22</f>
        <v>7596.3472703999996</v>
      </c>
    </row>
    <row r="22" spans="1:7" x14ac:dyDescent="0.2">
      <c r="A22" s="55" t="s">
        <v>156</v>
      </c>
      <c r="B22" s="140">
        <v>4195</v>
      </c>
      <c r="C22" s="140">
        <f>+'[3]New Archive'!M23</f>
        <v>5386.8668302767819</v>
      </c>
      <c r="D22" s="140">
        <f>+'[3]New Archive'!N23</f>
        <v>5437.2331170123598</v>
      </c>
      <c r="E22" s="140">
        <f>+'[3]New Archive'!O23</f>
        <v>5369.1055849242448</v>
      </c>
      <c r="F22" s="140">
        <f>+'[3]New Archive'!P23</f>
        <v>5146.5124526897889</v>
      </c>
      <c r="G22" s="140">
        <f>+'[3]New Archive'!Q23</f>
        <v>5069.3152456272592</v>
      </c>
    </row>
    <row r="23" spans="1:7" x14ac:dyDescent="0.2">
      <c r="A23" s="55" t="s">
        <v>157</v>
      </c>
      <c r="B23" s="140">
        <v>2702</v>
      </c>
      <c r="C23" s="140">
        <f>+'[3]New Archive'!M24</f>
        <v>2229</v>
      </c>
      <c r="D23" s="140">
        <f>+'[3]New Archive'!N24</f>
        <v>2050.4246813876393</v>
      </c>
      <c r="E23" s="140">
        <f>+'[3]New Archive'!O24</f>
        <v>1754.8557406757554</v>
      </c>
      <c r="F23" s="140">
        <f>+'[3]New Archive'!P24</f>
        <v>2700.0521061102104</v>
      </c>
      <c r="G23" s="140">
        <f>+'[3]New Archive'!Q24</f>
        <v>2527.0320247727404</v>
      </c>
    </row>
    <row r="24" spans="1:7" x14ac:dyDescent="0.2">
      <c r="A24" s="54" t="s">
        <v>158</v>
      </c>
      <c r="B24" s="139">
        <v>11134</v>
      </c>
      <c r="C24" s="139">
        <f>+'[3]New Archive'!M25</f>
        <v>10979.306311354263</v>
      </c>
      <c r="D24" s="139">
        <f>+'[3]New Archive'!N25</f>
        <v>11097.847262221439</v>
      </c>
      <c r="E24" s="139">
        <f>+'[3]New Archive'!O25</f>
        <v>10831.154879638749</v>
      </c>
      <c r="F24" s="139">
        <f>+'[3]New Archive'!P25</f>
        <v>11777.065989989003</v>
      </c>
      <c r="G24" s="139">
        <f>+'[3]New Archive'!Q25</f>
        <v>11938.623584583322</v>
      </c>
    </row>
    <row r="25" spans="1:7" x14ac:dyDescent="0.2">
      <c r="A25" s="55" t="s">
        <v>159</v>
      </c>
      <c r="B25" s="140">
        <v>2700</v>
      </c>
      <c r="C25" s="140">
        <f>+'[3]New Archive'!M26</f>
        <v>2700</v>
      </c>
      <c r="D25" s="140">
        <f>+'[3]New Archive'!N26</f>
        <v>2700</v>
      </c>
      <c r="E25" s="140">
        <f>+'[3]New Archive'!O26</f>
        <v>2700</v>
      </c>
      <c r="F25" s="140">
        <f>+'[3]New Archive'!P26</f>
        <v>3700</v>
      </c>
      <c r="G25" s="140">
        <f>+'[3]New Archive'!Q26</f>
        <v>3700</v>
      </c>
    </row>
    <row r="26" spans="1:7" x14ac:dyDescent="0.2">
      <c r="A26" s="55" t="s">
        <v>160</v>
      </c>
      <c r="B26" s="140" t="s">
        <v>64</v>
      </c>
      <c r="C26" s="140">
        <f>+'[3]New Archive'!M27</f>
        <v>0</v>
      </c>
      <c r="D26" s="140">
        <f>+'[3]New Archive'!N27</f>
        <v>0</v>
      </c>
      <c r="E26" s="140">
        <f>+'[3]New Archive'!O27</f>
        <v>0</v>
      </c>
      <c r="F26" s="140">
        <f>+'[3]New Archive'!P27</f>
        <v>0</v>
      </c>
      <c r="G26" s="140">
        <f>+'[3]New Archive'!Q27</f>
        <v>0</v>
      </c>
    </row>
    <row r="27" spans="1:7" x14ac:dyDescent="0.2">
      <c r="A27" s="55" t="s">
        <v>161</v>
      </c>
      <c r="B27" s="140">
        <v>4535</v>
      </c>
      <c r="C27" s="140">
        <f>+'[3]New Archive'!M28</f>
        <v>4367.6931167542634</v>
      </c>
      <c r="D27" s="140">
        <f>+'[3]New Archive'!N28</f>
        <v>4447.6498825214385</v>
      </c>
      <c r="E27" s="140">
        <f>+'[3]New Archive'!O28</f>
        <v>4224.9446123387479</v>
      </c>
      <c r="F27" s="140">
        <f>+'[3]New Archive'!P28</f>
        <v>4216.3034267890043</v>
      </c>
      <c r="G27" s="140">
        <f>+'[3]New Archive'!Q28</f>
        <v>4270.9817903136127</v>
      </c>
    </row>
    <row r="28" spans="1:7" x14ac:dyDescent="0.2">
      <c r="A28" s="55" t="s">
        <v>162</v>
      </c>
      <c r="B28" s="140">
        <v>3897</v>
      </c>
      <c r="C28" s="140">
        <f>+'[3]New Archive'!M29</f>
        <v>3906.2682596</v>
      </c>
      <c r="D28" s="140">
        <f>+'[3]New Archive'!N29</f>
        <v>3948.5056436999998</v>
      </c>
      <c r="E28" s="140">
        <f>+'[3]New Archive'!O29</f>
        <v>3904.0081633000004</v>
      </c>
      <c r="F28" s="140">
        <f>+'[3]New Archive'!P29</f>
        <v>3859.7161462000004</v>
      </c>
      <c r="G28" s="140">
        <f>+'[3]New Archive'!Q29</f>
        <v>3966.637794269709</v>
      </c>
    </row>
    <row r="29" spans="1:7" x14ac:dyDescent="0.2">
      <c r="A29" s="55" t="s">
        <v>163</v>
      </c>
      <c r="B29" s="140">
        <v>2</v>
      </c>
      <c r="C29" s="140">
        <f>+'[3]New Archive'!M30</f>
        <v>5.3449350000000004</v>
      </c>
      <c r="D29" s="140">
        <f>+'[3]New Archive'!N30</f>
        <v>1.6917359999999999</v>
      </c>
      <c r="E29" s="140">
        <f>+'[3]New Archive'!O30</f>
        <v>2.2021039999999998</v>
      </c>
      <c r="F29" s="140">
        <f>+'[3]New Archive'!P30</f>
        <v>1.0464169999999999</v>
      </c>
      <c r="G29" s="140">
        <f>+'[3]New Archive'!Q30</f>
        <v>1.004</v>
      </c>
    </row>
    <row r="30" spans="1:7" x14ac:dyDescent="0.2">
      <c r="A30" s="54" t="s">
        <v>164</v>
      </c>
      <c r="B30" s="139">
        <v>8157</v>
      </c>
      <c r="C30" s="139">
        <f>+'[3]New Archive'!M31</f>
        <v>7947.1168282902145</v>
      </c>
      <c r="D30" s="139">
        <f>+'[3]New Archive'!N31</f>
        <v>7540.5799443762653</v>
      </c>
      <c r="E30" s="139">
        <f>+'[3]New Archive'!O31</f>
        <v>7499.9966510827571</v>
      </c>
      <c r="F30" s="139">
        <f>+'[3]New Archive'!P31</f>
        <v>7884.323857247482</v>
      </c>
      <c r="G30" s="139">
        <f>+'[3]New Archive'!Q31</f>
        <v>7869.1039470922415</v>
      </c>
    </row>
    <row r="31" spans="1:7" x14ac:dyDescent="0.2">
      <c r="A31" s="54" t="s">
        <v>165</v>
      </c>
      <c r="B31" s="139">
        <v>7083</v>
      </c>
      <c r="C31" s="139">
        <f>+'[3]New Archive'!M32</f>
        <v>6891.0810425867239</v>
      </c>
      <c r="D31" s="139">
        <f>+'[3]New Archive'!N32</f>
        <v>6628.691034546724</v>
      </c>
      <c r="E31" s="139">
        <f>+'[3]New Archive'!O32</f>
        <v>6618.941034546724</v>
      </c>
      <c r="F31" s="139">
        <f>+'[3]New Archive'!P32</f>
        <v>7038.0270019999998</v>
      </c>
      <c r="G31" s="139">
        <f>+'[3]New Archive'!Q32</f>
        <v>7014.887001000001</v>
      </c>
    </row>
    <row r="32" spans="1:7" x14ac:dyDescent="0.2">
      <c r="A32" s="55" t="s">
        <v>141</v>
      </c>
      <c r="B32" s="140" t="s">
        <v>64</v>
      </c>
      <c r="C32" s="140">
        <f>+'[3]New Archive'!M33</f>
        <v>0</v>
      </c>
      <c r="D32" s="140">
        <f>+'[3]New Archive'!N33</f>
        <v>0</v>
      </c>
      <c r="E32" s="140">
        <f>+'[3]New Archive'!O33</f>
        <v>0</v>
      </c>
      <c r="F32" s="140">
        <f>+'[3]New Archive'!P33</f>
        <v>0</v>
      </c>
      <c r="G32" s="140">
        <f>+'[3]New Archive'!Q33</f>
        <v>0</v>
      </c>
    </row>
    <row r="33" spans="1:7" x14ac:dyDescent="0.2">
      <c r="A33" s="55" t="s">
        <v>142</v>
      </c>
      <c r="B33" s="140" t="s">
        <v>64</v>
      </c>
      <c r="C33" s="140">
        <f>+'[3]New Archive'!M34</f>
        <v>0</v>
      </c>
      <c r="D33" s="140">
        <f>+'[3]New Archive'!N34</f>
        <v>0</v>
      </c>
      <c r="E33" s="140">
        <f>+'[3]New Archive'!O34</f>
        <v>0</v>
      </c>
      <c r="F33" s="140">
        <f>+'[3]New Archive'!P34</f>
        <v>0</v>
      </c>
      <c r="G33" s="140">
        <f>+'[3]New Archive'!Q34</f>
        <v>0</v>
      </c>
    </row>
    <row r="34" spans="1:7" x14ac:dyDescent="0.2">
      <c r="A34" s="55" t="s">
        <v>143</v>
      </c>
      <c r="B34" s="140">
        <v>6533</v>
      </c>
      <c r="C34" s="140">
        <f>+'[3]New Archive'!M35</f>
        <v>6374.1210425867239</v>
      </c>
      <c r="D34" s="140">
        <f>+'[3]New Archive'!N35</f>
        <v>6113.6310345467236</v>
      </c>
      <c r="E34" s="140">
        <f>+'[3]New Archive'!O35</f>
        <v>6113.6310345467236</v>
      </c>
      <c r="F34" s="140">
        <f>+'[3]New Archive'!P35</f>
        <v>6532.4770019999996</v>
      </c>
      <c r="G34" s="140">
        <f>+'[3]New Archive'!Q35</f>
        <v>6532.4770010000011</v>
      </c>
    </row>
    <row r="35" spans="1:7" x14ac:dyDescent="0.2">
      <c r="A35" s="55" t="s">
        <v>166</v>
      </c>
      <c r="B35" s="140">
        <v>550</v>
      </c>
      <c r="C35" s="140">
        <f>+'[3]New Archive'!M36</f>
        <v>516.96</v>
      </c>
      <c r="D35" s="140">
        <f>+'[3]New Archive'!N36</f>
        <v>515.06000000000006</v>
      </c>
      <c r="E35" s="140">
        <f>+'[3]New Archive'!O36</f>
        <v>505.31000000000006</v>
      </c>
      <c r="F35" s="140">
        <f>+'[3]New Archive'!P36</f>
        <v>505.55000000000007</v>
      </c>
      <c r="G35" s="140">
        <f>+'[3]New Archive'!Q36</f>
        <v>482.40999999999997</v>
      </c>
    </row>
    <row r="36" spans="1:7" x14ac:dyDescent="0.2">
      <c r="A36" s="55" t="s">
        <v>167</v>
      </c>
      <c r="B36" s="140" t="s">
        <v>64</v>
      </c>
      <c r="C36" s="140">
        <f>+'[3]New Archive'!M37</f>
        <v>0</v>
      </c>
      <c r="D36" s="140">
        <f>+'[3]New Archive'!N37</f>
        <v>0</v>
      </c>
      <c r="E36" s="140">
        <f>+'[3]New Archive'!O37</f>
        <v>0</v>
      </c>
      <c r="F36" s="140">
        <f>+'[3]New Archive'!P37</f>
        <v>0</v>
      </c>
      <c r="G36" s="140">
        <f>+'[3]New Archive'!Q37</f>
        <v>0</v>
      </c>
    </row>
    <row r="37" spans="1:7" x14ac:dyDescent="0.2">
      <c r="A37" s="54" t="s">
        <v>168</v>
      </c>
      <c r="B37" s="139">
        <v>1074</v>
      </c>
      <c r="C37" s="139">
        <f>+'[3]New Archive'!M38</f>
        <v>1056.035785703491</v>
      </c>
      <c r="D37" s="139">
        <f>+'[3]New Archive'!N38</f>
        <v>911.88890982954138</v>
      </c>
      <c r="E37" s="139">
        <f>+'[3]New Archive'!O38</f>
        <v>881.05561653603274</v>
      </c>
      <c r="F37" s="139">
        <f>+'[3]New Archive'!P38</f>
        <v>846.29685524748209</v>
      </c>
      <c r="G37" s="139">
        <f>+'[3]New Archive'!Q38</f>
        <v>854.21694609224085</v>
      </c>
    </row>
    <row r="38" spans="1:7" x14ac:dyDescent="0.2">
      <c r="A38" s="55" t="s">
        <v>140</v>
      </c>
      <c r="B38" s="140">
        <v>183</v>
      </c>
      <c r="C38" s="140">
        <f>+'[3]New Archive'!M39</f>
        <v>121.38888900000001</v>
      </c>
      <c r="D38" s="140">
        <f>+'[3]New Archive'!N39</f>
        <v>97.222222000000002</v>
      </c>
      <c r="E38" s="140">
        <f>+'[3]New Archive'!O39</f>
        <v>76.3888888888888</v>
      </c>
      <c r="F38" s="140">
        <f>+'[3]New Archive'!P39</f>
        <v>55.5555555555555</v>
      </c>
      <c r="G38" s="140">
        <f>+'[3]New Archive'!Q39</f>
        <v>48.611111111111001</v>
      </c>
    </row>
    <row r="39" spans="1:7" x14ac:dyDescent="0.2">
      <c r="A39" s="55" t="s">
        <v>151</v>
      </c>
      <c r="B39" s="140">
        <v>390</v>
      </c>
      <c r="C39" s="140">
        <f>+'[3]New Archive'!M40</f>
        <v>434.64689670349094</v>
      </c>
      <c r="D39" s="140">
        <f>+'[3]New Archive'!N40</f>
        <v>314.66668782954139</v>
      </c>
      <c r="E39" s="140">
        <f>+'[3]New Archive'!O40</f>
        <v>304.66672764714394</v>
      </c>
      <c r="F39" s="140">
        <f>+'[3]New Archive'!P40</f>
        <v>290.7412996919266</v>
      </c>
      <c r="G39" s="140">
        <f>+'[3]New Archive'!Q40</f>
        <v>305.60583498112982</v>
      </c>
    </row>
    <row r="40" spans="1:7" x14ac:dyDescent="0.2">
      <c r="A40" s="105" t="s">
        <v>169</v>
      </c>
      <c r="B40" s="141">
        <v>500</v>
      </c>
      <c r="C40" s="141">
        <f>+'[3]New Archive'!M41</f>
        <v>500</v>
      </c>
      <c r="D40" s="141">
        <f>+'[3]New Archive'!N41</f>
        <v>500</v>
      </c>
      <c r="E40" s="141">
        <f>+'[3]New Archive'!O41</f>
        <v>500</v>
      </c>
      <c r="F40" s="141">
        <f>+'[3]New Archive'!P41</f>
        <v>500</v>
      </c>
      <c r="G40" s="141">
        <f>+'[3]New Archive'!Q41</f>
        <v>500</v>
      </c>
    </row>
    <row r="41" spans="1:7" x14ac:dyDescent="0.2">
      <c r="A41" s="54" t="s">
        <v>170</v>
      </c>
      <c r="B41" s="139">
        <v>5731</v>
      </c>
      <c r="C41" s="139">
        <f>+'[3]New Archive'!M42</f>
        <v>5372.0340433888978</v>
      </c>
      <c r="D41" s="139">
        <f>+'[3]New Archive'!N42</f>
        <v>6146.0028176060669</v>
      </c>
      <c r="E41" s="139">
        <f>+'[3]New Archive'!O42</f>
        <v>6469.4548160895783</v>
      </c>
      <c r="F41" s="139">
        <f>+'[3]New Archive'!P42</f>
        <v>6444.6356840132112</v>
      </c>
      <c r="G41" s="139">
        <f>+'[3]New Archive'!Q42</f>
        <v>6637.7720460936325</v>
      </c>
    </row>
    <row r="42" spans="1:7" x14ac:dyDescent="0.2">
      <c r="A42" s="54" t="s">
        <v>171</v>
      </c>
      <c r="B42" s="139">
        <v>2639</v>
      </c>
      <c r="C42" s="139">
        <f>+'[3]New Archive'!M43</f>
        <v>2471.3795819299999</v>
      </c>
      <c r="D42" s="139">
        <f>+'[3]New Archive'!N43</f>
        <v>3508.0445310999999</v>
      </c>
      <c r="E42" s="139">
        <f>+'[3]New Archive'!O43</f>
        <v>3720.5251399700001</v>
      </c>
      <c r="F42" s="139">
        <f>+'[3]New Archive'!P43</f>
        <v>3632.5498437199999</v>
      </c>
      <c r="G42" s="139">
        <f>+'[3]New Archive'!Q43</f>
        <v>3661.6963899900002</v>
      </c>
    </row>
    <row r="43" spans="1:7" x14ac:dyDescent="0.2">
      <c r="A43" s="55" t="s">
        <v>140</v>
      </c>
      <c r="B43" s="139" t="s">
        <v>64</v>
      </c>
      <c r="C43" s="139">
        <f>+'[3]New Archive'!M44</f>
        <v>0</v>
      </c>
      <c r="D43" s="139">
        <f>+'[3]New Archive'!N44</f>
        <v>1000</v>
      </c>
      <c r="E43" s="139">
        <f>+'[3]New Archive'!O44</f>
        <v>1300</v>
      </c>
      <c r="F43" s="139">
        <f>+'[3]New Archive'!P44</f>
        <v>1300</v>
      </c>
      <c r="G43" s="139">
        <f>+'[3]New Archive'!Q44</f>
        <v>1300</v>
      </c>
    </row>
    <row r="44" spans="1:7" x14ac:dyDescent="0.2">
      <c r="A44" s="138" t="s">
        <v>172</v>
      </c>
      <c r="B44" s="140" t="s">
        <v>64</v>
      </c>
      <c r="C44" s="140">
        <f>+'[3]New Archive'!M45</f>
        <v>0</v>
      </c>
      <c r="D44" s="140">
        <f>+'[3]New Archive'!N45</f>
        <v>0</v>
      </c>
      <c r="E44" s="140">
        <f>+'[3]New Archive'!O45</f>
        <v>0</v>
      </c>
      <c r="F44" s="140">
        <f>+'[3]New Archive'!P45</f>
        <v>0</v>
      </c>
      <c r="G44" s="140">
        <f>+'[3]New Archive'!Q45</f>
        <v>0</v>
      </c>
    </row>
    <row r="45" spans="1:7" x14ac:dyDescent="0.2">
      <c r="A45" s="138" t="s">
        <v>173</v>
      </c>
      <c r="B45" s="140" t="s">
        <v>64</v>
      </c>
      <c r="C45" s="140">
        <f>+'[3]New Archive'!M46</f>
        <v>0</v>
      </c>
      <c r="D45" s="140">
        <f>+'[3]New Archive'!N46</f>
        <v>1000</v>
      </c>
      <c r="E45" s="140">
        <f>+'[3]New Archive'!O46</f>
        <v>1300</v>
      </c>
      <c r="F45" s="140">
        <f>+'[3]New Archive'!P46</f>
        <v>1300</v>
      </c>
      <c r="G45" s="140">
        <f>+'[3]New Archive'!Q46</f>
        <v>1300</v>
      </c>
    </row>
    <row r="46" spans="1:7" x14ac:dyDescent="0.2">
      <c r="A46" s="55" t="s">
        <v>174</v>
      </c>
      <c r="B46" s="139">
        <v>2639</v>
      </c>
      <c r="C46" s="139">
        <f>+'[3]New Archive'!M47</f>
        <v>2471.3795819299999</v>
      </c>
      <c r="D46" s="139">
        <f>+'[3]New Archive'!N47</f>
        <v>2508.0445310999999</v>
      </c>
      <c r="E46" s="139">
        <f>+'[3]New Archive'!O47</f>
        <v>2420.5251399700001</v>
      </c>
      <c r="F46" s="139">
        <f>+'[3]New Archive'!P47</f>
        <v>2332.5498437199999</v>
      </c>
      <c r="G46" s="139">
        <f>+'[3]New Archive'!Q47</f>
        <v>2361.6963899900002</v>
      </c>
    </row>
    <row r="47" spans="1:7" x14ac:dyDescent="0.2">
      <c r="A47" s="138" t="s">
        <v>172</v>
      </c>
      <c r="B47" s="140">
        <v>75</v>
      </c>
      <c r="C47" s="140">
        <f>+'[3]New Archive'!M48</f>
        <v>67.716080559999995</v>
      </c>
      <c r="D47" s="140">
        <f>+'[3]New Archive'!N48</f>
        <v>67.638767300000012</v>
      </c>
      <c r="E47" s="140">
        <f>+'[3]New Archive'!O48</f>
        <v>63.877433920000001</v>
      </c>
      <c r="F47" s="140">
        <f>+'[3]New Archive'!P48</f>
        <v>27.596199629999997</v>
      </c>
      <c r="G47" s="140">
        <f>+'[3]New Archive'!Q48</f>
        <v>90.618095139999994</v>
      </c>
    </row>
    <row r="48" spans="1:7" x14ac:dyDescent="0.2">
      <c r="A48" s="138" t="s">
        <v>173</v>
      </c>
      <c r="B48" s="140">
        <v>2565</v>
      </c>
      <c r="C48" s="140">
        <f>+'[3]New Archive'!M49</f>
        <v>2403.6635013699997</v>
      </c>
      <c r="D48" s="140">
        <f>+'[3]New Archive'!N49</f>
        <v>2440.4057637999999</v>
      </c>
      <c r="E48" s="140">
        <f>+'[3]New Archive'!O49</f>
        <v>2356.6477060500001</v>
      </c>
      <c r="F48" s="140">
        <f>+'[3]New Archive'!P49</f>
        <v>2304.9536440900001</v>
      </c>
      <c r="G48" s="140">
        <f>+'[3]New Archive'!Q49</f>
        <v>2271.07829485</v>
      </c>
    </row>
    <row r="49" spans="1:7" x14ac:dyDescent="0.2">
      <c r="A49" s="54" t="s">
        <v>175</v>
      </c>
      <c r="B49" s="139">
        <v>3092</v>
      </c>
      <c r="C49" s="139">
        <f>+'[3]New Archive'!M50</f>
        <v>2814.8288380184099</v>
      </c>
      <c r="D49" s="139">
        <f>+'[3]New Archive'!N50</f>
        <v>2558.5856088674054</v>
      </c>
      <c r="E49" s="139">
        <f>+'[3]New Archive'!O50</f>
        <v>2593.8408641348042</v>
      </c>
      <c r="F49" s="139">
        <f>+'[3]New Archive'!P50</f>
        <v>2608.6882195912917</v>
      </c>
      <c r="G49" s="139">
        <f>+'[3]New Archive'!Q50</f>
        <v>2736.0111111416591</v>
      </c>
    </row>
    <row r="50" spans="1:7" x14ac:dyDescent="0.2">
      <c r="A50" s="55" t="s">
        <v>172</v>
      </c>
      <c r="B50" s="140">
        <v>94</v>
      </c>
      <c r="C50" s="140">
        <f>+'[3]New Archive'!M51</f>
        <v>100.173084573841</v>
      </c>
      <c r="D50" s="140">
        <f>+'[3]New Archive'!N51</f>
        <v>90.259633435875301</v>
      </c>
      <c r="E50" s="140">
        <f>+'[3]New Archive'!O51</f>
        <v>95.726034906884095</v>
      </c>
      <c r="F50" s="140">
        <f>+'[3]New Archive'!P51</f>
        <v>98.720563044831593</v>
      </c>
      <c r="G50" s="140">
        <f>+'[3]New Archive'!Q51</f>
        <v>101.179885437729</v>
      </c>
    </row>
    <row r="51" spans="1:7" x14ac:dyDescent="0.2">
      <c r="A51" s="55" t="s">
        <v>173</v>
      </c>
      <c r="B51" s="140">
        <v>2998</v>
      </c>
      <c r="C51" s="140">
        <f>+'[3]New Archive'!M52</f>
        <v>2714.6557534445687</v>
      </c>
      <c r="D51" s="140">
        <f>+'[3]New Archive'!N52</f>
        <v>2468.32597543153</v>
      </c>
      <c r="E51" s="140">
        <f>+'[3]New Archive'!O52</f>
        <v>2498.1148292279199</v>
      </c>
      <c r="F51" s="140">
        <f>+'[3]New Archive'!P52</f>
        <v>2509.9676565464601</v>
      </c>
      <c r="G51" s="140">
        <f>+'[3]New Archive'!Q52</f>
        <v>2634.8312257039302</v>
      </c>
    </row>
    <row r="52" spans="1:7" x14ac:dyDescent="0.2">
      <c r="A52" s="54" t="s">
        <v>384</v>
      </c>
      <c r="B52" s="140"/>
      <c r="C52" s="140">
        <f>+'[3]New Archive'!M53</f>
        <v>85.825623440488073</v>
      </c>
      <c r="D52" s="140">
        <f>+'[3]New Archive'!N53</f>
        <v>79.372677638661926</v>
      </c>
      <c r="E52" s="140">
        <f>+'[3]New Archive'!O53</f>
        <v>155.08881198477425</v>
      </c>
      <c r="F52" s="140">
        <f>+'[3]New Archive'!P53</f>
        <v>203.39762070191918</v>
      </c>
      <c r="G52" s="140">
        <f>+'[3]New Archive'!Q53</f>
        <v>240.06454496197307</v>
      </c>
    </row>
    <row r="53" spans="1:7" x14ac:dyDescent="0.2">
      <c r="A53" s="54" t="s">
        <v>176</v>
      </c>
      <c r="B53" s="139">
        <v>12361</v>
      </c>
      <c r="C53" s="139">
        <f>+'[3]New Archive'!M54</f>
        <v>13315.509947654748</v>
      </c>
      <c r="D53" s="139">
        <f>+'[3]New Archive'!N54</f>
        <v>13014.380414540334</v>
      </c>
      <c r="E53" s="139">
        <f>+'[3]New Archive'!O54</f>
        <v>12746.648721401269</v>
      </c>
      <c r="F53" s="139">
        <f>+'[3]New Archive'!P54</f>
        <v>12693.162227959745</v>
      </c>
      <c r="G53" s="139">
        <f>+'[3]New Archive'!Q54</f>
        <v>12276.897619035622</v>
      </c>
    </row>
    <row r="54" spans="1:7" x14ac:dyDescent="0.2">
      <c r="A54" s="54" t="s">
        <v>165</v>
      </c>
      <c r="B54" s="139" t="s">
        <v>64</v>
      </c>
      <c r="C54" s="139">
        <f>+'[3]New Archive'!M55</f>
        <v>0</v>
      </c>
      <c r="D54" s="139">
        <f>+'[3]New Archive'!N55</f>
        <v>0</v>
      </c>
      <c r="E54" s="139">
        <f>+'[3]New Archive'!O55</f>
        <v>0</v>
      </c>
      <c r="F54" s="139">
        <f>+'[3]New Archive'!P55</f>
        <v>0</v>
      </c>
      <c r="G54" s="139">
        <f>+'[3]New Archive'!Q55</f>
        <v>0</v>
      </c>
    </row>
    <row r="55" spans="1:7" x14ac:dyDescent="0.2">
      <c r="A55" s="54" t="s">
        <v>168</v>
      </c>
      <c r="B55" s="139">
        <v>12361</v>
      </c>
      <c r="C55" s="139">
        <f>+'[3]New Archive'!M56</f>
        <v>13315.509947654748</v>
      </c>
      <c r="D55" s="139">
        <f>+'[3]New Archive'!N56</f>
        <v>13014.380414540334</v>
      </c>
      <c r="E55" s="139">
        <f>+'[3]New Archive'!O56</f>
        <v>12746.648721401269</v>
      </c>
      <c r="F55" s="139">
        <f>+'[3]New Archive'!P56</f>
        <v>12693.162227959745</v>
      </c>
      <c r="G55" s="139">
        <f>+'[3]New Archive'!Q56</f>
        <v>12276.897619035622</v>
      </c>
    </row>
    <row r="56" spans="1:7" x14ac:dyDescent="0.2">
      <c r="A56" s="54" t="s">
        <v>177</v>
      </c>
      <c r="B56" s="139">
        <v>10624</v>
      </c>
      <c r="C56" s="139">
        <f>+'[3]New Archive'!M57</f>
        <v>10214.567309630002</v>
      </c>
      <c r="D56" s="139">
        <f>+'[3]New Archive'!N57</f>
        <v>10140.11003697</v>
      </c>
      <c r="E56" s="139">
        <f>+'[3]New Archive'!O57</f>
        <v>9831.0297706399997</v>
      </c>
      <c r="F56" s="139">
        <f>+'[3]New Archive'!P57</f>
        <v>9716.0510523100002</v>
      </c>
      <c r="G56" s="139">
        <f>+'[3]New Archive'!Q57</f>
        <v>9298.1479039299975</v>
      </c>
    </row>
    <row r="57" spans="1:7" x14ac:dyDescent="0.2">
      <c r="A57" s="55" t="s">
        <v>140</v>
      </c>
      <c r="B57" s="140">
        <v>10280</v>
      </c>
      <c r="C57" s="140">
        <f>+'[3]New Archive'!M58</f>
        <v>10070.790071950001</v>
      </c>
      <c r="D57" s="140">
        <f>+'[3]New Archive'!N58</f>
        <v>9996.8817571199997</v>
      </c>
      <c r="E57" s="140">
        <f>+'[3]New Archive'!O58</f>
        <v>9639.625464069999</v>
      </c>
      <c r="F57" s="140">
        <f>+'[3]New Archive'!P58</f>
        <v>9537.39853382</v>
      </c>
      <c r="G57" s="140">
        <f>+'[3]New Archive'!Q58</f>
        <v>9128.9815634299975</v>
      </c>
    </row>
    <row r="58" spans="1:7" x14ac:dyDescent="0.2">
      <c r="A58" s="55" t="s">
        <v>151</v>
      </c>
      <c r="B58" s="140">
        <v>344</v>
      </c>
      <c r="C58" s="140">
        <f>+'[3]New Archive'!M59</f>
        <v>143.77723768000001</v>
      </c>
      <c r="D58" s="140">
        <f>+'[3]New Archive'!N59</f>
        <v>143.22827985000004</v>
      </c>
      <c r="E58" s="140">
        <f>+'[3]New Archive'!O59</f>
        <v>191.40430656999999</v>
      </c>
      <c r="F58" s="140">
        <f>+'[3]New Archive'!P59</f>
        <v>178.65251849000001</v>
      </c>
      <c r="G58" s="140">
        <f>+'[3]New Archive'!Q59</f>
        <v>169.16634049999999</v>
      </c>
    </row>
    <row r="59" spans="1:7" x14ac:dyDescent="0.2">
      <c r="A59" s="54" t="s">
        <v>178</v>
      </c>
      <c r="B59" s="139" t="s">
        <v>64</v>
      </c>
      <c r="C59" s="139">
        <f>+'[3]New Archive'!M60</f>
        <v>0</v>
      </c>
      <c r="D59" s="139">
        <f>+'[3]New Archive'!N60</f>
        <v>0</v>
      </c>
      <c r="E59" s="139">
        <f>+'[3]New Archive'!O60</f>
        <v>0</v>
      </c>
      <c r="F59" s="139">
        <f>+'[3]New Archive'!P60</f>
        <v>0</v>
      </c>
      <c r="G59" s="139">
        <f>+'[3]New Archive'!Q60</f>
        <v>0</v>
      </c>
    </row>
    <row r="60" spans="1:7" x14ac:dyDescent="0.2">
      <c r="A60" s="54" t="s">
        <v>179</v>
      </c>
      <c r="B60" s="139">
        <v>1320</v>
      </c>
      <c r="C60" s="139">
        <f>+'[3]New Archive'!M61</f>
        <v>2342.9683000000005</v>
      </c>
      <c r="D60" s="139">
        <f>+'[3]New Archive'!N61</f>
        <v>2342.9683000000005</v>
      </c>
      <c r="E60" s="139">
        <f>+'[3]New Archive'!O61</f>
        <v>2342.9683000000005</v>
      </c>
      <c r="F60" s="139">
        <f>+'[3]New Archive'!P61</f>
        <v>2342.9683000000005</v>
      </c>
      <c r="G60" s="139">
        <f>+'[3]New Archive'!Q61</f>
        <v>2342.9683000000005</v>
      </c>
    </row>
    <row r="61" spans="1:7" x14ac:dyDescent="0.2">
      <c r="A61" s="54" t="s">
        <v>180</v>
      </c>
      <c r="B61" s="139">
        <v>417</v>
      </c>
      <c r="C61" s="139">
        <f>+'[3]New Archive'!M62</f>
        <v>757.97433802474575</v>
      </c>
      <c r="D61" s="139">
        <f>+'[3]New Archive'!N62</f>
        <v>531.3020775703344</v>
      </c>
      <c r="E61" s="139">
        <f>+'[3]New Archive'!O62</f>
        <v>572.6506507612678</v>
      </c>
      <c r="F61" s="139">
        <f>+'[3]New Archive'!P62</f>
        <v>634.14287564974506</v>
      </c>
      <c r="G61" s="139">
        <f>+'[3]New Archive'!Q62</f>
        <v>635.78141510562409</v>
      </c>
    </row>
    <row r="62" spans="1:7" ht="15" thickBot="1" x14ac:dyDescent="0.25">
      <c r="A62" s="56" t="s">
        <v>181</v>
      </c>
      <c r="B62" s="139">
        <v>4098</v>
      </c>
      <c r="C62" s="139">
        <f>+'[3]New Archive'!M63</f>
        <v>4426.2903787200012</v>
      </c>
      <c r="D62" s="139">
        <f>+'[3]New Archive'!N63</f>
        <v>4494.74287585</v>
      </c>
      <c r="E62" s="139">
        <f>+'[3]New Archive'!O63</f>
        <v>4544.1826197800001</v>
      </c>
      <c r="F62" s="139">
        <f>+'[3]New Archive'!P63</f>
        <v>4586.0588564700001</v>
      </c>
      <c r="G62" s="139">
        <f>+'[3]New Archive'!Q63</f>
        <v>4674.89264611</v>
      </c>
    </row>
    <row r="63" spans="1:7" ht="15" thickBot="1" x14ac:dyDescent="0.25">
      <c r="A63" s="56" t="s">
        <v>182</v>
      </c>
      <c r="B63" s="142">
        <v>130320</v>
      </c>
      <c r="C63" s="142">
        <f>+'[3]New Archive'!M64</f>
        <v>128605.02773152885</v>
      </c>
      <c r="D63" s="142">
        <f>+'[3]New Archive'!N64</f>
        <v>127477.26058351688</v>
      </c>
      <c r="E63" s="142">
        <f>+'[3]New Archive'!O64</f>
        <v>126141.55087923948</v>
      </c>
      <c r="F63" s="142">
        <f>+'[3]New Archive'!P64</f>
        <v>129742.00446910589</v>
      </c>
      <c r="G63" s="142">
        <f>+'[3]New Archive'!Q64</f>
        <v>131159.0508600231</v>
      </c>
    </row>
    <row r="64" spans="1:7" ht="15" thickBot="1" x14ac:dyDescent="0.25">
      <c r="A64" s="53" t="s">
        <v>21</v>
      </c>
      <c r="B64" s="143"/>
      <c r="C64" s="143"/>
      <c r="D64" s="143"/>
      <c r="E64" s="143"/>
      <c r="F64" s="143"/>
      <c r="G64" s="143"/>
    </row>
    <row r="65" spans="1:7" ht="19.5" customHeight="1" x14ac:dyDescent="0.2">
      <c r="A65" s="136" t="s">
        <v>183</v>
      </c>
      <c r="B65" s="139">
        <v>88811</v>
      </c>
      <c r="C65" s="139">
        <f>+'[3]New Archive'!M66</f>
        <v>86560.148838830617</v>
      </c>
      <c r="D65" s="139">
        <f>+'[3]New Archive'!N66</f>
        <v>85180.037960551315</v>
      </c>
      <c r="E65" s="139">
        <f>+'[3]New Archive'!O66</f>
        <v>84046.618568165708</v>
      </c>
      <c r="F65" s="139">
        <f>+'[3]New Archive'!P66</f>
        <v>86353.282954446098</v>
      </c>
      <c r="G65" s="139">
        <f>+'[3]New Archive'!Q66</f>
        <v>87758.213966969066</v>
      </c>
    </row>
    <row r="66" spans="1:7" x14ac:dyDescent="0.2">
      <c r="A66" s="52" t="s">
        <v>184</v>
      </c>
      <c r="B66" s="139">
        <v>108297</v>
      </c>
      <c r="C66" s="139">
        <f>+'[3]New Archive'!M67</f>
        <v>105659.08252689904</v>
      </c>
      <c r="D66" s="139">
        <f>+'[3]New Archive'!N67</f>
        <v>103980.03287625636</v>
      </c>
      <c r="E66" s="139">
        <f>+'[3]New Archive'!O67</f>
        <v>102540.86819079552</v>
      </c>
      <c r="F66" s="139">
        <f>+'[3]New Archive'!P67</f>
        <v>106144.46446333776</v>
      </c>
      <c r="G66" s="139">
        <f>+'[3]New Archive'!Q67</f>
        <v>107761.28652936156</v>
      </c>
    </row>
    <row r="67" spans="1:7" ht="15" thickBot="1" x14ac:dyDescent="0.25">
      <c r="A67" s="52" t="s">
        <v>185</v>
      </c>
      <c r="B67" s="139">
        <v>9932</v>
      </c>
      <c r="C67" s="139">
        <f>+'[3]New Archive'!M68</f>
        <v>5661.1261425237553</v>
      </c>
      <c r="D67" s="139">
        <f>+'[3]New Archive'!N68</f>
        <v>4283.5198806292374</v>
      </c>
      <c r="E67" s="139">
        <f>+'[3]New Archive'!O68</f>
        <v>4514.5814806805238</v>
      </c>
      <c r="F67" s="139">
        <f>+'[3]New Archive'!P68</f>
        <v>7688.9995910366015</v>
      </c>
      <c r="G67" s="139">
        <f>+'[3]New Archive'!Q68</f>
        <v>8306.8995795627361</v>
      </c>
    </row>
    <row r="68" spans="1:7" ht="15" thickTop="1" x14ac:dyDescent="0.2">
      <c r="A68" s="254" t="s">
        <v>30</v>
      </c>
      <c r="B68" s="254"/>
      <c r="C68" s="254"/>
      <c r="D68" s="254"/>
      <c r="E68" s="254"/>
      <c r="F68" s="254"/>
      <c r="G68" s="254"/>
    </row>
    <row r="69" spans="1:7" x14ac:dyDescent="0.2">
      <c r="A69" s="255" t="s">
        <v>186</v>
      </c>
      <c r="B69" s="255"/>
      <c r="C69" s="255"/>
      <c r="D69" s="255"/>
      <c r="E69" s="255"/>
      <c r="F69" s="255"/>
      <c r="G69" s="255"/>
    </row>
    <row r="70" spans="1:7" x14ac:dyDescent="0.2">
      <c r="A70" s="252" t="s">
        <v>187</v>
      </c>
      <c r="B70" s="252"/>
      <c r="C70" s="252"/>
      <c r="D70" s="252"/>
      <c r="E70" s="252"/>
      <c r="F70" s="252"/>
      <c r="G70" s="252"/>
    </row>
    <row r="71" spans="1:7" x14ac:dyDescent="0.2">
      <c r="A71" s="256" t="s">
        <v>188</v>
      </c>
      <c r="B71" s="256"/>
      <c r="C71" s="256"/>
      <c r="D71" s="256"/>
      <c r="E71" s="256"/>
      <c r="F71" s="256"/>
      <c r="G71" s="256"/>
    </row>
    <row r="72" spans="1:7" x14ac:dyDescent="0.2">
      <c r="A72" s="252" t="s">
        <v>189</v>
      </c>
      <c r="B72" s="252"/>
      <c r="C72" s="252"/>
      <c r="D72" s="252"/>
      <c r="E72" s="252"/>
      <c r="F72" s="252"/>
      <c r="G72" s="252"/>
    </row>
    <row r="73" spans="1:7" x14ac:dyDescent="0.2">
      <c r="A73" s="252" t="s">
        <v>190</v>
      </c>
      <c r="B73" s="252"/>
      <c r="C73" s="252"/>
      <c r="D73" s="252"/>
      <c r="E73" s="252"/>
      <c r="F73" s="252"/>
      <c r="G73" s="252"/>
    </row>
    <row r="74" spans="1:7" x14ac:dyDescent="0.2">
      <c r="A74" s="252" t="s">
        <v>191</v>
      </c>
      <c r="B74" s="252"/>
      <c r="C74" s="252"/>
      <c r="D74" s="252"/>
      <c r="E74" s="252"/>
      <c r="F74" s="252"/>
      <c r="G74" s="252"/>
    </row>
    <row r="75" spans="1:7" x14ac:dyDescent="0.2">
      <c r="A75" s="252" t="s">
        <v>90</v>
      </c>
      <c r="B75" s="252"/>
      <c r="C75" s="252"/>
      <c r="D75" s="252"/>
      <c r="E75" s="252"/>
      <c r="F75" s="252"/>
      <c r="G75" s="252"/>
    </row>
    <row r="76" spans="1:7" ht="9" customHeight="1" x14ac:dyDescent="0.2">
      <c r="A76" s="257" t="s">
        <v>192</v>
      </c>
      <c r="B76" s="257"/>
      <c r="C76" s="257"/>
      <c r="D76" s="257"/>
      <c r="E76" s="257"/>
      <c r="F76" s="257"/>
      <c r="G76" s="257"/>
    </row>
    <row r="77" spans="1:7" x14ac:dyDescent="0.2">
      <c r="A77" s="229" t="s">
        <v>193</v>
      </c>
      <c r="B77" s="229"/>
      <c r="C77" s="229"/>
      <c r="D77" s="229"/>
      <c r="E77" s="229"/>
      <c r="F77" s="229"/>
      <c r="G77" s="229"/>
    </row>
    <row r="78" spans="1:7" ht="18.75" customHeight="1" x14ac:dyDescent="0.2">
      <c r="A78" s="257" t="s">
        <v>194</v>
      </c>
      <c r="B78" s="257"/>
      <c r="C78" s="257"/>
      <c r="D78" s="257"/>
      <c r="E78" s="257"/>
      <c r="F78" s="257"/>
      <c r="G78" s="257"/>
    </row>
    <row r="79" spans="1:7" x14ac:dyDescent="0.2">
      <c r="A79" s="252" t="s">
        <v>195</v>
      </c>
      <c r="B79" s="252"/>
      <c r="C79" s="252"/>
      <c r="D79" s="252"/>
      <c r="E79" s="252"/>
      <c r="F79" s="252"/>
      <c r="G79" s="252"/>
    </row>
    <row r="80" spans="1:7" x14ac:dyDescent="0.2">
      <c r="A80" s="255"/>
      <c r="B80" s="255"/>
      <c r="C80" s="255"/>
      <c r="D80" s="255"/>
      <c r="E80" s="255"/>
      <c r="F80" s="255"/>
      <c r="G80" s="255"/>
    </row>
  </sheetData>
  <mergeCells count="15">
    <mergeCell ref="A80:G80"/>
    <mergeCell ref="A74:G74"/>
    <mergeCell ref="A75:G75"/>
    <mergeCell ref="A76:G76"/>
    <mergeCell ref="A77:G77"/>
    <mergeCell ref="A78:G78"/>
    <mergeCell ref="A79:G79"/>
    <mergeCell ref="A73:G73"/>
    <mergeCell ref="A1:G1"/>
    <mergeCell ref="A2:G2"/>
    <mergeCell ref="A68:G68"/>
    <mergeCell ref="A69:G69"/>
    <mergeCell ref="A70:G70"/>
    <mergeCell ref="A71:G71"/>
    <mergeCell ref="A72:G72"/>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115" zoomScaleNormal="100" zoomScaleSheetLayoutView="115" workbookViewId="0">
      <selection activeCell="D5" sqref="D5"/>
    </sheetView>
  </sheetViews>
  <sheetFormatPr defaultColWidth="9.125" defaultRowHeight="14.25" x14ac:dyDescent="0.2"/>
  <cols>
    <col min="1" max="1" width="46.375" style="23" customWidth="1"/>
    <col min="2" max="6" width="10.625" style="23" customWidth="1"/>
    <col min="7" max="16384" width="9.125" style="23"/>
  </cols>
  <sheetData>
    <row r="1" spans="1:7" ht="18.75" x14ac:dyDescent="0.2">
      <c r="A1" s="230" t="s">
        <v>196</v>
      </c>
      <c r="B1" s="230"/>
      <c r="C1" s="230"/>
      <c r="D1" s="230"/>
      <c r="E1" s="230"/>
      <c r="F1" s="230"/>
      <c r="G1" s="106"/>
    </row>
    <row r="2" spans="1:7" ht="15" thickBot="1" x14ac:dyDescent="0.25">
      <c r="A2" s="232" t="s">
        <v>197</v>
      </c>
      <c r="B2" s="232"/>
      <c r="C2" s="232"/>
      <c r="D2" s="232"/>
      <c r="E2" s="232"/>
      <c r="F2" s="232"/>
      <c r="G2" s="106"/>
    </row>
    <row r="3" spans="1:7" ht="15" thickBot="1" x14ac:dyDescent="0.25">
      <c r="A3" s="57" t="s">
        <v>198</v>
      </c>
      <c r="B3" s="58" t="s">
        <v>22</v>
      </c>
      <c r="C3" s="58" t="s">
        <v>199</v>
      </c>
      <c r="D3" s="144" t="s">
        <v>200</v>
      </c>
      <c r="E3" s="144" t="s">
        <v>200</v>
      </c>
      <c r="F3" s="144" t="s">
        <v>387</v>
      </c>
      <c r="G3" s="13"/>
    </row>
    <row r="4" spans="1:7" ht="15" thickTop="1" x14ac:dyDescent="0.2">
      <c r="A4" s="14" t="s">
        <v>201</v>
      </c>
      <c r="B4" s="125">
        <v>10469</v>
      </c>
      <c r="C4" s="125">
        <v>13403.822802565153</v>
      </c>
      <c r="D4" s="125">
        <f>+'[4]from July-Sep05'!BV5</f>
        <v>3211.6043434305634</v>
      </c>
      <c r="E4" s="125">
        <f>+'[4]from July-Sep05'!BW5</f>
        <v>1525.8728526375444</v>
      </c>
      <c r="F4" s="125">
        <f>+'[4]from July-Sep05'!BX5</f>
        <v>2014.4901248914205</v>
      </c>
      <c r="G4" s="13"/>
    </row>
    <row r="5" spans="1:7" x14ac:dyDescent="0.2">
      <c r="A5" s="14" t="s">
        <v>202</v>
      </c>
      <c r="B5" s="125">
        <v>9455</v>
      </c>
      <c r="C5" s="125">
        <v>12438.097728336248</v>
      </c>
      <c r="D5" s="125">
        <f>+'[4]from July-Sep05'!BV6</f>
        <v>2931.7032133808543</v>
      </c>
      <c r="E5" s="125">
        <f>+'[4]from July-Sep05'!BW6</f>
        <v>1148.5554750200492</v>
      </c>
      <c r="F5" s="125">
        <f>+'[4]from July-Sep05'!BX6</f>
        <v>1607.4911248914204</v>
      </c>
      <c r="G5" s="13"/>
    </row>
    <row r="6" spans="1:7" x14ac:dyDescent="0.2">
      <c r="A6" s="30" t="s">
        <v>203</v>
      </c>
      <c r="B6" s="115">
        <v>503</v>
      </c>
      <c r="C6" s="115">
        <v>1121.0444659905345</v>
      </c>
      <c r="D6" s="115">
        <f>+'[4]from July-Sep05'!BV7</f>
        <v>562.4799840674483</v>
      </c>
      <c r="E6" s="115">
        <f>+'[4]from July-Sep05'!BW7</f>
        <v>35.866601818381234</v>
      </c>
      <c r="F6" s="115">
        <f>+'[4]from July-Sep05'!BX7</f>
        <v>567.3576492883119</v>
      </c>
      <c r="G6" s="13"/>
    </row>
    <row r="7" spans="1:7" x14ac:dyDescent="0.2">
      <c r="A7" s="30" t="s">
        <v>204</v>
      </c>
      <c r="B7" s="115">
        <v>1654</v>
      </c>
      <c r="C7" s="115">
        <v>1701.9005153416026</v>
      </c>
      <c r="D7" s="115">
        <f>+'[4]from July-Sep05'!BV8</f>
        <v>417.25162709143484</v>
      </c>
      <c r="E7" s="115">
        <f>+'[4]from July-Sep05'!BW8</f>
        <v>441.25366431691168</v>
      </c>
      <c r="F7" s="115">
        <f>+'[4]from July-Sep05'!BX8</f>
        <v>454.83577703866541</v>
      </c>
      <c r="G7" s="13"/>
    </row>
    <row r="8" spans="1:7" x14ac:dyDescent="0.2">
      <c r="A8" s="30" t="s">
        <v>205</v>
      </c>
      <c r="B8" s="115">
        <v>502</v>
      </c>
      <c r="C8" s="115">
        <v>1567.6972185178206</v>
      </c>
      <c r="D8" s="115">
        <f>+'[4]from July-Sep05'!BV9</f>
        <v>354.91353086823671</v>
      </c>
      <c r="E8" s="115">
        <f>+'[4]from July-Sep05'!BW9</f>
        <v>495.01219349198925</v>
      </c>
      <c r="F8" s="115">
        <f>+'[4]from July-Sep05'!BX9</f>
        <v>362.80657367302302</v>
      </c>
      <c r="G8" s="13"/>
    </row>
    <row r="9" spans="1:7" x14ac:dyDescent="0.2">
      <c r="A9" s="30" t="s">
        <v>206</v>
      </c>
      <c r="B9" s="115">
        <v>1000</v>
      </c>
      <c r="C9" s="115">
        <v>1000</v>
      </c>
      <c r="D9" s="115">
        <f>+'[4]from July-Sep05'!BV10</f>
        <v>0</v>
      </c>
      <c r="E9" s="115">
        <f>+'[4]from July-Sep05'!BW10</f>
        <v>0</v>
      </c>
      <c r="F9" s="115">
        <f>+'[4]from July-Sep05'!BX10</f>
        <v>0</v>
      </c>
      <c r="G9" s="13"/>
    </row>
    <row r="10" spans="1:7" x14ac:dyDescent="0.2">
      <c r="A10" s="30" t="s">
        <v>207</v>
      </c>
      <c r="B10" s="115" t="s">
        <v>64</v>
      </c>
      <c r="C10" s="115">
        <v>0</v>
      </c>
      <c r="D10" s="115">
        <f>+'[4]from July-Sep05'!BV11</f>
        <v>0</v>
      </c>
      <c r="E10" s="115">
        <f>+'[4]from July-Sep05'!BW11</f>
        <v>0</v>
      </c>
      <c r="F10" s="115">
        <f>+'[4]from July-Sep05'!BX11</f>
        <v>0</v>
      </c>
      <c r="G10" s="13"/>
    </row>
    <row r="11" spans="1:7" x14ac:dyDescent="0.2">
      <c r="A11" s="30" t="s">
        <v>208</v>
      </c>
      <c r="B11" s="115" t="s">
        <v>64</v>
      </c>
      <c r="C11" s="115">
        <v>0</v>
      </c>
      <c r="D11" s="115">
        <f>+'[4]from July-Sep05'!BV12</f>
        <v>0</v>
      </c>
      <c r="E11" s="115">
        <f>+'[4]from July-Sep05'!BW12</f>
        <v>0</v>
      </c>
      <c r="F11" s="115">
        <f>+'[4]from July-Sep05'!BX12</f>
        <v>0</v>
      </c>
      <c r="G11" s="13"/>
    </row>
    <row r="12" spans="1:7" x14ac:dyDescent="0.2">
      <c r="A12" s="30" t="s">
        <v>209</v>
      </c>
      <c r="B12" s="115">
        <v>5152</v>
      </c>
      <c r="C12" s="115">
        <v>5942.3884009099993</v>
      </c>
      <c r="D12" s="115">
        <f>+'[4]from July-Sep05'!BV13</f>
        <v>1400.03</v>
      </c>
      <c r="E12" s="115">
        <f>+'[4]from July-Sep05'!BW13</f>
        <v>0</v>
      </c>
      <c r="F12" s="115">
        <f>+'[4]from July-Sep05'!BX13</f>
        <v>0</v>
      </c>
      <c r="G12" s="13"/>
    </row>
    <row r="13" spans="1:7" x14ac:dyDescent="0.2">
      <c r="A13" s="30" t="s">
        <v>210</v>
      </c>
      <c r="B13" s="115" t="s">
        <v>64</v>
      </c>
      <c r="C13" s="115">
        <v>0</v>
      </c>
      <c r="D13" s="115">
        <f>+'[4]from July-Sep05'!BV14</f>
        <v>0</v>
      </c>
      <c r="E13" s="115">
        <f>+'[4]from July-Sep05'!BW14</f>
        <v>0</v>
      </c>
      <c r="F13" s="115">
        <f>+'[4]from July-Sep05'!BX14</f>
        <v>0</v>
      </c>
      <c r="G13" s="13"/>
    </row>
    <row r="14" spans="1:7" x14ac:dyDescent="0.2">
      <c r="A14" s="30" t="s">
        <v>211</v>
      </c>
      <c r="B14" s="115">
        <v>645</v>
      </c>
      <c r="C14" s="115">
        <v>1105.0671275762891</v>
      </c>
      <c r="D14" s="115">
        <f>+'[4]from July-Sep05'!BV15</f>
        <v>197.02807135373428</v>
      </c>
      <c r="E14" s="115">
        <f>+'[4]from July-Sep05'!BW15</f>
        <v>176.42301539276716</v>
      </c>
      <c r="F14" s="115">
        <f>+'[4]from July-Sep05'!BX15</f>
        <v>222.4911248914203</v>
      </c>
      <c r="G14" s="13"/>
    </row>
    <row r="15" spans="1:7" x14ac:dyDescent="0.2">
      <c r="A15" s="14" t="s">
        <v>212</v>
      </c>
      <c r="B15" s="125">
        <v>1014</v>
      </c>
      <c r="C15" s="125">
        <v>965.72507422890499</v>
      </c>
      <c r="D15" s="125">
        <f>+'[4]from July-Sep05'!BV16</f>
        <v>279.90113004970908</v>
      </c>
      <c r="E15" s="125">
        <f>+'[4]from July-Sep05'!BW16</f>
        <v>377.31737761749503</v>
      </c>
      <c r="F15" s="125">
        <f>+'[4]from July-Sep05'!BX16</f>
        <v>406.99900000000002</v>
      </c>
      <c r="G15" s="13"/>
    </row>
    <row r="16" spans="1:7" x14ac:dyDescent="0.2">
      <c r="A16" s="30" t="s">
        <v>213</v>
      </c>
      <c r="B16" s="115" t="s">
        <v>64</v>
      </c>
      <c r="C16" s="115">
        <v>0</v>
      </c>
      <c r="D16" s="115">
        <f>+'[4]from July-Sep05'!BV17</f>
        <v>0</v>
      </c>
      <c r="E16" s="115">
        <f>+'[4]from July-Sep05'!BW17</f>
        <v>172.05029052</v>
      </c>
      <c r="F16" s="115">
        <f>+'[4]from July-Sep05'!BX17</f>
        <v>166.59200000000001</v>
      </c>
      <c r="G16" s="13"/>
    </row>
    <row r="17" spans="1:7" x14ac:dyDescent="0.2">
      <c r="A17" s="30" t="s">
        <v>214</v>
      </c>
      <c r="B17" s="115">
        <v>1014</v>
      </c>
      <c r="C17" s="115">
        <v>965.72507422890499</v>
      </c>
      <c r="D17" s="115">
        <f>+'[4]from July-Sep05'!BV18</f>
        <v>279.90113004970908</v>
      </c>
      <c r="E17" s="115">
        <f>+'[4]from July-Sep05'!BW18</f>
        <v>205.26708709749499</v>
      </c>
      <c r="F17" s="115">
        <f>+'[4]from July-Sep05'!BX18</f>
        <v>240.40700000000001</v>
      </c>
      <c r="G17" s="13"/>
    </row>
    <row r="18" spans="1:7" x14ac:dyDescent="0.2">
      <c r="A18" s="14" t="s">
        <v>215</v>
      </c>
      <c r="B18" s="125" t="s">
        <v>64</v>
      </c>
      <c r="C18" s="115">
        <v>0</v>
      </c>
      <c r="D18" s="115">
        <f>+'[4]from July-Sep05'!BV19</f>
        <v>0</v>
      </c>
      <c r="E18" s="115">
        <f>+'[4]from July-Sep05'!BW19</f>
        <v>0</v>
      </c>
      <c r="F18" s="115">
        <f>+'[4]from July-Sep05'!BX19</f>
        <v>0</v>
      </c>
      <c r="G18" s="13"/>
    </row>
    <row r="19" spans="1:7" x14ac:dyDescent="0.2">
      <c r="A19" s="30" t="s">
        <v>216</v>
      </c>
      <c r="B19" s="115" t="s">
        <v>64</v>
      </c>
      <c r="C19" s="115">
        <v>0</v>
      </c>
      <c r="D19" s="115">
        <f>+'[4]from July-Sep05'!BV20</f>
        <v>0</v>
      </c>
      <c r="E19" s="115">
        <f>+'[4]from July-Sep05'!BW20</f>
        <v>0</v>
      </c>
      <c r="F19" s="115">
        <f>+'[4]from July-Sep05'!BX20</f>
        <v>0</v>
      </c>
      <c r="G19" s="13"/>
    </row>
    <row r="20" spans="1:7" x14ac:dyDescent="0.2">
      <c r="A20" s="63" t="s">
        <v>217</v>
      </c>
      <c r="B20" s="115" t="s">
        <v>64</v>
      </c>
      <c r="C20" s="115">
        <v>0</v>
      </c>
      <c r="D20" s="115">
        <f>+'[4]from July-Sep05'!BV21</f>
        <v>0</v>
      </c>
      <c r="E20" s="115">
        <f>+'[4]from July-Sep05'!BW21</f>
        <v>0</v>
      </c>
      <c r="F20" s="115">
        <f>+'[4]from July-Sep05'!BX21</f>
        <v>0</v>
      </c>
      <c r="G20" s="13"/>
    </row>
    <row r="21" spans="1:7" x14ac:dyDescent="0.2">
      <c r="A21" s="30" t="s">
        <v>218</v>
      </c>
      <c r="B21" s="115" t="s">
        <v>64</v>
      </c>
      <c r="C21" s="115">
        <v>0</v>
      </c>
      <c r="D21" s="115">
        <f>+'[4]from July-Sep05'!BV22</f>
        <v>0</v>
      </c>
      <c r="E21" s="115">
        <f>+'[4]from July-Sep05'!BW22</f>
        <v>0</v>
      </c>
      <c r="F21" s="115">
        <f>+'[4]from July-Sep05'!BX22</f>
        <v>0</v>
      </c>
      <c r="G21" s="13"/>
    </row>
    <row r="22" spans="1:7" x14ac:dyDescent="0.2">
      <c r="A22" s="14" t="s">
        <v>219</v>
      </c>
      <c r="B22" s="125">
        <v>71</v>
      </c>
      <c r="C22" s="125">
        <v>439.68588897999996</v>
      </c>
      <c r="D22" s="125">
        <f>+'[4]from July-Sep05'!BV23</f>
        <v>0</v>
      </c>
      <c r="E22" s="125">
        <f>+'[4]from July-Sep05'!BW23</f>
        <v>43.54698114</v>
      </c>
      <c r="F22" s="125">
        <f>+'[4]from July-Sep05'!BX23</f>
        <v>35</v>
      </c>
      <c r="G22" s="13"/>
    </row>
    <row r="23" spans="1:7" x14ac:dyDescent="0.2">
      <c r="A23" s="30" t="s">
        <v>220</v>
      </c>
      <c r="B23" s="115" t="s">
        <v>64</v>
      </c>
      <c r="C23" s="115">
        <v>0</v>
      </c>
      <c r="D23" s="115">
        <f>+'[4]from July-Sep05'!BV24</f>
        <v>0</v>
      </c>
      <c r="E23" s="115">
        <f>+'[4]from July-Sep05'!BW24</f>
        <v>0</v>
      </c>
      <c r="F23" s="115">
        <f>+'[4]from July-Sep05'!BX24</f>
        <v>0</v>
      </c>
      <c r="G23" s="13"/>
    </row>
    <row r="24" spans="1:7" x14ac:dyDescent="0.2">
      <c r="A24" s="30" t="s">
        <v>204</v>
      </c>
      <c r="B24" s="115" t="s">
        <v>64</v>
      </c>
      <c r="C24" s="115">
        <v>0</v>
      </c>
      <c r="D24" s="115">
        <f>+'[4]from July-Sep05'!BV25</f>
        <v>0</v>
      </c>
      <c r="E24" s="115">
        <f>+'[4]from July-Sep05'!BW25</f>
        <v>0</v>
      </c>
      <c r="F24" s="115">
        <f>+'[4]from July-Sep05'!BX25</f>
        <v>0</v>
      </c>
      <c r="G24" s="13"/>
    </row>
    <row r="25" spans="1:7" x14ac:dyDescent="0.2">
      <c r="A25" s="30" t="s">
        <v>221</v>
      </c>
      <c r="B25" s="115">
        <v>55</v>
      </c>
      <c r="C25" s="115">
        <v>410.57848802000001</v>
      </c>
      <c r="D25" s="115">
        <f>+'[4]from July-Sep05'!BV26</f>
        <v>0</v>
      </c>
      <c r="E25" s="115">
        <f>+'[4]from July-Sep05'!BW26</f>
        <v>17.77882318</v>
      </c>
      <c r="F25" s="115">
        <f>+'[4]from July-Sep05'!BX26</f>
        <v>0</v>
      </c>
      <c r="G25" s="13"/>
    </row>
    <row r="26" spans="1:7" x14ac:dyDescent="0.2">
      <c r="A26" s="30" t="s">
        <v>222</v>
      </c>
      <c r="B26" s="115">
        <v>16</v>
      </c>
      <c r="C26" s="115">
        <v>29.10740096</v>
      </c>
      <c r="D26" s="115">
        <f>+'[4]from July-Sep05'!BV27</f>
        <v>0</v>
      </c>
      <c r="E26" s="115">
        <f>+'[4]from July-Sep05'!BW27</f>
        <v>25.76815796</v>
      </c>
      <c r="F26" s="115">
        <f>+'[4]from July-Sep05'!BX27</f>
        <v>35</v>
      </c>
      <c r="G26" s="13"/>
    </row>
    <row r="27" spans="1:7" x14ac:dyDescent="0.2">
      <c r="A27" s="30" t="s">
        <v>223</v>
      </c>
      <c r="B27" s="115" t="s">
        <v>64</v>
      </c>
      <c r="C27" s="115">
        <v>0</v>
      </c>
      <c r="D27" s="115">
        <f>+'[4]from July-Sep05'!BV28</f>
        <v>0</v>
      </c>
      <c r="E27" s="115">
        <f>+'[4]from July-Sep05'!BW28</f>
        <v>0</v>
      </c>
      <c r="F27" s="115">
        <f>+'[4]from July-Sep05'!BX28</f>
        <v>0</v>
      </c>
      <c r="G27" s="13"/>
    </row>
    <row r="28" spans="1:7" x14ac:dyDescent="0.2">
      <c r="A28" s="14" t="s">
        <v>224</v>
      </c>
      <c r="B28" s="125">
        <v>65</v>
      </c>
      <c r="C28" s="125">
        <v>106.65666599999999</v>
      </c>
      <c r="D28" s="125">
        <f>+'[4]from July-Sep05'!BV29</f>
        <v>20.83</v>
      </c>
      <c r="E28" s="125">
        <f>+'[4]from July-Sep05'!BW29</f>
        <v>20.83</v>
      </c>
      <c r="F28" s="125">
        <f>+'[4]from July-Sep05'!BX29</f>
        <v>6.9444439999999998</v>
      </c>
      <c r="G28" s="13"/>
    </row>
    <row r="29" spans="1:7" x14ac:dyDescent="0.2">
      <c r="A29" s="14" t="s">
        <v>225</v>
      </c>
      <c r="B29" s="125" t="s">
        <v>64</v>
      </c>
      <c r="C29" s="125">
        <v>0</v>
      </c>
      <c r="D29" s="125">
        <f>+'[4]from July-Sep05'!BV30</f>
        <v>0</v>
      </c>
      <c r="E29" s="125">
        <f>+'[4]from July-Sep05'!BW30</f>
        <v>150</v>
      </c>
      <c r="F29" s="125">
        <f>+'[4]from July-Sep05'!BX30</f>
        <v>0</v>
      </c>
      <c r="G29" s="13"/>
    </row>
    <row r="30" spans="1:7" x14ac:dyDescent="0.2">
      <c r="A30" s="14" t="s">
        <v>226</v>
      </c>
      <c r="B30" s="125" t="s">
        <v>64</v>
      </c>
      <c r="C30" s="125">
        <v>0</v>
      </c>
      <c r="D30" s="125">
        <f>+'[4]from July-Sep05'!BV31</f>
        <v>0</v>
      </c>
      <c r="E30" s="125">
        <f>+'[4]from July-Sep05'!BW31</f>
        <v>0</v>
      </c>
      <c r="F30" s="125">
        <f>+'[4]from July-Sep05'!BX31</f>
        <v>0</v>
      </c>
      <c r="G30" s="13"/>
    </row>
    <row r="31" spans="1:7" x14ac:dyDescent="0.2">
      <c r="A31" s="14" t="s">
        <v>227</v>
      </c>
      <c r="B31" s="125">
        <v>972</v>
      </c>
      <c r="C31" s="125">
        <v>1115.19995427</v>
      </c>
      <c r="D31" s="125">
        <f>+'[4]from July-Sep05'!BV32</f>
        <v>405.78780799999998</v>
      </c>
      <c r="E31" s="125">
        <f>+'[4]from July-Sep05'!BW32</f>
        <v>184.18604575000001</v>
      </c>
      <c r="F31" s="125">
        <f>+'[4]from July-Sep05'!BX32</f>
        <v>460.33257736000002</v>
      </c>
      <c r="G31" s="13"/>
    </row>
    <row r="32" spans="1:7" ht="15" thickBot="1" x14ac:dyDescent="0.25">
      <c r="A32" s="61" t="s">
        <v>228</v>
      </c>
      <c r="B32" s="147" t="s">
        <v>64</v>
      </c>
      <c r="C32" s="147">
        <v>0</v>
      </c>
      <c r="D32" s="147">
        <f>+'[4]from July-Sep05'!BV33</f>
        <v>0</v>
      </c>
      <c r="E32" s="147">
        <f>+'[4]from July-Sep05'!BW33</f>
        <v>0</v>
      </c>
      <c r="F32" s="147">
        <f>+'[4]from July-Sep05'!BX33</f>
        <v>0</v>
      </c>
      <c r="G32" s="13"/>
    </row>
    <row r="33" spans="1:7" ht="15.75" thickTop="1" thickBot="1" x14ac:dyDescent="0.25">
      <c r="A33" s="61" t="s">
        <v>229</v>
      </c>
      <c r="B33" s="147">
        <v>11577</v>
      </c>
      <c r="C33" s="147">
        <v>15065.365311815152</v>
      </c>
      <c r="D33" s="147">
        <f>+'[4]from July-Sep05'!BV34</f>
        <v>3638.2221514305634</v>
      </c>
      <c r="E33" s="147">
        <f>+'[4]from July-Sep05'!BW34</f>
        <v>1924.4358795275443</v>
      </c>
      <c r="F33" s="147">
        <f>+'[4]from July-Sep05'!BX34</f>
        <v>2516.7671462514204</v>
      </c>
      <c r="G33" s="13"/>
    </row>
    <row r="34" spans="1:7" ht="15" thickTop="1" x14ac:dyDescent="0.2">
      <c r="A34" s="14"/>
      <c r="B34" s="115"/>
      <c r="C34" s="115"/>
      <c r="D34" s="115"/>
      <c r="E34" s="115"/>
      <c r="F34" s="115"/>
      <c r="G34" s="13"/>
    </row>
    <row r="35" spans="1:7" ht="15" thickBot="1" x14ac:dyDescent="0.25">
      <c r="A35" s="64" t="s">
        <v>21</v>
      </c>
      <c r="B35" s="148"/>
      <c r="C35" s="148"/>
      <c r="D35" s="148"/>
      <c r="E35" s="148"/>
      <c r="F35" s="148"/>
      <c r="G35" s="13"/>
    </row>
    <row r="36" spans="1:7" ht="15" thickBot="1" x14ac:dyDescent="0.25">
      <c r="A36" s="146" t="s">
        <v>230</v>
      </c>
      <c r="B36" s="147">
        <v>538</v>
      </c>
      <c r="C36" s="147">
        <v>1328.5608141600001</v>
      </c>
      <c r="D36" s="147">
        <f>+'[4]from July-Sep05'!BV37</f>
        <v>120</v>
      </c>
      <c r="E36" s="147">
        <f>+'[4]from July-Sep05'!BW37</f>
        <v>113.75</v>
      </c>
      <c r="F36" s="147">
        <f>+'[4]from July-Sep05'!BX37</f>
        <v>72.002992500000005</v>
      </c>
      <c r="G36" s="13"/>
    </row>
    <row r="37" spans="1:7" ht="15" thickTop="1" x14ac:dyDescent="0.2">
      <c r="A37" s="30" t="s">
        <v>231</v>
      </c>
      <c r="B37" s="115">
        <v>533</v>
      </c>
      <c r="C37" s="115">
        <v>1327.8108141600001</v>
      </c>
      <c r="D37" s="115">
        <f>+'[4]from July-Sep05'!BV38</f>
        <v>120</v>
      </c>
      <c r="E37" s="115">
        <f>+'[4]from July-Sep05'!BW38</f>
        <v>101</v>
      </c>
      <c r="F37" s="115">
        <f>+'[4]from July-Sep05'!BX38</f>
        <v>60.002992499999998</v>
      </c>
      <c r="G37" s="13"/>
    </row>
    <row r="38" spans="1:7" x14ac:dyDescent="0.2">
      <c r="A38" s="30" t="s">
        <v>232</v>
      </c>
      <c r="B38" s="115" t="s">
        <v>64</v>
      </c>
      <c r="C38" s="115">
        <v>0</v>
      </c>
      <c r="D38" s="115">
        <f>+'[4]from July-Sep05'!BV42</f>
        <v>0</v>
      </c>
      <c r="E38" s="115">
        <f>+'[4]from July-Sep05'!BW42</f>
        <v>0</v>
      </c>
      <c r="F38" s="115">
        <f>+'[4]from July-Sep05'!BX42</f>
        <v>0</v>
      </c>
      <c r="G38" s="13"/>
    </row>
    <row r="39" spans="1:7" x14ac:dyDescent="0.2">
      <c r="A39" s="30" t="s">
        <v>233</v>
      </c>
      <c r="B39" s="115">
        <v>29812</v>
      </c>
      <c r="C39" s="115">
        <v>18313.515957180003</v>
      </c>
      <c r="D39" s="115">
        <f>+'[4]from July-Sep05'!BV43</f>
        <v>2893.8080514300004</v>
      </c>
      <c r="E39" s="115">
        <f>+'[4]from July-Sep05'!BW43</f>
        <v>2580.5758552299999</v>
      </c>
      <c r="F39" s="115">
        <f>+'[4]from July-Sep05'!BX43</f>
        <v>5763.2661486000006</v>
      </c>
      <c r="G39" s="13"/>
    </row>
    <row r="40" spans="1:7" x14ac:dyDescent="0.2">
      <c r="A40" s="27" t="s">
        <v>234</v>
      </c>
      <c r="B40" s="115">
        <v>-6</v>
      </c>
      <c r="C40" s="115">
        <v>-218.76897272000042</v>
      </c>
      <c r="D40" s="115">
        <f>+'[4]from July-Sep05'!BV44</f>
        <v>-87.519391129999804</v>
      </c>
      <c r="E40" s="115">
        <f>+'[4]from July-Sep05'!BW44</f>
        <v>-87.975296250000156</v>
      </c>
      <c r="F40" s="115">
        <f>+'[4]from July-Sep05'!BX44</f>
        <v>29.146546270000272</v>
      </c>
      <c r="G40" s="13"/>
    </row>
    <row r="41" spans="1:7" ht="15" thickBot="1" x14ac:dyDescent="0.25">
      <c r="A41" s="62" t="s">
        <v>235</v>
      </c>
      <c r="B41" s="127">
        <v>6</v>
      </c>
      <c r="C41" s="127">
        <v>0.75</v>
      </c>
      <c r="D41" s="127">
        <f>+'[4]from July-Sep05'!BV45</f>
        <v>0</v>
      </c>
      <c r="E41" s="127">
        <f>+'[4]from July-Sep05'!BW45</f>
        <v>12.75</v>
      </c>
      <c r="F41" s="127">
        <f>+'[4]from July-Sep05'!BX45</f>
        <v>12</v>
      </c>
      <c r="G41" s="13"/>
    </row>
    <row r="42" spans="1:7" ht="15" thickTop="1" x14ac:dyDescent="0.2">
      <c r="A42" s="14" t="s">
        <v>236</v>
      </c>
      <c r="B42" s="149" t="s">
        <v>64</v>
      </c>
      <c r="C42" s="115" t="s">
        <v>64</v>
      </c>
      <c r="D42" s="115">
        <f>+'[4]from July-Sep05'!BV46</f>
        <v>0</v>
      </c>
      <c r="E42" s="115">
        <f>+'[4]from July-Sep05'!BW46</f>
        <v>0</v>
      </c>
      <c r="F42" s="115">
        <f>+'[4]from July-Sep05'!BX46</f>
        <v>0</v>
      </c>
      <c r="G42" s="13"/>
    </row>
    <row r="43" spans="1:7" x14ac:dyDescent="0.2">
      <c r="A43" s="30" t="s">
        <v>209</v>
      </c>
      <c r="B43" s="128" t="s">
        <v>64</v>
      </c>
      <c r="C43" s="115" t="s">
        <v>64</v>
      </c>
      <c r="D43" s="115">
        <f>+'[4]from July-Sep05'!BV47</f>
        <v>0</v>
      </c>
      <c r="E43" s="115">
        <f>+'[4]from July-Sep05'!BW47</f>
        <v>0</v>
      </c>
      <c r="F43" s="115">
        <f>+'[4]from July-Sep05'!BX47</f>
        <v>0</v>
      </c>
      <c r="G43" s="13"/>
    </row>
    <row r="44" spans="1:7" x14ac:dyDescent="0.2">
      <c r="A44" s="30" t="s">
        <v>237</v>
      </c>
      <c r="B44" s="128" t="s">
        <v>64</v>
      </c>
      <c r="C44" s="115" t="s">
        <v>64</v>
      </c>
      <c r="D44" s="115">
        <f>+'[4]from July-Sep05'!BV48</f>
        <v>0</v>
      </c>
      <c r="E44" s="115">
        <f>+'[4]from July-Sep05'!BW48</f>
        <v>0</v>
      </c>
      <c r="F44" s="115">
        <f>+'[4]from July-Sep05'!BX48</f>
        <v>0</v>
      </c>
      <c r="G44" s="13"/>
    </row>
    <row r="45" spans="1:7" x14ac:dyDescent="0.2">
      <c r="A45" s="30" t="s">
        <v>238</v>
      </c>
      <c r="B45" s="128" t="s">
        <v>64</v>
      </c>
      <c r="C45" s="115" t="s">
        <v>64</v>
      </c>
      <c r="D45" s="115">
        <f>+'[4]from July-Sep05'!BV49</f>
        <v>0</v>
      </c>
      <c r="E45" s="115">
        <f>+'[4]from July-Sep05'!BW49</f>
        <v>0</v>
      </c>
      <c r="F45" s="115">
        <f>+'[4]from July-Sep05'!BX49</f>
        <v>0</v>
      </c>
      <c r="G45" s="13"/>
    </row>
    <row r="46" spans="1:7" x14ac:dyDescent="0.2">
      <c r="A46" s="30" t="s">
        <v>239</v>
      </c>
      <c r="B46" s="128" t="s">
        <v>64</v>
      </c>
      <c r="C46" s="125" t="s">
        <v>64</v>
      </c>
      <c r="D46" s="125">
        <f>+'[4]from July-Sep05'!BV50</f>
        <v>0</v>
      </c>
      <c r="E46" s="125">
        <f>+'[4]from July-Sep05'!BW50</f>
        <v>0</v>
      </c>
      <c r="F46" s="125">
        <f>+'[4]from July-Sep05'!BX50</f>
        <v>0</v>
      </c>
      <c r="G46" s="13"/>
    </row>
    <row r="47" spans="1:7" ht="15" thickBot="1" x14ac:dyDescent="0.25">
      <c r="A47" s="62" t="s">
        <v>240</v>
      </c>
      <c r="B47" s="150" t="s">
        <v>64</v>
      </c>
      <c r="C47" s="147" t="s">
        <v>64</v>
      </c>
      <c r="D47" s="147">
        <f>+'[4]from July-Sep05'!BV51</f>
        <v>0</v>
      </c>
      <c r="E47" s="147">
        <f>+'[4]from July-Sep05'!BW51</f>
        <v>0</v>
      </c>
      <c r="F47" s="147">
        <f>+'[4]from July-Sep05'!BX51</f>
        <v>0</v>
      </c>
      <c r="G47" s="13"/>
    </row>
    <row r="48" spans="1:7" ht="15" thickTop="1" x14ac:dyDescent="0.2">
      <c r="A48" s="260" t="s">
        <v>30</v>
      </c>
      <c r="B48" s="260"/>
      <c r="C48" s="260"/>
      <c r="D48" s="260"/>
      <c r="E48" s="260"/>
      <c r="F48" s="260"/>
      <c r="G48" s="106"/>
    </row>
    <row r="49" spans="1:7" x14ac:dyDescent="0.2">
      <c r="A49" s="103" t="s">
        <v>241</v>
      </c>
      <c r="B49" s="103"/>
      <c r="C49" s="103"/>
      <c r="D49" s="103"/>
      <c r="E49" s="103"/>
      <c r="F49" s="103"/>
      <c r="G49" s="229"/>
    </row>
    <row r="50" spans="1:7" ht="27" customHeight="1" x14ac:dyDescent="0.2">
      <c r="A50" s="259" t="s">
        <v>242</v>
      </c>
      <c r="B50" s="259"/>
      <c r="C50" s="259"/>
      <c r="D50" s="259"/>
      <c r="E50" s="259"/>
      <c r="F50" s="259"/>
      <c r="G50" s="229"/>
    </row>
    <row r="51" spans="1:7" ht="10.5" customHeight="1" x14ac:dyDescent="0.2">
      <c r="A51" s="145" t="s">
        <v>243</v>
      </c>
      <c r="B51" s="104"/>
      <c r="C51" s="104"/>
      <c r="D51" s="104"/>
      <c r="E51" s="104"/>
      <c r="F51" s="103"/>
      <c r="G51" s="229"/>
    </row>
    <row r="52" spans="1:7" ht="17.25" customHeight="1" x14ac:dyDescent="0.2">
      <c r="A52" s="259" t="s">
        <v>244</v>
      </c>
      <c r="B52" s="259"/>
      <c r="C52" s="259"/>
      <c r="D52" s="259"/>
      <c r="E52" s="259"/>
      <c r="F52" s="259"/>
      <c r="G52" s="229"/>
    </row>
    <row r="53" spans="1:7" x14ac:dyDescent="0.2">
      <c r="A53" s="229" t="s">
        <v>245</v>
      </c>
      <c r="B53" s="229"/>
      <c r="C53" s="229"/>
      <c r="D53" s="229"/>
      <c r="E53" s="229"/>
      <c r="F53" s="103"/>
      <c r="G53" s="103"/>
    </row>
    <row r="54" spans="1:7" x14ac:dyDescent="0.2">
      <c r="A54" s="229"/>
      <c r="B54" s="229"/>
      <c r="C54" s="229"/>
      <c r="D54" s="229"/>
      <c r="E54" s="229"/>
      <c r="F54" s="103"/>
      <c r="G54" s="103"/>
    </row>
    <row r="55" spans="1:7" ht="15" x14ac:dyDescent="0.2">
      <c r="A55" s="258"/>
      <c r="B55" s="258"/>
      <c r="C55" s="258"/>
      <c r="D55" s="258"/>
      <c r="E55" s="258"/>
      <c r="F55" s="108"/>
      <c r="G55" s="108"/>
    </row>
  </sheetData>
  <mergeCells count="9">
    <mergeCell ref="G49:G52"/>
    <mergeCell ref="A50:F50"/>
    <mergeCell ref="A55:E55"/>
    <mergeCell ref="A53:E53"/>
    <mergeCell ref="A54:E54"/>
    <mergeCell ref="A52:F52"/>
    <mergeCell ref="A1:F1"/>
    <mergeCell ref="A48:F48"/>
    <mergeCell ref="A2:F2"/>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22" zoomScaleNormal="100" zoomScaleSheetLayoutView="100" workbookViewId="0">
      <selection activeCell="A2" sqref="A2:XFD2"/>
    </sheetView>
  </sheetViews>
  <sheetFormatPr defaultColWidth="9.125" defaultRowHeight="14.25" x14ac:dyDescent="0.2"/>
  <cols>
    <col min="1" max="1" width="44.25" style="23" bestFit="1" customWidth="1"/>
    <col min="2" max="2" width="9.125" style="23"/>
    <col min="3" max="4" width="8.25" style="23" customWidth="1"/>
    <col min="5" max="5" width="9.5" style="23" bestFit="1" customWidth="1"/>
    <col min="6" max="6" width="9.375" style="23" bestFit="1" customWidth="1"/>
    <col min="7" max="7" width="9.875" style="23" bestFit="1" customWidth="1"/>
    <col min="8" max="16384" width="9.125" style="23"/>
  </cols>
  <sheetData>
    <row r="1" spans="1:7" ht="18.75" x14ac:dyDescent="0.2">
      <c r="A1" s="230" t="s">
        <v>246</v>
      </c>
      <c r="B1" s="230"/>
      <c r="C1" s="230"/>
      <c r="D1" s="230"/>
      <c r="E1" s="230"/>
      <c r="F1" s="230"/>
      <c r="G1" s="69"/>
    </row>
    <row r="2" spans="1:7" ht="15" thickBot="1" x14ac:dyDescent="0.25">
      <c r="A2" s="253" t="s">
        <v>197</v>
      </c>
      <c r="B2" s="253"/>
      <c r="C2" s="253"/>
      <c r="D2" s="253"/>
      <c r="E2" s="253"/>
      <c r="F2" s="253"/>
      <c r="G2" s="253"/>
    </row>
    <row r="3" spans="1:7" ht="15.75" thickTop="1" thickBot="1" x14ac:dyDescent="0.25">
      <c r="A3" s="65" t="s">
        <v>247</v>
      </c>
      <c r="B3" s="66"/>
      <c r="C3" s="70" t="s">
        <v>389</v>
      </c>
      <c r="D3" s="58" t="s">
        <v>388</v>
      </c>
      <c r="E3" s="66" t="s">
        <v>200</v>
      </c>
      <c r="F3" s="66" t="s">
        <v>386</v>
      </c>
      <c r="G3" s="107" t="s">
        <v>385</v>
      </c>
    </row>
    <row r="4" spans="1:7" ht="15" thickTop="1" x14ac:dyDescent="0.2">
      <c r="A4" s="67" t="s">
        <v>201</v>
      </c>
      <c r="B4" s="11"/>
      <c r="C4" s="151">
        <v>2318</v>
      </c>
      <c r="D4" s="151">
        <v>3318.0788005807658</v>
      </c>
      <c r="E4" s="151">
        <f>+'[4]from July-Sep05'!BV66</f>
        <v>1021.4717094774775</v>
      </c>
      <c r="F4" s="151">
        <f>+'[4]from July-Sep05'!BW66</f>
        <v>793.89921549021403</v>
      </c>
      <c r="G4" s="151">
        <f>+'[4]from July-Sep05'!BX66</f>
        <v>1194.8115437439392</v>
      </c>
    </row>
    <row r="5" spans="1:7" x14ac:dyDescent="0.2">
      <c r="A5" s="67" t="s">
        <v>248</v>
      </c>
      <c r="B5" s="11"/>
      <c r="C5" s="151">
        <v>1848</v>
      </c>
      <c r="D5" s="151">
        <v>2691.7200401196374</v>
      </c>
      <c r="E5" s="151">
        <f>+'[4]from July-Sep05'!BV67</f>
        <v>835.71510590703781</v>
      </c>
      <c r="F5" s="151">
        <f>+'[4]from July-Sep05'!BW67</f>
        <v>601.72313249021397</v>
      </c>
      <c r="G5" s="151">
        <f>+'[4]from July-Sep05'!BX67</f>
        <v>930.39274604514844</v>
      </c>
    </row>
    <row r="6" spans="1:7" x14ac:dyDescent="0.2">
      <c r="A6" s="67" t="s">
        <v>249</v>
      </c>
      <c r="B6" s="11"/>
      <c r="C6" s="151">
        <v>1821</v>
      </c>
      <c r="D6" s="151">
        <v>2647.427378079637</v>
      </c>
      <c r="E6" s="151">
        <f>+'[4]from July-Sep05'!BV68</f>
        <v>829.21648133703786</v>
      </c>
      <c r="F6" s="151">
        <f>+'[4]from July-Sep05'!BW68</f>
        <v>593.74966631021402</v>
      </c>
      <c r="G6" s="151">
        <f>+'[4]from July-Sep05'!BX68</f>
        <v>919.42239929514847</v>
      </c>
    </row>
    <row r="7" spans="1:7" x14ac:dyDescent="0.2">
      <c r="A7" s="71" t="s">
        <v>250</v>
      </c>
      <c r="B7" s="4"/>
      <c r="C7" s="152">
        <v>97</v>
      </c>
      <c r="D7" s="152">
        <v>196.29278990723247</v>
      </c>
      <c r="E7" s="152">
        <f>+'[4]from July-Sep05'!BV69</f>
        <v>89.863138158773211</v>
      </c>
      <c r="F7" s="152">
        <f>+'[4]from July-Sep05'!BW69</f>
        <v>9.3229677200141623</v>
      </c>
      <c r="G7" s="152">
        <f>+'[4]from July-Sep05'!BX69</f>
        <v>72.99025544835095</v>
      </c>
    </row>
    <row r="8" spans="1:7" x14ac:dyDescent="0.2">
      <c r="A8" s="71" t="s">
        <v>251</v>
      </c>
      <c r="B8" s="4"/>
      <c r="C8" s="152">
        <v>447</v>
      </c>
      <c r="D8" s="152">
        <v>768.26615468983255</v>
      </c>
      <c r="E8" s="152">
        <f>+'[4]from July-Sep05'!BV70</f>
        <v>313.55388151342731</v>
      </c>
      <c r="F8" s="152">
        <f>+'[4]from July-Sep05'!BW70</f>
        <v>204.96282541583105</v>
      </c>
      <c r="G8" s="152">
        <f>+'[4]from July-Sep05'!BX70</f>
        <v>342.79841896677368</v>
      </c>
    </row>
    <row r="9" spans="1:7" x14ac:dyDescent="0.2">
      <c r="A9" s="71" t="s">
        <v>252</v>
      </c>
      <c r="B9" s="4"/>
      <c r="C9" s="152">
        <v>261</v>
      </c>
      <c r="D9" s="152">
        <v>575.73453849467842</v>
      </c>
      <c r="E9" s="152">
        <f>+'[4]from July-Sep05'!BV71</f>
        <v>80.531845108307351</v>
      </c>
      <c r="F9" s="152">
        <f>+'[4]from July-Sep05'!BW71</f>
        <v>260.49358484844663</v>
      </c>
      <c r="G9" s="152">
        <f>+'[4]from July-Sep05'!BX71</f>
        <v>136.05028929550542</v>
      </c>
    </row>
    <row r="10" spans="1:7" x14ac:dyDescent="0.2">
      <c r="A10" s="71" t="s">
        <v>253</v>
      </c>
      <c r="B10" s="4"/>
      <c r="C10" s="152">
        <v>587</v>
      </c>
      <c r="D10" s="152">
        <v>610.60907629214194</v>
      </c>
      <c r="E10" s="152">
        <f>+'[4]from July-Sep05'!BV72</f>
        <v>218.9375</v>
      </c>
      <c r="F10" s="152">
        <f>+'[4]from July-Sep05'!BW72</f>
        <v>39.814999999999998</v>
      </c>
      <c r="G10" s="152">
        <f>+'[4]from July-Sep05'!BX72</f>
        <v>251.47</v>
      </c>
    </row>
    <row r="11" spans="1:7" x14ac:dyDescent="0.2">
      <c r="A11" s="71" t="s">
        <v>254</v>
      </c>
      <c r="B11" s="4"/>
      <c r="C11" s="152" t="s">
        <v>64</v>
      </c>
      <c r="D11" s="152">
        <v>0</v>
      </c>
      <c r="E11" s="152">
        <f>+'[4]from July-Sep05'!BV73</f>
        <v>0</v>
      </c>
      <c r="F11" s="152">
        <f>+'[4]from July-Sep05'!BW73</f>
        <v>0</v>
      </c>
      <c r="G11" s="152">
        <f>+'[4]from July-Sep05'!BX73</f>
        <v>0</v>
      </c>
    </row>
    <row r="12" spans="1:7" x14ac:dyDescent="0.2">
      <c r="A12" s="71" t="s">
        <v>255</v>
      </c>
      <c r="B12" s="4"/>
      <c r="C12" s="152" t="s">
        <v>64</v>
      </c>
      <c r="D12" s="152">
        <v>0</v>
      </c>
      <c r="E12" s="152">
        <f>+'[4]from July-Sep05'!BV74</f>
        <v>0</v>
      </c>
      <c r="F12" s="152">
        <f>+'[4]from July-Sep05'!BW74</f>
        <v>0</v>
      </c>
      <c r="G12" s="152">
        <f>+'[4]from July-Sep05'!BX74</f>
        <v>0</v>
      </c>
    </row>
    <row r="13" spans="1:7" x14ac:dyDescent="0.2">
      <c r="A13" s="71" t="s">
        <v>256</v>
      </c>
      <c r="B13" s="4"/>
      <c r="C13" s="152">
        <v>357</v>
      </c>
      <c r="D13" s="152">
        <v>437.95888704495945</v>
      </c>
      <c r="E13" s="152">
        <f>+'[4]from July-Sep05'!BV75</f>
        <v>116.76365661656661</v>
      </c>
      <c r="F13" s="152">
        <f>+'[4]from July-Sep05'!BW75</f>
        <v>69.585132389999998</v>
      </c>
      <c r="G13" s="152">
        <f>+'[4]from July-Sep05'!BX75</f>
        <v>104.07291284794132</v>
      </c>
    </row>
    <row r="14" spans="1:7" x14ac:dyDescent="0.2">
      <c r="A14" s="71" t="s">
        <v>257</v>
      </c>
      <c r="B14" s="4"/>
      <c r="C14" s="152" t="s">
        <v>64</v>
      </c>
      <c r="D14" s="152">
        <v>0</v>
      </c>
      <c r="E14" s="152">
        <f>+'[4]from July-Sep05'!BV76</f>
        <v>0</v>
      </c>
      <c r="F14" s="152">
        <f>+'[4]from July-Sep05'!BW76</f>
        <v>0</v>
      </c>
      <c r="G14" s="152">
        <f>+'[4]from July-Sep05'!BX76</f>
        <v>0</v>
      </c>
    </row>
    <row r="15" spans="1:7" x14ac:dyDescent="0.2">
      <c r="A15" s="71" t="s">
        <v>258</v>
      </c>
      <c r="B15" s="4"/>
      <c r="C15" s="152">
        <v>73</v>
      </c>
      <c r="D15" s="152">
        <v>58.565931650792535</v>
      </c>
      <c r="E15" s="152">
        <f>+'[4]from July-Sep05'!BV77</f>
        <v>9.5664599399634902</v>
      </c>
      <c r="F15" s="152">
        <f>+'[4]from July-Sep05'!BW77</f>
        <v>9.5701559359220632</v>
      </c>
      <c r="G15" s="152">
        <f>+'[4]from July-Sep05'!BX77</f>
        <v>12.040522736577085</v>
      </c>
    </row>
    <row r="16" spans="1:7" x14ac:dyDescent="0.2">
      <c r="A16" s="67" t="s">
        <v>259</v>
      </c>
      <c r="B16" s="11"/>
      <c r="C16" s="151">
        <v>28</v>
      </c>
      <c r="D16" s="151">
        <v>44.292662040000003</v>
      </c>
      <c r="E16" s="151">
        <f>+'[4]from July-Sep05'!BV78</f>
        <v>6.4986245700000014</v>
      </c>
      <c r="F16" s="151">
        <f>+'[4]from July-Sep05'!BW78</f>
        <v>7.9734661799999991</v>
      </c>
      <c r="G16" s="151">
        <f>+'[4]from July-Sep05'!BX78</f>
        <v>10.970346749999999</v>
      </c>
    </row>
    <row r="17" spans="1:7" x14ac:dyDescent="0.2">
      <c r="A17" s="71" t="s">
        <v>260</v>
      </c>
      <c r="B17" s="4"/>
      <c r="C17" s="152">
        <v>28</v>
      </c>
      <c r="D17" s="152">
        <v>44.292662040000003</v>
      </c>
      <c r="E17" s="152">
        <f>+'[4]from July-Sep05'!BV79</f>
        <v>6.4986245700000014</v>
      </c>
      <c r="F17" s="152">
        <f>+'[4]from July-Sep05'!BW79</f>
        <v>6.6234661799999994</v>
      </c>
      <c r="G17" s="152">
        <f>+'[4]from July-Sep05'!BX79</f>
        <v>4.2228104999999996</v>
      </c>
    </row>
    <row r="18" spans="1:7" x14ac:dyDescent="0.2">
      <c r="A18" s="71" t="s">
        <v>261</v>
      </c>
      <c r="B18" s="4"/>
      <c r="C18" s="152" t="s">
        <v>64</v>
      </c>
      <c r="D18" s="152">
        <v>0</v>
      </c>
      <c r="E18" s="152">
        <f>+'[4]from July-Sep05'!BV80</f>
        <v>0</v>
      </c>
      <c r="F18" s="152">
        <f>+'[4]from July-Sep05'!BW80</f>
        <v>1.35</v>
      </c>
      <c r="G18" s="152">
        <f>+'[4]from July-Sep05'!BX80</f>
        <v>6.7475362499999996</v>
      </c>
    </row>
    <row r="19" spans="1:7" ht="0.75" customHeight="1" x14ac:dyDescent="0.2">
      <c r="A19" s="71"/>
      <c r="B19" s="109"/>
      <c r="C19" s="152"/>
      <c r="D19" s="152">
        <v>0</v>
      </c>
      <c r="E19" s="152">
        <f>+'[4]from July-Sep05'!BV81</f>
        <v>0</v>
      </c>
      <c r="F19" s="152">
        <f>+'[4]from July-Sep05'!BW81</f>
        <v>0</v>
      </c>
      <c r="G19" s="152">
        <f>+'[4]from July-Sep05'!BX81</f>
        <v>0</v>
      </c>
    </row>
    <row r="20" spans="1:7" x14ac:dyDescent="0.2">
      <c r="A20" s="67" t="s">
        <v>212</v>
      </c>
      <c r="B20" s="11"/>
      <c r="C20" s="151">
        <v>140</v>
      </c>
      <c r="D20" s="151">
        <v>402.2461903550809</v>
      </c>
      <c r="E20" s="151">
        <f>+'[4]from July-Sep05'!BV82</f>
        <v>134.00406594183031</v>
      </c>
      <c r="F20" s="151">
        <f>+'[4]from July-Sep05'!BW82</f>
        <v>146.935</v>
      </c>
      <c r="G20" s="151">
        <f>+'[4]from July-Sep05'!BX82</f>
        <v>157.01879769879071</v>
      </c>
    </row>
    <row r="21" spans="1:7" x14ac:dyDescent="0.2">
      <c r="A21" s="68" t="s">
        <v>262</v>
      </c>
      <c r="B21" s="4"/>
      <c r="C21" s="152">
        <v>98</v>
      </c>
      <c r="D21" s="152">
        <v>239.85234217829947</v>
      </c>
      <c r="E21" s="152">
        <f>+'[4]from July-Sep05'!BV83</f>
        <v>77.497247023038696</v>
      </c>
      <c r="F21" s="152">
        <f>+'[4]from July-Sep05'!BW83</f>
        <v>85.009</v>
      </c>
      <c r="G21" s="152">
        <f>+'[4]from July-Sep05'!BX83</f>
        <v>89.053797698790703</v>
      </c>
    </row>
    <row r="22" spans="1:7" x14ac:dyDescent="0.2">
      <c r="A22" s="68" t="s">
        <v>263</v>
      </c>
      <c r="B22" s="4"/>
      <c r="C22" s="152">
        <v>42</v>
      </c>
      <c r="D22" s="152">
        <v>162.39384817678146</v>
      </c>
      <c r="E22" s="152">
        <f>+'[4]from July-Sep05'!BV84</f>
        <v>56.506818918791602</v>
      </c>
      <c r="F22" s="152">
        <f>+'[4]from July-Sep05'!BW84</f>
        <v>61.926000000000002</v>
      </c>
      <c r="G22" s="152">
        <f>+'[4]from July-Sep05'!BX84</f>
        <v>67.965000000000003</v>
      </c>
    </row>
    <row r="23" spans="1:7" x14ac:dyDescent="0.2">
      <c r="A23" s="72" t="s">
        <v>264</v>
      </c>
      <c r="B23" s="11"/>
      <c r="C23" s="151">
        <v>330</v>
      </c>
      <c r="D23" s="151">
        <v>224.11257010604766</v>
      </c>
      <c r="E23" s="151">
        <f>+'[4]from July-Sep05'!BV85</f>
        <v>51.752537628609431</v>
      </c>
      <c r="F23" s="151">
        <f>+'[4]from July-Sep05'!BW85</f>
        <v>45.241082999999996</v>
      </c>
      <c r="G23" s="151">
        <f>+'[4]from July-Sep05'!BX85</f>
        <v>107.39999999999999</v>
      </c>
    </row>
    <row r="24" spans="1:7" x14ac:dyDescent="0.2">
      <c r="A24" s="68" t="s">
        <v>265</v>
      </c>
      <c r="B24" s="4"/>
      <c r="C24" s="152">
        <v>62</v>
      </c>
      <c r="D24" s="152">
        <v>86.35262200999999</v>
      </c>
      <c r="E24" s="152">
        <f>+'[4]from July-Sep05'!BV86</f>
        <v>5.7229999999999999</v>
      </c>
      <c r="F24" s="152">
        <f>+'[4]from July-Sep05'!BW86</f>
        <v>45.241082999999996</v>
      </c>
      <c r="G24" s="152">
        <f>+'[4]from July-Sep05'!BX86</f>
        <v>6.6</v>
      </c>
    </row>
    <row r="25" spans="1:7" x14ac:dyDescent="0.2">
      <c r="A25" s="68" t="s">
        <v>266</v>
      </c>
      <c r="B25" s="4"/>
      <c r="C25" s="152" t="s">
        <v>64</v>
      </c>
      <c r="D25" s="152">
        <v>0</v>
      </c>
      <c r="E25" s="152">
        <f>+'[4]from July-Sep05'!BV87</f>
        <v>0</v>
      </c>
      <c r="F25" s="152">
        <f>+'[4]from July-Sep05'!BW87</f>
        <v>0</v>
      </c>
      <c r="G25" s="152">
        <f>+'[4]from July-Sep05'!BX87</f>
        <v>0</v>
      </c>
    </row>
    <row r="26" spans="1:7" x14ac:dyDescent="0.2">
      <c r="A26" s="68" t="s">
        <v>267</v>
      </c>
      <c r="B26" s="4"/>
      <c r="C26" s="152">
        <v>268</v>
      </c>
      <c r="D26" s="152">
        <v>137.75994809604768</v>
      </c>
      <c r="E26" s="152">
        <f>+'[4]from July-Sep05'!BV88</f>
        <v>46.029537628609432</v>
      </c>
      <c r="F26" s="152">
        <f>+'[4]from July-Sep05'!BW88</f>
        <v>0</v>
      </c>
      <c r="G26" s="152">
        <f>+'[4]from July-Sep05'!BX88</f>
        <v>100.8</v>
      </c>
    </row>
    <row r="27" spans="1:7" x14ac:dyDescent="0.2">
      <c r="A27" s="67" t="s">
        <v>219</v>
      </c>
      <c r="B27" s="11"/>
      <c r="C27" s="151">
        <v>120</v>
      </c>
      <c r="D27" s="151">
        <v>209.96239569000002</v>
      </c>
      <c r="E27" s="151">
        <f>+'[4]from July-Sep05'!BV89</f>
        <v>9.3949999999999996</v>
      </c>
      <c r="F27" s="151">
        <f>+'[4]from July-Sep05'!BW89</f>
        <v>90.231537669999994</v>
      </c>
      <c r="G27" s="151">
        <f>+'[4]from July-Sep05'!BX89</f>
        <v>9.5526666700000007</v>
      </c>
    </row>
    <row r="28" spans="1:7" x14ac:dyDescent="0.2">
      <c r="A28" s="68" t="s">
        <v>220</v>
      </c>
      <c r="B28" s="4"/>
      <c r="C28" s="152" t="s">
        <v>64</v>
      </c>
      <c r="D28" s="152">
        <v>0</v>
      </c>
      <c r="E28" s="152">
        <f>+'[4]from July-Sep05'!BV90</f>
        <v>0</v>
      </c>
      <c r="F28" s="152">
        <f>+'[4]from July-Sep05'!BW90</f>
        <v>0</v>
      </c>
      <c r="G28" s="152">
        <f>+'[4]from July-Sep05'!BX90</f>
        <v>0</v>
      </c>
    </row>
    <row r="29" spans="1:7" x14ac:dyDescent="0.2">
      <c r="A29" s="68" t="s">
        <v>204</v>
      </c>
      <c r="B29" s="4"/>
      <c r="C29" s="152" t="s">
        <v>64</v>
      </c>
      <c r="D29" s="152">
        <v>4.0519900000000001E-3</v>
      </c>
      <c r="E29" s="152">
        <f>+'[4]from July-Sep05'!BV91</f>
        <v>0</v>
      </c>
      <c r="F29" s="152">
        <f>+'[4]from July-Sep05'!BW91</f>
        <v>0</v>
      </c>
      <c r="G29" s="152">
        <f>+'[4]from July-Sep05'!BX91</f>
        <v>0</v>
      </c>
    </row>
    <row r="30" spans="1:7" x14ac:dyDescent="0.2">
      <c r="A30" s="68" t="s">
        <v>221</v>
      </c>
      <c r="B30" s="4"/>
      <c r="C30" s="152">
        <v>94</v>
      </c>
      <c r="D30" s="152">
        <v>186.83855389999999</v>
      </c>
      <c r="E30" s="152">
        <f>+'[4]from July-Sep05'!BV92</f>
        <v>0</v>
      </c>
      <c r="F30" s="152">
        <f>+'[4]from July-Sep05'!BW92</f>
        <v>87.307889939999995</v>
      </c>
      <c r="G30" s="152">
        <f>+'[4]from July-Sep05'!BX92</f>
        <v>0</v>
      </c>
    </row>
    <row r="31" spans="1:7" x14ac:dyDescent="0.2">
      <c r="A31" s="68" t="s">
        <v>222</v>
      </c>
      <c r="B31" s="4"/>
      <c r="C31" s="152">
        <v>26</v>
      </c>
      <c r="D31" s="152">
        <v>23.1197898</v>
      </c>
      <c r="E31" s="152">
        <f>+'[4]from July-Sep05'!BV93</f>
        <v>9.3949999999999996</v>
      </c>
      <c r="F31" s="152">
        <f>+'[4]from July-Sep05'!BW93</f>
        <v>2.9236477299999999</v>
      </c>
      <c r="G31" s="152">
        <f>+'[4]from July-Sep05'!BX93</f>
        <v>9.5526666700000007</v>
      </c>
    </row>
    <row r="32" spans="1:7" x14ac:dyDescent="0.2">
      <c r="A32" s="68" t="s">
        <v>223</v>
      </c>
      <c r="B32" s="4"/>
      <c r="C32" s="152" t="s">
        <v>64</v>
      </c>
      <c r="D32" s="152">
        <v>0</v>
      </c>
      <c r="E32" s="152">
        <f>+'[4]from July-Sep05'!BV94</f>
        <v>0</v>
      </c>
      <c r="F32" s="152">
        <f>+'[4]from July-Sep05'!BW94</f>
        <v>0</v>
      </c>
      <c r="G32" s="152">
        <f>+'[4]from July-Sep05'!BX94</f>
        <v>0</v>
      </c>
    </row>
    <row r="33" spans="1:7" x14ac:dyDescent="0.2">
      <c r="A33" s="67" t="s">
        <v>224</v>
      </c>
      <c r="B33" s="11"/>
      <c r="C33" s="151">
        <v>46</v>
      </c>
      <c r="D33" s="151">
        <v>46.361959999999996</v>
      </c>
      <c r="E33" s="151">
        <f>+'[4]from July-Sep05'!BV95</f>
        <v>20.63</v>
      </c>
      <c r="F33" s="151">
        <f>+'[4]from July-Sep05'!BW95</f>
        <v>1.52</v>
      </c>
      <c r="G33" s="151">
        <f>+'[4]from July-Sep05'!BX95</f>
        <v>19.16</v>
      </c>
    </row>
    <row r="34" spans="1:7" x14ac:dyDescent="0.2">
      <c r="A34" s="68" t="s">
        <v>268</v>
      </c>
      <c r="B34" s="4"/>
      <c r="C34" s="152">
        <v>46</v>
      </c>
      <c r="D34" s="152">
        <v>46.361959999999996</v>
      </c>
      <c r="E34" s="152">
        <f>+'[4]from July-Sep05'!BV96</f>
        <v>20.63</v>
      </c>
      <c r="F34" s="152">
        <f>+'[4]from July-Sep05'!BW96</f>
        <v>1.52</v>
      </c>
      <c r="G34" s="152">
        <f>+'[4]from July-Sep05'!BX96</f>
        <v>19.16</v>
      </c>
    </row>
    <row r="35" spans="1:7" x14ac:dyDescent="0.2">
      <c r="A35" s="68" t="s">
        <v>269</v>
      </c>
      <c r="B35" s="4"/>
      <c r="C35" s="152" t="s">
        <v>64</v>
      </c>
      <c r="D35" s="152">
        <v>0</v>
      </c>
      <c r="E35" s="152">
        <f>+'[4]from July-Sep05'!BV97</f>
        <v>0</v>
      </c>
      <c r="F35" s="152">
        <f>+'[4]from July-Sep05'!BW97</f>
        <v>0</v>
      </c>
      <c r="G35" s="152">
        <f>+'[4]from July-Sep05'!BX97</f>
        <v>0</v>
      </c>
    </row>
    <row r="36" spans="1:7" x14ac:dyDescent="0.2">
      <c r="A36" s="67" t="s">
        <v>225</v>
      </c>
      <c r="B36" s="11"/>
      <c r="C36" s="151">
        <v>13</v>
      </c>
      <c r="D36" s="151">
        <v>95.199058129999997</v>
      </c>
      <c r="E36" s="151">
        <f>+'[4]from July-Sep05'!BV98</f>
        <v>56.934484650000002</v>
      </c>
      <c r="F36" s="151">
        <f>+'[4]from July-Sep05'!BW98</f>
        <v>46.600503740000008</v>
      </c>
      <c r="G36" s="151">
        <f>+'[4]from July-Sep05'!BX98</f>
        <v>53.220308040000006</v>
      </c>
    </row>
    <row r="37" spans="1:7" x14ac:dyDescent="0.2">
      <c r="A37" s="68" t="s">
        <v>268</v>
      </c>
      <c r="B37" s="4"/>
      <c r="C37" s="152" t="s">
        <v>64</v>
      </c>
      <c r="D37" s="152">
        <v>15.069998999999999</v>
      </c>
      <c r="E37" s="152">
        <f>+'[4]from July-Sep05'!BV99</f>
        <v>15.069998999999999</v>
      </c>
      <c r="F37" s="152">
        <f>+'[4]from July-Sep05'!BW99</f>
        <v>19.785360000000001</v>
      </c>
      <c r="G37" s="152">
        <f>+'[4]from July-Sep05'!BX99</f>
        <v>20.457445</v>
      </c>
    </row>
    <row r="38" spans="1:7" x14ac:dyDescent="0.2">
      <c r="A38" s="68" t="s">
        <v>269</v>
      </c>
      <c r="B38" s="4"/>
      <c r="C38" s="152">
        <v>13</v>
      </c>
      <c r="D38" s="152">
        <v>80.129059130000002</v>
      </c>
      <c r="E38" s="152">
        <f>+'[4]from July-Sep05'!BV100</f>
        <v>41.864485649999999</v>
      </c>
      <c r="F38" s="152">
        <f>+'[4]from July-Sep05'!BW100</f>
        <v>26.815143740000003</v>
      </c>
      <c r="G38" s="152">
        <f>+'[4]from July-Sep05'!BX100</f>
        <v>32.762863040000006</v>
      </c>
    </row>
    <row r="39" spans="1:7" x14ac:dyDescent="0.2">
      <c r="A39" s="67" t="s">
        <v>226</v>
      </c>
      <c r="B39" s="11"/>
      <c r="C39" s="151" t="s">
        <v>64</v>
      </c>
      <c r="D39" s="151">
        <v>0</v>
      </c>
      <c r="E39" s="151">
        <f>+'[4]from July-Sep05'!BV101</f>
        <v>0</v>
      </c>
      <c r="F39" s="151">
        <f>+'[4]from July-Sep05'!BW101</f>
        <v>0</v>
      </c>
      <c r="G39" s="151">
        <f>+'[4]from July-Sep05'!BX101</f>
        <v>0</v>
      </c>
    </row>
    <row r="40" spans="1:7" x14ac:dyDescent="0.2">
      <c r="A40" s="67" t="s">
        <v>227</v>
      </c>
      <c r="B40" s="11"/>
      <c r="C40" s="151">
        <v>488</v>
      </c>
      <c r="D40" s="151">
        <v>758.66036708999991</v>
      </c>
      <c r="E40" s="151">
        <f>+'[4]from July-Sep05'!BV102</f>
        <v>292.10295126</v>
      </c>
      <c r="F40" s="151">
        <f>+'[4]from July-Sep05'!BW102</f>
        <v>226.23829887000002</v>
      </c>
      <c r="G40" s="151">
        <f>+'[4]from July-Sep05'!BX102</f>
        <v>268.33625034999994</v>
      </c>
    </row>
    <row r="41" spans="1:7" x14ac:dyDescent="0.2">
      <c r="A41" s="68" t="s">
        <v>268</v>
      </c>
      <c r="B41" s="4"/>
      <c r="C41" s="152">
        <v>488</v>
      </c>
      <c r="D41" s="152">
        <v>758.41607109000006</v>
      </c>
      <c r="E41" s="152">
        <f>+'[4]from July-Sep05'!BV103</f>
        <v>292.10295126</v>
      </c>
      <c r="F41" s="152">
        <f>+'[4]from July-Sep05'!BW103</f>
        <v>225.30830887000002</v>
      </c>
      <c r="G41" s="152">
        <f>+'[4]from July-Sep05'!BX103</f>
        <v>267.74360634999994</v>
      </c>
    </row>
    <row r="42" spans="1:7" x14ac:dyDescent="0.2">
      <c r="A42" s="68" t="s">
        <v>269</v>
      </c>
      <c r="B42" s="4"/>
      <c r="C42" s="152" t="s">
        <v>113</v>
      </c>
      <c r="D42" s="152">
        <v>0.24429600000000001</v>
      </c>
      <c r="E42" s="152">
        <f>+'[4]from July-Sep05'!BV104</f>
        <v>0</v>
      </c>
      <c r="F42" s="152">
        <f>+'[4]from July-Sep05'!BW104</f>
        <v>0.92998999999999998</v>
      </c>
      <c r="G42" s="152">
        <f>+'[4]from July-Sep05'!BX104</f>
        <v>0.59264399999999995</v>
      </c>
    </row>
    <row r="43" spans="1:7" ht="15" thickBot="1" x14ac:dyDescent="0.25">
      <c r="A43" s="65" t="s">
        <v>228</v>
      </c>
      <c r="B43" s="73"/>
      <c r="C43" s="153" t="s">
        <v>64</v>
      </c>
      <c r="D43" s="153">
        <v>0</v>
      </c>
      <c r="E43" s="153">
        <f>+'[4]from July-Sep05'!BV105</f>
        <v>0</v>
      </c>
      <c r="F43" s="153">
        <f>+'[4]from July-Sep05'!BW105</f>
        <v>0</v>
      </c>
      <c r="G43" s="153">
        <f>+'[4]from July-Sep05'!BX105</f>
        <v>0</v>
      </c>
    </row>
    <row r="44" spans="1:7" ht="15.75" thickTop="1" thickBot="1" x14ac:dyDescent="0.25">
      <c r="A44" s="65" t="s">
        <v>270</v>
      </c>
      <c r="B44" s="73"/>
      <c r="C44" s="154">
        <v>2985</v>
      </c>
      <c r="D44" s="154">
        <v>4428.262581490766</v>
      </c>
      <c r="E44" s="154">
        <f>+'[4]from July-Sep05'!BV106</f>
        <v>1400.5341453874778</v>
      </c>
      <c r="F44" s="154">
        <f>+'[4]from July-Sep05'!BW106</f>
        <v>1158.4895557702141</v>
      </c>
      <c r="G44" s="154">
        <f>+'[4]from July-Sep05'!BX106</f>
        <v>1545.0807688039392</v>
      </c>
    </row>
    <row r="45" spans="1:7" ht="15" thickTop="1" x14ac:dyDescent="0.2">
      <c r="A45" s="260" t="s">
        <v>271</v>
      </c>
      <c r="B45" s="260"/>
      <c r="C45" s="260"/>
      <c r="D45" s="260"/>
      <c r="E45" s="260"/>
      <c r="F45" s="260"/>
      <c r="G45" s="260"/>
    </row>
    <row r="46" spans="1:7" x14ac:dyDescent="0.2">
      <c r="A46" s="229" t="s">
        <v>272</v>
      </c>
      <c r="B46" s="229"/>
      <c r="C46" s="229"/>
      <c r="D46" s="229"/>
      <c r="E46" s="229"/>
      <c r="F46" s="229"/>
      <c r="G46" s="229"/>
    </row>
    <row r="47" spans="1:7" x14ac:dyDescent="0.2">
      <c r="A47" s="229" t="s">
        <v>273</v>
      </c>
      <c r="B47" s="229"/>
      <c r="C47" s="229"/>
      <c r="D47" s="229"/>
      <c r="E47" s="229"/>
      <c r="F47" s="229"/>
      <c r="G47" s="229"/>
    </row>
    <row r="48" spans="1:7" x14ac:dyDescent="0.2">
      <c r="A48" s="261" t="s">
        <v>274</v>
      </c>
      <c r="B48" s="261"/>
      <c r="C48" s="261"/>
      <c r="D48" s="261"/>
      <c r="E48" s="261"/>
      <c r="F48" s="229"/>
      <c r="G48" s="229"/>
    </row>
    <row r="49" spans="1:7" x14ac:dyDescent="0.2">
      <c r="A49" s="235" t="s">
        <v>275</v>
      </c>
      <c r="B49" s="235"/>
      <c r="C49" s="235"/>
      <c r="D49" s="235"/>
      <c r="E49" s="235"/>
      <c r="F49" s="22"/>
      <c r="G49" s="22"/>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Normal="100" zoomScaleSheetLayoutView="100" workbookViewId="0">
      <selection activeCell="K4" sqref="K4"/>
    </sheetView>
  </sheetViews>
  <sheetFormatPr defaultColWidth="9.125" defaultRowHeight="14.25" x14ac:dyDescent="0.2"/>
  <cols>
    <col min="1" max="1" width="8.875" style="23" bestFit="1" customWidth="1"/>
    <col min="2" max="2" width="8.75" style="23" bestFit="1" customWidth="1"/>
    <col min="3" max="3" width="8.125" style="23" bestFit="1" customWidth="1"/>
    <col min="4" max="4" width="8.75" style="23" bestFit="1" customWidth="1"/>
    <col min="5" max="5" width="8.625" style="23" bestFit="1" customWidth="1"/>
    <col min="6" max="6" width="9.75" style="23" bestFit="1" customWidth="1"/>
    <col min="7" max="7" width="9.875" style="23" bestFit="1" customWidth="1"/>
    <col min="8" max="8" width="7.875" style="23" bestFit="1" customWidth="1"/>
    <col min="9" max="9" width="9.625" style="23" bestFit="1" customWidth="1"/>
    <col min="10" max="16384" width="9.125" style="23"/>
  </cols>
  <sheetData>
    <row r="1" spans="1:9" ht="18.75" x14ac:dyDescent="0.2">
      <c r="A1" s="230" t="s">
        <v>276</v>
      </c>
      <c r="B1" s="230"/>
      <c r="C1" s="230"/>
      <c r="D1" s="230"/>
      <c r="E1" s="230"/>
      <c r="F1" s="230"/>
      <c r="G1" s="230"/>
      <c r="H1" s="230"/>
      <c r="I1" s="230"/>
    </row>
    <row r="2" spans="1:9" ht="18.75" x14ac:dyDescent="0.2">
      <c r="A2" s="230" t="s">
        <v>277</v>
      </c>
      <c r="B2" s="230"/>
      <c r="C2" s="230"/>
      <c r="D2" s="230"/>
      <c r="E2" s="230"/>
      <c r="F2" s="230"/>
      <c r="G2" s="230"/>
      <c r="H2" s="230"/>
      <c r="I2" s="230"/>
    </row>
    <row r="3" spans="1:9" ht="15" thickBot="1" x14ac:dyDescent="0.25">
      <c r="A3" s="263" t="s">
        <v>278</v>
      </c>
      <c r="B3" s="263"/>
      <c r="C3" s="263"/>
      <c r="D3" s="263"/>
      <c r="E3" s="263"/>
      <c r="F3" s="263"/>
      <c r="G3" s="263"/>
      <c r="H3" s="263"/>
      <c r="I3" s="263"/>
    </row>
    <row r="4" spans="1:9" ht="15.75" thickTop="1" thickBot="1" x14ac:dyDescent="0.25">
      <c r="A4" s="74"/>
      <c r="B4" s="74"/>
      <c r="C4" s="264" t="s">
        <v>279</v>
      </c>
      <c r="D4" s="265"/>
      <c r="E4" s="265"/>
      <c r="F4" s="265"/>
      <c r="G4" s="265"/>
      <c r="H4" s="266"/>
      <c r="I4" s="75"/>
    </row>
    <row r="5" spans="1:9" x14ac:dyDescent="0.2">
      <c r="A5" s="76"/>
      <c r="B5" s="77"/>
      <c r="C5" s="78" t="s">
        <v>280</v>
      </c>
      <c r="D5" s="78" t="s">
        <v>281</v>
      </c>
      <c r="E5" s="78" t="s">
        <v>282</v>
      </c>
      <c r="F5" s="78"/>
      <c r="G5" s="78" t="s">
        <v>283</v>
      </c>
      <c r="H5" s="79"/>
      <c r="I5" s="80" t="s">
        <v>284</v>
      </c>
    </row>
    <row r="6" spans="1:9" x14ac:dyDescent="0.2">
      <c r="A6" s="81" t="s">
        <v>285</v>
      </c>
      <c r="B6" s="82" t="s">
        <v>286</v>
      </c>
      <c r="C6" s="25" t="s">
        <v>287</v>
      </c>
      <c r="D6" s="25" t="s">
        <v>288</v>
      </c>
      <c r="E6" s="25" t="s">
        <v>289</v>
      </c>
      <c r="F6" s="25" t="s">
        <v>290</v>
      </c>
      <c r="G6" s="25" t="s">
        <v>291</v>
      </c>
      <c r="H6" s="83"/>
      <c r="I6" s="80" t="s">
        <v>292</v>
      </c>
    </row>
    <row r="7" spans="1:9" ht="15" thickBot="1" x14ac:dyDescent="0.25">
      <c r="A7" s="81" t="s">
        <v>293</v>
      </c>
      <c r="B7" s="84"/>
      <c r="C7" s="85" t="s">
        <v>294</v>
      </c>
      <c r="D7" s="25" t="s">
        <v>295</v>
      </c>
      <c r="E7" s="25" t="s">
        <v>296</v>
      </c>
      <c r="F7" s="25" t="s">
        <v>296</v>
      </c>
      <c r="G7" s="25" t="s">
        <v>297</v>
      </c>
      <c r="H7" s="83" t="s">
        <v>108</v>
      </c>
      <c r="I7" s="86" t="s">
        <v>298</v>
      </c>
    </row>
    <row r="8" spans="1:9" ht="15" thickTop="1" x14ac:dyDescent="0.2">
      <c r="A8" s="75"/>
      <c r="B8" s="26"/>
      <c r="C8" s="25"/>
      <c r="D8" s="75"/>
      <c r="E8" s="75"/>
      <c r="F8" s="75"/>
      <c r="G8" s="75"/>
      <c r="H8" s="75"/>
      <c r="I8" s="25"/>
    </row>
    <row r="9" spans="1:9" x14ac:dyDescent="0.2">
      <c r="A9" s="37">
        <v>2000</v>
      </c>
      <c r="B9" s="59">
        <v>2790632</v>
      </c>
      <c r="C9" s="60">
        <v>540169</v>
      </c>
      <c r="D9" s="60">
        <v>242548</v>
      </c>
      <c r="E9" s="60">
        <v>48461</v>
      </c>
      <c r="F9" s="60">
        <v>656157</v>
      </c>
      <c r="G9" s="60">
        <v>517293</v>
      </c>
      <c r="H9" s="60">
        <v>786004</v>
      </c>
      <c r="I9" s="60">
        <v>41939</v>
      </c>
    </row>
    <row r="10" spans="1:9" x14ac:dyDescent="0.2">
      <c r="A10" s="37"/>
      <c r="B10" s="26"/>
      <c r="C10" s="25"/>
      <c r="D10" s="25"/>
      <c r="E10" s="25"/>
      <c r="F10" s="25"/>
      <c r="G10" s="25"/>
      <c r="H10" s="25"/>
      <c r="I10" s="25"/>
    </row>
    <row r="11" spans="1:9" x14ac:dyDescent="0.2">
      <c r="A11" s="37">
        <v>2001</v>
      </c>
      <c r="B11" s="59">
        <v>3127300</v>
      </c>
      <c r="C11" s="60">
        <v>614689</v>
      </c>
      <c r="D11" s="60">
        <v>249761</v>
      </c>
      <c r="E11" s="60">
        <v>63335</v>
      </c>
      <c r="F11" s="60">
        <v>772558</v>
      </c>
      <c r="G11" s="60">
        <v>592503</v>
      </c>
      <c r="H11" s="60">
        <v>834454</v>
      </c>
      <c r="I11" s="60">
        <v>45988</v>
      </c>
    </row>
    <row r="12" spans="1:9" x14ac:dyDescent="0.2">
      <c r="A12" s="37">
        <v>2002</v>
      </c>
      <c r="B12" s="59">
        <v>2699897</v>
      </c>
      <c r="C12" s="60">
        <v>317577</v>
      </c>
      <c r="D12" s="60">
        <v>416679</v>
      </c>
      <c r="E12" s="60">
        <v>79453</v>
      </c>
      <c r="F12" s="60">
        <v>576066</v>
      </c>
      <c r="G12" s="60">
        <v>408868</v>
      </c>
      <c r="H12" s="60">
        <v>901254</v>
      </c>
      <c r="I12" s="60">
        <v>56864</v>
      </c>
    </row>
    <row r="13" spans="1:9" x14ac:dyDescent="0.2">
      <c r="A13" s="37"/>
      <c r="B13" s="26"/>
      <c r="C13" s="25"/>
      <c r="D13" s="25"/>
      <c r="E13" s="25"/>
      <c r="F13" s="25"/>
      <c r="G13" s="25"/>
      <c r="H13" s="25"/>
      <c r="I13" s="25"/>
    </row>
    <row r="14" spans="1:9" x14ac:dyDescent="0.2">
      <c r="A14" s="37">
        <v>2003</v>
      </c>
      <c r="B14" s="59">
        <v>2846031</v>
      </c>
      <c r="C14" s="60">
        <v>109725</v>
      </c>
      <c r="D14" s="60">
        <v>599323</v>
      </c>
      <c r="E14" s="60">
        <v>98793</v>
      </c>
      <c r="F14" s="60">
        <v>415954</v>
      </c>
      <c r="G14" s="60">
        <v>612774</v>
      </c>
      <c r="H14" s="60">
        <v>1009462</v>
      </c>
      <c r="I14" s="60">
        <v>41103</v>
      </c>
    </row>
    <row r="15" spans="1:9" x14ac:dyDescent="0.2">
      <c r="A15" s="37">
        <v>2004</v>
      </c>
      <c r="B15" s="59">
        <v>3477022</v>
      </c>
      <c r="C15" s="60">
        <v>133196</v>
      </c>
      <c r="D15" s="60">
        <v>634213</v>
      </c>
      <c r="E15" s="60">
        <v>33887</v>
      </c>
      <c r="F15" s="60">
        <v>809193</v>
      </c>
      <c r="G15" s="60">
        <v>779054</v>
      </c>
      <c r="H15" s="60">
        <v>1087479</v>
      </c>
      <c r="I15" s="60">
        <v>49161</v>
      </c>
    </row>
    <row r="16" spans="1:9" x14ac:dyDescent="0.2">
      <c r="A16" s="37"/>
      <c r="B16" s="26"/>
      <c r="C16" s="25"/>
      <c r="D16" s="25"/>
      <c r="E16" s="25"/>
      <c r="F16" s="25"/>
      <c r="G16" s="25"/>
      <c r="H16" s="25"/>
      <c r="I16" s="25"/>
    </row>
    <row r="17" spans="1:9" x14ac:dyDescent="0.2">
      <c r="A17" s="37">
        <v>2005</v>
      </c>
      <c r="B17" s="59">
        <v>3758747</v>
      </c>
      <c r="C17" s="60">
        <v>331195</v>
      </c>
      <c r="D17" s="60">
        <v>579376</v>
      </c>
      <c r="E17" s="60">
        <v>120850</v>
      </c>
      <c r="F17" s="60">
        <v>925933</v>
      </c>
      <c r="G17" s="60">
        <v>873123</v>
      </c>
      <c r="H17" s="60">
        <v>928270</v>
      </c>
      <c r="I17" s="60">
        <v>53350</v>
      </c>
    </row>
    <row r="18" spans="1:9" x14ac:dyDescent="0.2">
      <c r="A18" s="37">
        <v>2006</v>
      </c>
      <c r="B18" s="59">
        <v>4183214</v>
      </c>
      <c r="C18" s="60">
        <v>516583</v>
      </c>
      <c r="D18" s="60">
        <v>553147</v>
      </c>
      <c r="E18" s="60">
        <v>109160</v>
      </c>
      <c r="F18" s="60">
        <v>1009336</v>
      </c>
      <c r="G18" s="60">
        <v>947448</v>
      </c>
      <c r="H18" s="60">
        <v>1047540</v>
      </c>
      <c r="I18" s="60">
        <v>58730</v>
      </c>
    </row>
    <row r="19" spans="1:9" x14ac:dyDescent="0.2">
      <c r="A19" s="37"/>
      <c r="B19" s="26"/>
      <c r="C19" s="25"/>
      <c r="D19" s="25"/>
      <c r="E19" s="25"/>
      <c r="F19" s="25"/>
      <c r="G19" s="25"/>
      <c r="H19" s="25"/>
      <c r="I19" s="25"/>
    </row>
    <row r="20" spans="1:9" x14ac:dyDescent="0.2">
      <c r="A20" s="37">
        <v>2007</v>
      </c>
      <c r="B20" s="59">
        <v>4619733</v>
      </c>
      <c r="C20" s="60">
        <v>397374</v>
      </c>
      <c r="D20" s="60">
        <v>826518</v>
      </c>
      <c r="E20" s="60">
        <v>111005</v>
      </c>
      <c r="F20" s="60">
        <v>1120525</v>
      </c>
      <c r="G20" s="60">
        <v>998166</v>
      </c>
      <c r="H20" s="60">
        <v>1166145</v>
      </c>
      <c r="I20" s="60">
        <v>66196</v>
      </c>
    </row>
    <row r="21" spans="1:9" x14ac:dyDescent="0.2">
      <c r="A21" s="37">
        <v>2008</v>
      </c>
      <c r="B21" s="59">
        <v>5847147</v>
      </c>
      <c r="C21" s="60">
        <v>1056761</v>
      </c>
      <c r="D21" s="60">
        <v>659942</v>
      </c>
      <c r="E21" s="60">
        <v>178467</v>
      </c>
      <c r="F21" s="60">
        <v>1506404</v>
      </c>
      <c r="G21" s="60">
        <v>1216912</v>
      </c>
      <c r="H21" s="60">
        <v>1228661</v>
      </c>
      <c r="I21" s="60">
        <v>74413</v>
      </c>
    </row>
    <row r="22" spans="1:9" x14ac:dyDescent="0.2">
      <c r="A22" s="37"/>
      <c r="B22" s="26"/>
      <c r="C22" s="25"/>
      <c r="D22" s="25"/>
      <c r="E22" s="25"/>
      <c r="F22" s="25"/>
      <c r="G22" s="25"/>
      <c r="H22" s="25"/>
      <c r="I22" s="25"/>
    </row>
    <row r="23" spans="1:9" x14ac:dyDescent="0.2">
      <c r="A23" s="37">
        <v>2009</v>
      </c>
      <c r="B23" s="59">
        <v>7180590</v>
      </c>
      <c r="C23" s="60">
        <v>1145220</v>
      </c>
      <c r="D23" s="60">
        <v>911741</v>
      </c>
      <c r="E23" s="60">
        <v>182458</v>
      </c>
      <c r="F23" s="60">
        <v>1921684</v>
      </c>
      <c r="G23" s="60">
        <v>1506006</v>
      </c>
      <c r="H23" s="60">
        <v>1513481</v>
      </c>
      <c r="I23" s="60">
        <v>131623</v>
      </c>
    </row>
    <row r="24" spans="1:9" x14ac:dyDescent="0.2">
      <c r="A24" s="37">
        <v>2010</v>
      </c>
      <c r="B24" s="59">
        <v>8691615</v>
      </c>
      <c r="C24" s="60">
        <v>1164378</v>
      </c>
      <c r="D24" s="60">
        <v>1476283</v>
      </c>
      <c r="E24" s="60">
        <v>253463</v>
      </c>
      <c r="F24" s="60">
        <v>2182905</v>
      </c>
      <c r="G24" s="60">
        <v>1574303</v>
      </c>
      <c r="H24" s="60">
        <v>2040283</v>
      </c>
      <c r="I24" s="60">
        <v>138061</v>
      </c>
    </row>
    <row r="25" spans="1:9" x14ac:dyDescent="0.2">
      <c r="A25" s="37"/>
      <c r="B25" s="26"/>
      <c r="C25" s="25"/>
      <c r="D25" s="25"/>
      <c r="E25" s="25"/>
      <c r="F25" s="25"/>
      <c r="G25" s="25"/>
      <c r="H25" s="25"/>
      <c r="I25" s="25"/>
    </row>
    <row r="26" spans="1:9" x14ac:dyDescent="0.2">
      <c r="A26" s="37">
        <v>2011</v>
      </c>
      <c r="B26" s="59">
        <v>10352245</v>
      </c>
      <c r="C26" s="60">
        <v>1365857</v>
      </c>
      <c r="D26" s="60">
        <v>2214190</v>
      </c>
      <c r="E26" s="60">
        <v>322469</v>
      </c>
      <c r="F26" s="60">
        <v>2445711</v>
      </c>
      <c r="G26" s="60">
        <v>1713683</v>
      </c>
      <c r="H26" s="60">
        <v>2290335</v>
      </c>
      <c r="I26" s="60">
        <v>146907</v>
      </c>
    </row>
    <row r="27" spans="1:9" x14ac:dyDescent="0.2">
      <c r="A27" s="37">
        <v>2012</v>
      </c>
      <c r="B27" s="59">
        <v>12059939</v>
      </c>
      <c r="C27" s="60">
        <v>1805289</v>
      </c>
      <c r="D27" s="60">
        <v>2829795</v>
      </c>
      <c r="E27" s="60">
        <v>433524</v>
      </c>
      <c r="F27" s="60">
        <v>2618991</v>
      </c>
      <c r="G27" s="60">
        <v>1924725</v>
      </c>
      <c r="H27" s="60">
        <v>2447615</v>
      </c>
      <c r="I27" s="60">
        <v>152999</v>
      </c>
    </row>
    <row r="28" spans="1:9" x14ac:dyDescent="0.2">
      <c r="A28" s="37"/>
      <c r="B28" s="26"/>
      <c r="C28" s="25"/>
      <c r="D28" s="25"/>
      <c r="E28" s="25"/>
      <c r="F28" s="25"/>
      <c r="G28" s="25"/>
      <c r="H28" s="25"/>
      <c r="I28" s="25"/>
    </row>
    <row r="29" spans="1:9" x14ac:dyDescent="0.2">
      <c r="A29" s="37">
        <v>2013</v>
      </c>
      <c r="B29" s="59">
        <v>13842361</v>
      </c>
      <c r="C29" s="60">
        <v>2322373</v>
      </c>
      <c r="D29" s="60">
        <v>3829262</v>
      </c>
      <c r="E29" s="60">
        <v>419224</v>
      </c>
      <c r="F29" s="60">
        <v>2548941</v>
      </c>
      <c r="G29" s="60">
        <v>1912733</v>
      </c>
      <c r="H29" s="60">
        <v>2809828</v>
      </c>
      <c r="I29" s="60">
        <v>140259</v>
      </c>
    </row>
    <row r="30" spans="1:9" x14ac:dyDescent="0.2">
      <c r="A30" s="37">
        <v>2014</v>
      </c>
      <c r="B30" s="59">
        <v>15610328</v>
      </c>
      <c r="C30" s="60">
        <v>2936575</v>
      </c>
      <c r="D30" s="60">
        <v>4034757</v>
      </c>
      <c r="E30" s="60">
        <v>551812</v>
      </c>
      <c r="F30" s="60">
        <v>2660255</v>
      </c>
      <c r="G30" s="60">
        <v>2190734</v>
      </c>
      <c r="H30" s="60">
        <v>3236195</v>
      </c>
      <c r="I30" s="60">
        <v>147622</v>
      </c>
    </row>
    <row r="31" spans="1:9" x14ac:dyDescent="0.2">
      <c r="A31" s="37"/>
      <c r="B31" s="26"/>
      <c r="C31" s="25"/>
      <c r="D31" s="25"/>
      <c r="E31" s="25"/>
      <c r="F31" s="25"/>
      <c r="G31" s="25"/>
      <c r="H31" s="25"/>
      <c r="I31" s="25"/>
    </row>
    <row r="32" spans="1:9" x14ac:dyDescent="0.2">
      <c r="A32" s="37">
        <v>2015</v>
      </c>
      <c r="B32" s="59">
        <v>16814814</v>
      </c>
      <c r="C32" s="60">
        <v>2325787</v>
      </c>
      <c r="D32" s="60">
        <v>5681232</v>
      </c>
      <c r="E32" s="60">
        <v>604198</v>
      </c>
      <c r="F32" s="60">
        <v>2574919</v>
      </c>
      <c r="G32" s="60">
        <v>2200356</v>
      </c>
      <c r="H32" s="60">
        <v>3428322</v>
      </c>
      <c r="I32" s="60">
        <v>152967</v>
      </c>
    </row>
    <row r="33" spans="1:9" x14ac:dyDescent="0.2">
      <c r="A33" s="37">
        <v>2016</v>
      </c>
      <c r="B33" s="59">
        <v>18886342</v>
      </c>
      <c r="C33" s="60">
        <v>2050313</v>
      </c>
      <c r="D33" s="60">
        <v>7036747</v>
      </c>
      <c r="E33" s="60">
        <v>659295</v>
      </c>
      <c r="F33" s="60">
        <v>2879698</v>
      </c>
      <c r="G33" s="60">
        <v>2537926</v>
      </c>
      <c r="H33" s="60">
        <v>3722362</v>
      </c>
      <c r="I33" s="60">
        <v>157137</v>
      </c>
    </row>
    <row r="34" spans="1:9" x14ac:dyDescent="0.2">
      <c r="A34" s="37"/>
      <c r="B34" s="34"/>
      <c r="C34" s="33"/>
      <c r="D34" s="33"/>
      <c r="E34" s="33"/>
      <c r="F34" s="33"/>
      <c r="G34" s="33"/>
      <c r="H34" s="33"/>
      <c r="I34" s="33"/>
    </row>
    <row r="35" spans="1:9" x14ac:dyDescent="0.2">
      <c r="A35" s="87">
        <v>2017</v>
      </c>
      <c r="B35" s="88">
        <v>20633290</v>
      </c>
      <c r="C35" s="89">
        <v>2471747</v>
      </c>
      <c r="D35" s="89">
        <v>7437548</v>
      </c>
      <c r="E35" s="89">
        <v>647383</v>
      </c>
      <c r="F35" s="89">
        <v>2982634</v>
      </c>
      <c r="G35" s="89">
        <v>2936049</v>
      </c>
      <c r="H35" s="89">
        <v>4157929</v>
      </c>
      <c r="I35" s="89">
        <v>134617</v>
      </c>
    </row>
    <row r="36" spans="1:9" x14ac:dyDescent="0.2">
      <c r="A36" s="87">
        <v>2018</v>
      </c>
      <c r="B36" s="88">
        <v>24073706</v>
      </c>
      <c r="C36" s="89">
        <v>3597065</v>
      </c>
      <c r="D36" s="89">
        <v>7569680</v>
      </c>
      <c r="E36" s="89">
        <v>675468</v>
      </c>
      <c r="F36" s="89">
        <v>3532342</v>
      </c>
      <c r="G36" s="89">
        <v>4263463</v>
      </c>
      <c r="H36" s="89">
        <v>4435688</v>
      </c>
      <c r="I36" s="89">
        <v>138374</v>
      </c>
    </row>
    <row r="37" spans="1:9" x14ac:dyDescent="0.2">
      <c r="A37" s="37"/>
      <c r="B37" s="34"/>
      <c r="C37" s="33"/>
      <c r="D37" s="33"/>
      <c r="E37" s="33"/>
      <c r="F37" s="33"/>
      <c r="G37" s="33"/>
      <c r="H37" s="33"/>
      <c r="I37" s="33"/>
    </row>
    <row r="38" spans="1:9" x14ac:dyDescent="0.2">
      <c r="A38" s="87">
        <v>2019</v>
      </c>
      <c r="B38" s="88">
        <v>31635436</v>
      </c>
      <c r="C38" s="89">
        <v>7759903</v>
      </c>
      <c r="D38" s="89">
        <v>6931347</v>
      </c>
      <c r="E38" s="89">
        <v>758374</v>
      </c>
      <c r="F38" s="89">
        <v>4657812</v>
      </c>
      <c r="G38" s="89">
        <v>6397308</v>
      </c>
      <c r="H38" s="89">
        <v>5130692</v>
      </c>
      <c r="I38" s="89">
        <v>152197</v>
      </c>
    </row>
    <row r="39" spans="1:9" x14ac:dyDescent="0.2">
      <c r="A39" s="87">
        <v>2020</v>
      </c>
      <c r="B39" s="88">
        <v>34956983</v>
      </c>
      <c r="C39" s="89">
        <v>7192556</v>
      </c>
      <c r="D39" s="89">
        <v>9398381</v>
      </c>
      <c r="E39" s="89">
        <v>1036325</v>
      </c>
      <c r="F39" s="89">
        <v>5332906</v>
      </c>
      <c r="G39" s="89">
        <v>6491611</v>
      </c>
      <c r="H39" s="89">
        <v>5505204</v>
      </c>
      <c r="I39" s="89">
        <v>150078</v>
      </c>
    </row>
    <row r="40" spans="1:9" x14ac:dyDescent="0.2">
      <c r="A40" s="87"/>
      <c r="B40" s="34"/>
      <c r="C40" s="33"/>
      <c r="D40" s="33"/>
      <c r="E40" s="33"/>
      <c r="F40" s="33"/>
      <c r="G40" s="33"/>
      <c r="H40" s="33"/>
      <c r="I40" s="33"/>
    </row>
    <row r="41" spans="1:9" x14ac:dyDescent="0.2">
      <c r="A41" s="87">
        <v>2021</v>
      </c>
      <c r="B41" s="88">
        <v>38556432</v>
      </c>
      <c r="C41" s="89">
        <v>6626872</v>
      </c>
      <c r="D41" s="89">
        <v>12770042</v>
      </c>
      <c r="E41" s="89">
        <v>1098096</v>
      </c>
      <c r="F41" s="89">
        <v>5402336</v>
      </c>
      <c r="G41" s="89">
        <v>7036697</v>
      </c>
      <c r="H41" s="89">
        <v>5622389</v>
      </c>
      <c r="I41" s="89">
        <v>148032</v>
      </c>
    </row>
    <row r="42" spans="1:9" x14ac:dyDescent="0.2">
      <c r="A42" s="87">
        <v>2022</v>
      </c>
      <c r="B42" s="90">
        <v>47704672</v>
      </c>
      <c r="C42" s="91">
        <v>6621566</v>
      </c>
      <c r="D42" s="91">
        <v>16573306</v>
      </c>
      <c r="E42" s="91">
        <v>2230700</v>
      </c>
      <c r="F42" s="91">
        <v>7224755</v>
      </c>
      <c r="G42" s="91">
        <v>9522220</v>
      </c>
      <c r="H42" s="91">
        <v>5532125</v>
      </c>
      <c r="I42" s="91">
        <v>127719</v>
      </c>
    </row>
    <row r="43" spans="1:9" ht="15" thickBot="1" x14ac:dyDescent="0.25">
      <c r="A43" s="85"/>
      <c r="B43" s="85"/>
      <c r="C43" s="85"/>
      <c r="D43" s="85"/>
      <c r="E43" s="85"/>
      <c r="F43" s="85"/>
      <c r="G43" s="85"/>
      <c r="H43" s="85"/>
      <c r="I43" s="85"/>
    </row>
    <row r="44" spans="1:9" ht="15" thickTop="1" x14ac:dyDescent="0.2">
      <c r="A44" s="267" t="s">
        <v>30</v>
      </c>
      <c r="B44" s="267"/>
      <c r="C44" s="267"/>
      <c r="D44" s="267"/>
      <c r="E44" s="267"/>
      <c r="F44" s="267"/>
      <c r="G44" s="267"/>
      <c r="H44" s="267"/>
      <c r="I44" s="267"/>
    </row>
    <row r="45" spans="1:9" x14ac:dyDescent="0.2">
      <c r="A45" s="255" t="s">
        <v>299</v>
      </c>
      <c r="B45" s="255"/>
      <c r="C45" s="255"/>
      <c r="D45" s="255"/>
      <c r="E45" s="255"/>
      <c r="F45" s="255"/>
      <c r="G45" s="255"/>
      <c r="H45" s="255"/>
      <c r="I45" s="255"/>
    </row>
    <row r="46" spans="1:9" x14ac:dyDescent="0.2">
      <c r="A46" s="262" t="s">
        <v>300</v>
      </c>
      <c r="B46" s="262"/>
      <c r="C46" s="262"/>
      <c r="D46" s="262"/>
      <c r="E46" s="262"/>
      <c r="F46" s="262"/>
      <c r="G46" s="262"/>
      <c r="H46" s="262"/>
      <c r="I46" s="262"/>
    </row>
  </sheetData>
  <mergeCells count="7">
    <mergeCell ref="A46:I46"/>
    <mergeCell ref="A1:I1"/>
    <mergeCell ref="A2:I2"/>
    <mergeCell ref="A3:I3"/>
    <mergeCell ref="C4:H4"/>
    <mergeCell ref="A44:I44"/>
    <mergeCell ref="A45:I4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zoomScaleSheetLayoutView="100" workbookViewId="0">
      <selection activeCell="D10" sqref="D10"/>
    </sheetView>
  </sheetViews>
  <sheetFormatPr defaultColWidth="9.125" defaultRowHeight="14.25" x14ac:dyDescent="0.2"/>
  <cols>
    <col min="1" max="1" width="37.25" style="23" bestFit="1" customWidth="1"/>
    <col min="2" max="3" width="9.125" style="23"/>
    <col min="4" max="4" width="7.875" style="23" bestFit="1" customWidth="1"/>
    <col min="5" max="5" width="7" style="23" bestFit="1" customWidth="1"/>
    <col min="6" max="16384" width="9.125" style="23"/>
  </cols>
  <sheetData>
    <row r="1" spans="1:5" ht="18.75" x14ac:dyDescent="0.2">
      <c r="A1" s="230" t="s">
        <v>301</v>
      </c>
      <c r="B1" s="230"/>
      <c r="C1" s="230"/>
      <c r="D1" s="230"/>
      <c r="E1" s="230"/>
    </row>
    <row r="2" spans="1:5" ht="18.75" x14ac:dyDescent="0.2">
      <c r="A2" s="230" t="s">
        <v>302</v>
      </c>
      <c r="B2" s="230"/>
      <c r="C2" s="230"/>
      <c r="D2" s="230"/>
      <c r="E2" s="230"/>
    </row>
    <row r="3" spans="1:5" x14ac:dyDescent="0.2">
      <c r="A3" s="268" t="s">
        <v>303</v>
      </c>
      <c r="B3" s="268"/>
      <c r="C3" s="268"/>
      <c r="D3" s="268"/>
      <c r="E3" s="268"/>
    </row>
    <row r="4" spans="1:5" ht="15" thickBot="1" x14ac:dyDescent="0.25">
      <c r="A4" s="251" t="s">
        <v>304</v>
      </c>
      <c r="B4" s="251"/>
      <c r="C4" s="251"/>
      <c r="D4" s="251"/>
      <c r="E4" s="251"/>
    </row>
    <row r="5" spans="1:5" ht="15" thickBot="1" x14ac:dyDescent="0.25">
      <c r="A5" s="92"/>
      <c r="B5" s="156">
        <v>45465</v>
      </c>
      <c r="C5" s="31" t="s">
        <v>3</v>
      </c>
      <c r="D5" s="31" t="s">
        <v>375</v>
      </c>
      <c r="E5" s="31" t="s">
        <v>374</v>
      </c>
    </row>
    <row r="6" spans="1:5" x14ac:dyDescent="0.2">
      <c r="A6" s="93"/>
      <c r="B6" s="155"/>
      <c r="C6" s="25"/>
      <c r="D6" s="25"/>
    </row>
    <row r="7" spans="1:5" x14ac:dyDescent="0.2">
      <c r="A7" s="14" t="s">
        <v>305</v>
      </c>
      <c r="B7" s="126">
        <v>1754.5</v>
      </c>
      <c r="C7" s="126">
        <f>+'[5]8.3'!D6</f>
        <v>2328.0783881819998</v>
      </c>
      <c r="D7" s="126">
        <f>+'[5]8.3'!E6</f>
        <v>2332.875016642</v>
      </c>
      <c r="E7" s="126">
        <f>+'[5]8.3'!F6</f>
        <v>2355.1488571220002</v>
      </c>
    </row>
    <row r="8" spans="1:5" x14ac:dyDescent="0.2">
      <c r="A8" s="94" t="s">
        <v>306</v>
      </c>
      <c r="B8" s="129">
        <v>6.5</v>
      </c>
      <c r="C8" s="129">
        <f>+'[5]8.3'!D7</f>
        <v>32.690379598471367</v>
      </c>
      <c r="D8" s="129">
        <f>+'[5]8.3'!E7</f>
        <v>24.11739137081781</v>
      </c>
      <c r="E8" s="129">
        <f>+'[5]8.3'!F7</f>
        <v>19.413849249653282</v>
      </c>
    </row>
    <row r="9" spans="1:5" x14ac:dyDescent="0.2">
      <c r="A9" s="94" t="s">
        <v>16</v>
      </c>
      <c r="B9" s="129">
        <v>2.6</v>
      </c>
      <c r="C9" s="129">
        <f>+'[5]8.3'!D8</f>
        <v>2.7692552223260591</v>
      </c>
      <c r="D9" s="129">
        <f>+'[5]8.3'!E8</f>
        <v>0</v>
      </c>
      <c r="E9" s="129">
        <f>+'[5]8.3'!F8</f>
        <v>0</v>
      </c>
    </row>
    <row r="10" spans="1:5" x14ac:dyDescent="0.2">
      <c r="A10" s="29"/>
      <c r="B10" s="129"/>
      <c r="C10" s="129"/>
      <c r="D10" s="129"/>
      <c r="E10" s="129"/>
    </row>
    <row r="11" spans="1:5" x14ac:dyDescent="0.2">
      <c r="A11" s="14" t="s">
        <v>307</v>
      </c>
      <c r="B11" s="126">
        <v>1393.4</v>
      </c>
      <c r="C11" s="126">
        <f>+'[5]8.3'!D10</f>
        <v>1687.1700780000001</v>
      </c>
      <c r="D11" s="126">
        <f>+'[5]8.3'!E10</f>
        <v>1698.1395110000001</v>
      </c>
      <c r="E11" s="126">
        <f>+'[5]8.3'!F10</f>
        <v>1710.0252760000001</v>
      </c>
    </row>
    <row r="12" spans="1:5" x14ac:dyDescent="0.2">
      <c r="A12" s="94" t="s">
        <v>306</v>
      </c>
      <c r="B12" s="129">
        <v>-3</v>
      </c>
      <c r="C12" s="129">
        <f>+'[5]8.3'!D11</f>
        <v>21.078969444831962</v>
      </c>
      <c r="D12" s="129">
        <f>+'[5]8.3'!E11</f>
        <v>15.489687286164767</v>
      </c>
      <c r="E12" s="129">
        <f>+'[5]8.3'!F11</f>
        <v>15.991662620821973</v>
      </c>
    </row>
    <row r="13" spans="1:5" x14ac:dyDescent="0.2">
      <c r="A13" s="94" t="s">
        <v>16</v>
      </c>
      <c r="B13" s="129">
        <v>2.1</v>
      </c>
      <c r="C13" s="129">
        <f>+'[5]8.3'!D12</f>
        <v>2.0068931412151878</v>
      </c>
      <c r="D13" s="129">
        <f>+'[5]8.3'!E12</f>
        <v>0</v>
      </c>
      <c r="E13" s="129">
        <f>+'[5]8.3'!F12</f>
        <v>0</v>
      </c>
    </row>
    <row r="14" spans="1:5" x14ac:dyDescent="0.2">
      <c r="A14" s="30" t="s">
        <v>308</v>
      </c>
      <c r="B14" s="129">
        <v>72.5</v>
      </c>
      <c r="C14" s="129">
        <f>+'[5]8.3'!D13</f>
        <v>82.368257999999997</v>
      </c>
      <c r="D14" s="129">
        <f>+'[5]8.3'!E13</f>
        <v>92.597607000000011</v>
      </c>
      <c r="E14" s="129">
        <f>+'[5]8.3'!F13</f>
        <v>95.146575999999982</v>
      </c>
    </row>
    <row r="15" spans="1:5" x14ac:dyDescent="0.2">
      <c r="A15" s="30" t="s">
        <v>309</v>
      </c>
      <c r="B15" s="129">
        <v>6.6</v>
      </c>
      <c r="C15" s="129">
        <f>+'[5]8.3'!D14</f>
        <v>6.5270350000000006</v>
      </c>
      <c r="D15" s="129">
        <f>+'[5]8.3'!E14</f>
        <v>5.927461000000001</v>
      </c>
      <c r="E15" s="129">
        <f>+'[5]8.3'!F14</f>
        <v>7.7679729999999996</v>
      </c>
    </row>
    <row r="16" spans="1:5" x14ac:dyDescent="0.2">
      <c r="A16" s="30" t="s">
        <v>310</v>
      </c>
      <c r="B16" s="129">
        <v>182.1</v>
      </c>
      <c r="C16" s="129">
        <f>+'[5]8.3'!D15</f>
        <v>184.54883900000002</v>
      </c>
      <c r="D16" s="129">
        <f>+'[5]8.3'!E15</f>
        <v>180.578881</v>
      </c>
      <c r="E16" s="129">
        <f>+'[5]8.3'!F15</f>
        <v>191.22078100000002</v>
      </c>
    </row>
    <row r="17" spans="1:5" x14ac:dyDescent="0.2">
      <c r="A17" s="30" t="s">
        <v>311</v>
      </c>
      <c r="B17" s="129">
        <v>42.5</v>
      </c>
      <c r="C17" s="129">
        <f>+'[5]8.3'!D16</f>
        <v>41.036945999999993</v>
      </c>
      <c r="D17" s="129">
        <f>+'[5]8.3'!E16</f>
        <v>40.314945999999999</v>
      </c>
      <c r="E17" s="129">
        <f>+'[5]8.3'!F16</f>
        <v>40.315945999999997</v>
      </c>
    </row>
    <row r="18" spans="1:5" x14ac:dyDescent="0.2">
      <c r="A18" s="30" t="s">
        <v>312</v>
      </c>
      <c r="B18" s="129">
        <v>1089.7</v>
      </c>
      <c r="C18" s="129">
        <f>+'[5]8.3'!D17</f>
        <v>1372.6890000000001</v>
      </c>
      <c r="D18" s="129">
        <f>+'[5]8.3'!E17</f>
        <v>1378.7206160000001</v>
      </c>
      <c r="E18" s="129">
        <f>+'[5]8.3'!F17</f>
        <v>1375.5740000000001</v>
      </c>
    </row>
    <row r="19" spans="1:5" x14ac:dyDescent="0.2">
      <c r="A19" s="29"/>
      <c r="B19" s="129"/>
      <c r="C19" s="129"/>
      <c r="D19" s="129"/>
      <c r="E19" s="129"/>
    </row>
    <row r="20" spans="1:5" x14ac:dyDescent="0.2">
      <c r="A20" s="14" t="s">
        <v>313</v>
      </c>
      <c r="B20" s="126">
        <v>361.1</v>
      </c>
      <c r="C20" s="126">
        <f>+'[5]8.3'!D19</f>
        <v>640.90831018199992</v>
      </c>
      <c r="D20" s="126">
        <f>+'[5]8.3'!E19</f>
        <v>634.73550564200002</v>
      </c>
      <c r="E20" s="126">
        <f>+'[5]8.3'!F19</f>
        <v>645.12358112200002</v>
      </c>
    </row>
    <row r="21" spans="1:5" ht="15" thickBot="1" x14ac:dyDescent="0.25">
      <c r="A21" s="62"/>
      <c r="B21" s="157"/>
      <c r="C21" s="157"/>
      <c r="D21" s="157"/>
      <c r="E21" s="157"/>
    </row>
    <row r="22" spans="1:5" ht="15" thickTop="1" x14ac:dyDescent="0.2">
      <c r="A22" s="14" t="s">
        <v>75</v>
      </c>
      <c r="B22" s="158" t="s">
        <v>22</v>
      </c>
      <c r="C22" s="158" t="str">
        <f>+'[5]8.3'!D21</f>
        <v>FY23</v>
      </c>
      <c r="D22" s="158"/>
      <c r="E22" s="158"/>
    </row>
    <row r="23" spans="1:5" ht="15" thickBot="1" x14ac:dyDescent="0.25">
      <c r="A23" s="62" t="s">
        <v>314</v>
      </c>
      <c r="B23" s="159">
        <v>66623.600000000006</v>
      </c>
      <c r="C23" s="159">
        <f>+'[5]8.3'!D22</f>
        <v>84068.755000000005</v>
      </c>
      <c r="D23" s="159"/>
      <c r="E23" s="159"/>
    </row>
    <row r="24" spans="1:5" ht="15" thickTop="1" x14ac:dyDescent="0.2">
      <c r="A24" s="260" t="s">
        <v>30</v>
      </c>
      <c r="B24" s="260"/>
      <c r="C24" s="260"/>
      <c r="D24" s="260"/>
      <c r="E24" s="260"/>
    </row>
    <row r="25" spans="1:5" x14ac:dyDescent="0.2">
      <c r="A25" s="269" t="s">
        <v>315</v>
      </c>
      <c r="B25" s="269"/>
      <c r="C25" s="255"/>
      <c r="D25" s="255"/>
      <c r="E25" s="255"/>
    </row>
    <row r="26" spans="1:5" x14ac:dyDescent="0.2">
      <c r="A26" s="255" t="s">
        <v>316</v>
      </c>
      <c r="B26" s="255"/>
      <c r="C26" s="255"/>
      <c r="D26" s="255"/>
      <c r="E26" s="255"/>
    </row>
  </sheetData>
  <mergeCells count="8">
    <mergeCell ref="A26:E26"/>
    <mergeCell ref="A24:E24"/>
    <mergeCell ref="A1:E1"/>
    <mergeCell ref="A2:E2"/>
    <mergeCell ref="A3:E3"/>
    <mergeCell ref="A4:E4"/>
    <mergeCell ref="A25:B25"/>
    <mergeCell ref="C25:E2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topLeftCell="A31" zoomScaleNormal="100" zoomScaleSheetLayoutView="100" workbookViewId="0">
      <selection activeCell="A58" sqref="A58:L58"/>
    </sheetView>
  </sheetViews>
  <sheetFormatPr defaultColWidth="9.125" defaultRowHeight="14.25" x14ac:dyDescent="0.2"/>
  <cols>
    <col min="1" max="1" width="9.125" style="23"/>
    <col min="2" max="2" width="22.125" style="23" customWidth="1"/>
    <col min="3" max="4" width="9.875" style="23" bestFit="1" customWidth="1"/>
    <col min="5" max="5" width="9.625" style="23" bestFit="1" customWidth="1"/>
    <col min="6" max="6" width="9.875" style="23" bestFit="1" customWidth="1"/>
    <col min="7" max="7" width="9.625" style="23" bestFit="1" customWidth="1"/>
    <col min="8" max="8" width="9.875" style="23" bestFit="1" customWidth="1"/>
    <col min="9" max="11" width="9.625" style="23" bestFit="1" customWidth="1"/>
    <col min="12" max="12" width="9.875" style="23" bestFit="1" customWidth="1"/>
    <col min="13" max="16384" width="9.125" style="23"/>
  </cols>
  <sheetData>
    <row r="1" spans="1:12" ht="18.75" x14ac:dyDescent="0.2">
      <c r="A1" s="230" t="s">
        <v>317</v>
      </c>
      <c r="B1" s="230"/>
      <c r="C1" s="230"/>
      <c r="D1" s="230"/>
      <c r="E1" s="230"/>
      <c r="F1" s="230"/>
      <c r="G1" s="230"/>
      <c r="H1" s="230"/>
      <c r="I1" s="230"/>
      <c r="J1" s="230"/>
      <c r="K1" s="230"/>
      <c r="L1" s="13"/>
    </row>
    <row r="2" spans="1:12" x14ac:dyDescent="0.2">
      <c r="A2" s="268" t="s">
        <v>318</v>
      </c>
      <c r="B2" s="268"/>
      <c r="C2" s="268"/>
      <c r="D2" s="268"/>
      <c r="E2" s="268"/>
      <c r="F2" s="268"/>
      <c r="G2" s="268"/>
      <c r="H2" s="268"/>
      <c r="I2" s="268"/>
      <c r="J2" s="268"/>
      <c r="K2" s="268"/>
      <c r="L2" s="13"/>
    </row>
    <row r="3" spans="1:12" ht="15" thickBot="1" x14ac:dyDescent="0.25">
      <c r="A3" s="253" t="s">
        <v>278</v>
      </c>
      <c r="B3" s="253"/>
      <c r="C3" s="253"/>
      <c r="D3" s="253"/>
      <c r="E3" s="253"/>
      <c r="F3" s="253"/>
      <c r="G3" s="253"/>
      <c r="H3" s="253"/>
      <c r="I3" s="253"/>
      <c r="J3" s="253"/>
      <c r="K3" s="253"/>
      <c r="L3" s="253"/>
    </row>
    <row r="4" spans="1:12" ht="15.75" thickTop="1" thickBot="1" x14ac:dyDescent="0.25">
      <c r="A4" s="270" t="s">
        <v>319</v>
      </c>
      <c r="B4" s="271"/>
      <c r="C4" s="274" t="s">
        <v>22</v>
      </c>
      <c r="D4" s="274" t="s">
        <v>23</v>
      </c>
      <c r="E4" s="95">
        <v>2023</v>
      </c>
      <c r="F4" s="276">
        <v>2023</v>
      </c>
      <c r="G4" s="277"/>
      <c r="H4" s="277"/>
      <c r="I4" s="277"/>
      <c r="J4" s="277"/>
      <c r="K4" s="278"/>
      <c r="L4" s="198">
        <v>2024</v>
      </c>
    </row>
    <row r="5" spans="1:12" ht="15" thickBot="1" x14ac:dyDescent="0.25">
      <c r="A5" s="272"/>
      <c r="B5" s="273"/>
      <c r="C5" s="275"/>
      <c r="D5" s="275"/>
      <c r="E5" s="96" t="s">
        <v>390</v>
      </c>
      <c r="F5" s="97" t="s">
        <v>321</v>
      </c>
      <c r="G5" s="51" t="s">
        <v>322</v>
      </c>
      <c r="H5" s="97" t="s">
        <v>323</v>
      </c>
      <c r="I5" s="97" t="s">
        <v>324</v>
      </c>
      <c r="J5" s="97" t="s">
        <v>325</v>
      </c>
      <c r="K5" s="199" t="s">
        <v>320</v>
      </c>
      <c r="L5" s="160" t="s">
        <v>390</v>
      </c>
    </row>
    <row r="6" spans="1:12" ht="15" thickTop="1" x14ac:dyDescent="0.2">
      <c r="A6" s="279" t="s">
        <v>326</v>
      </c>
      <c r="B6" s="279"/>
      <c r="C6" s="162">
        <v>753804.9</v>
      </c>
      <c r="D6" s="163">
        <v>595217.1</v>
      </c>
      <c r="E6" s="224">
        <v>598403.69999999995</v>
      </c>
      <c r="F6" s="163">
        <v>616809.5</v>
      </c>
      <c r="G6" s="163">
        <v>624009.19999999995</v>
      </c>
      <c r="H6" s="163">
        <v>626537.6</v>
      </c>
      <c r="I6" s="163">
        <v>615791</v>
      </c>
      <c r="J6" s="163">
        <v>625049.5</v>
      </c>
      <c r="K6" s="164">
        <v>634155.30000000005</v>
      </c>
      <c r="L6" s="164">
        <f>+[6]Sheet1!E9</f>
        <v>653269.50216292997</v>
      </c>
    </row>
    <row r="7" spans="1:12" ht="0.75" customHeight="1" x14ac:dyDescent="0.2">
      <c r="A7" s="161"/>
      <c r="B7" s="161"/>
      <c r="C7" s="162"/>
      <c r="D7" s="163"/>
      <c r="E7" s="225">
        <v>521855.5</v>
      </c>
      <c r="F7" s="163"/>
      <c r="G7" s="163"/>
      <c r="H7" s="163"/>
      <c r="I7" s="163"/>
      <c r="J7" s="163"/>
      <c r="K7" s="164"/>
      <c r="L7" s="164">
        <f>+[6]Sheet1!E10</f>
        <v>0</v>
      </c>
    </row>
    <row r="8" spans="1:12" x14ac:dyDescent="0.2">
      <c r="A8" s="261" t="s">
        <v>327</v>
      </c>
      <c r="B8" s="261"/>
      <c r="C8" s="165">
        <v>654619.30000000005</v>
      </c>
      <c r="D8" s="165">
        <v>526356</v>
      </c>
      <c r="E8" s="225">
        <v>521855.5</v>
      </c>
      <c r="F8" s="200">
        <v>548216.5</v>
      </c>
      <c r="G8" s="200">
        <v>559476.30000000005</v>
      </c>
      <c r="H8" s="200">
        <v>569311.19999999995</v>
      </c>
      <c r="I8" s="200">
        <v>581469.30000000005</v>
      </c>
      <c r="J8" s="165">
        <v>592452.80000000005</v>
      </c>
      <c r="K8" s="166">
        <v>602120.80000000005</v>
      </c>
      <c r="L8" s="166">
        <f>+[6]Sheet1!E11</f>
        <v>622540.21515793004</v>
      </c>
    </row>
    <row r="9" spans="1:12" x14ac:dyDescent="0.2">
      <c r="A9" s="261" t="s">
        <v>328</v>
      </c>
      <c r="B9" s="261"/>
      <c r="C9" s="165">
        <v>99185.5</v>
      </c>
      <c r="D9" s="165">
        <v>68861.100000000006</v>
      </c>
      <c r="E9" s="225">
        <v>76548.2</v>
      </c>
      <c r="F9" s="200">
        <v>68593</v>
      </c>
      <c r="G9" s="200">
        <v>64532.9</v>
      </c>
      <c r="H9" s="200">
        <v>57226.400000000001</v>
      </c>
      <c r="I9" s="200">
        <v>34321.699999999997</v>
      </c>
      <c r="J9" s="165">
        <v>32596.7</v>
      </c>
      <c r="K9" s="166">
        <v>32034.5</v>
      </c>
      <c r="L9" s="166">
        <f>+[6]Sheet1!E12</f>
        <v>30729.287004999896</v>
      </c>
    </row>
    <row r="10" spans="1:12" x14ac:dyDescent="0.2">
      <c r="A10" s="229" t="s">
        <v>329</v>
      </c>
      <c r="B10" s="229"/>
      <c r="C10" s="165">
        <v>54840.5</v>
      </c>
      <c r="D10" s="165">
        <v>74927.600000000006</v>
      </c>
      <c r="E10" s="225">
        <v>59908.1</v>
      </c>
      <c r="F10" s="226">
        <v>80889</v>
      </c>
      <c r="G10" s="200">
        <v>79045.100000000006</v>
      </c>
      <c r="H10" s="200">
        <v>78965.600000000006</v>
      </c>
      <c r="I10" s="200">
        <v>78899.3</v>
      </c>
      <c r="J10" s="165">
        <v>78553.8</v>
      </c>
      <c r="K10" s="166">
        <v>78173.899999999994</v>
      </c>
      <c r="L10" s="166">
        <f>+[6]Sheet1!$E$22</f>
        <v>78788.466239200017</v>
      </c>
    </row>
    <row r="11" spans="1:12" x14ac:dyDescent="0.2">
      <c r="A11" s="229" t="s">
        <v>330</v>
      </c>
      <c r="B11" s="229"/>
      <c r="C11" s="165">
        <v>310.60000000000002</v>
      </c>
      <c r="D11" s="165">
        <v>310.60000000000002</v>
      </c>
      <c r="E11" s="225">
        <v>299.5</v>
      </c>
      <c r="F11" s="200">
        <v>310.60000000000002</v>
      </c>
      <c r="G11" s="200">
        <v>310.60000000000002</v>
      </c>
      <c r="H11" s="200">
        <v>310.60000000000002</v>
      </c>
      <c r="I11" s="200">
        <v>310.60000000000002</v>
      </c>
      <c r="J11" s="165">
        <v>310.60000000000002</v>
      </c>
      <c r="K11" s="166">
        <v>310.60000000000002</v>
      </c>
      <c r="L11" s="166">
        <f>+[6]Sheet1!$E$14</f>
        <v>310.576393</v>
      </c>
    </row>
    <row r="12" spans="1:12" x14ac:dyDescent="0.2">
      <c r="A12" s="229" t="s">
        <v>331</v>
      </c>
      <c r="B12" s="229"/>
      <c r="C12" s="165">
        <v>1541.2</v>
      </c>
      <c r="D12" s="165">
        <v>1440.6</v>
      </c>
      <c r="E12" s="225">
        <v>1475.4</v>
      </c>
      <c r="F12" s="200">
        <v>1431.5</v>
      </c>
      <c r="G12" s="200">
        <v>1421.6</v>
      </c>
      <c r="H12" s="200">
        <v>1414.8</v>
      </c>
      <c r="I12" s="200">
        <v>1405.9</v>
      </c>
      <c r="J12" s="165">
        <v>1400.1</v>
      </c>
      <c r="K12" s="166">
        <v>1386.4</v>
      </c>
      <c r="L12" s="166">
        <f>+[6]Sheet1!$E$30</f>
        <v>1380.7499939999998</v>
      </c>
    </row>
    <row r="13" spans="1:12" x14ac:dyDescent="0.2">
      <c r="A13" s="229" t="s">
        <v>332</v>
      </c>
      <c r="B13" s="229"/>
      <c r="C13" s="165">
        <v>306408.40000000002</v>
      </c>
      <c r="D13" s="165">
        <v>108951.3</v>
      </c>
      <c r="E13" s="225">
        <v>136810</v>
      </c>
      <c r="F13" s="200">
        <v>109325.3</v>
      </c>
      <c r="G13" s="200">
        <v>105763</v>
      </c>
      <c r="H13" s="200">
        <v>97921.1</v>
      </c>
      <c r="I13" s="200">
        <v>76084.800000000003</v>
      </c>
      <c r="J13" s="165">
        <v>74621.600000000006</v>
      </c>
      <c r="K13" s="166">
        <v>73703.600000000006</v>
      </c>
      <c r="L13" s="166">
        <f>+[6]Sheet1!$E$26</f>
        <v>75802.764204800013</v>
      </c>
    </row>
    <row r="14" spans="1:12" x14ac:dyDescent="0.2">
      <c r="A14" s="229" t="s">
        <v>333</v>
      </c>
      <c r="B14" s="229"/>
      <c r="C14" s="165">
        <v>390570.6</v>
      </c>
      <c r="D14" s="165">
        <v>404352.4</v>
      </c>
      <c r="E14" s="225">
        <v>399762.3</v>
      </c>
      <c r="F14" s="200">
        <v>412150.2</v>
      </c>
      <c r="G14" s="200">
        <v>417204.1</v>
      </c>
      <c r="H14" s="200">
        <v>420197.5</v>
      </c>
      <c r="I14" s="200">
        <v>422032.3</v>
      </c>
      <c r="J14" s="165">
        <v>423714.6</v>
      </c>
      <c r="K14" s="166">
        <v>424985.4</v>
      </c>
      <c r="L14" s="166">
        <f>+[6]Sheet1!$E$34</f>
        <v>427432.97728699999</v>
      </c>
    </row>
    <row r="15" spans="1:12" x14ac:dyDescent="0.2">
      <c r="A15" s="229" t="s">
        <v>334</v>
      </c>
      <c r="B15" s="229"/>
      <c r="C15" s="165">
        <v>133.6</v>
      </c>
      <c r="D15" s="165">
        <v>152.6</v>
      </c>
      <c r="E15" s="225">
        <v>148.4</v>
      </c>
      <c r="F15" s="200">
        <v>158</v>
      </c>
      <c r="G15" s="200">
        <v>164.4</v>
      </c>
      <c r="H15" s="200">
        <v>164.4</v>
      </c>
      <c r="I15" s="200">
        <v>160.69999999999999</v>
      </c>
      <c r="J15" s="165">
        <v>168.2</v>
      </c>
      <c r="K15" s="166">
        <v>168.4</v>
      </c>
      <c r="L15" s="166">
        <f>+[6]Sheet1!$E$38</f>
        <v>173.46000000000004</v>
      </c>
    </row>
    <row r="16" spans="1:12" x14ac:dyDescent="0.2">
      <c r="A16" s="229" t="s">
        <v>335</v>
      </c>
      <c r="B16" s="229"/>
      <c r="C16" s="165"/>
      <c r="D16" s="165">
        <v>3808.5</v>
      </c>
      <c r="E16" s="165"/>
      <c r="F16" s="200">
        <v>10167.5</v>
      </c>
      <c r="G16" s="200">
        <v>16894.099999999999</v>
      </c>
      <c r="H16" s="200">
        <v>23870</v>
      </c>
      <c r="I16" s="200">
        <v>32199.200000000001</v>
      </c>
      <c r="J16" s="165">
        <v>41014.1</v>
      </c>
      <c r="K16" s="166">
        <v>49588.2</v>
      </c>
      <c r="L16" s="166">
        <f>+[6]Sheet1!E42</f>
        <v>62925.558044929996</v>
      </c>
    </row>
    <row r="17" spans="1:12" x14ac:dyDescent="0.2">
      <c r="A17" s="229" t="s">
        <v>336</v>
      </c>
      <c r="B17" s="229"/>
      <c r="C17" s="165"/>
      <c r="D17" s="165">
        <v>508.2</v>
      </c>
      <c r="E17" s="162"/>
      <c r="F17" s="200">
        <v>1002.2</v>
      </c>
      <c r="G17" s="200">
        <v>1210.5999999999999</v>
      </c>
      <c r="H17" s="200">
        <v>1319</v>
      </c>
      <c r="I17" s="200">
        <v>1774</v>
      </c>
      <c r="J17" s="165">
        <v>2011.9</v>
      </c>
      <c r="K17" s="166">
        <v>2208.9</v>
      </c>
      <c r="L17" s="166">
        <f>+[6]Sheet1!E43</f>
        <v>2406.7500000000005</v>
      </c>
    </row>
    <row r="18" spans="1:12" x14ac:dyDescent="0.2">
      <c r="A18" s="229" t="s">
        <v>337</v>
      </c>
      <c r="B18" s="229"/>
      <c r="C18" s="165"/>
      <c r="D18" s="165">
        <v>557.70000000000005</v>
      </c>
      <c r="E18" s="165"/>
      <c r="F18" s="165">
        <v>1017.5</v>
      </c>
      <c r="G18" s="165">
        <v>1483.5</v>
      </c>
      <c r="H18" s="165">
        <v>1649.1</v>
      </c>
      <c r="I18" s="165">
        <v>2069.8000000000002</v>
      </c>
      <c r="J18" s="165">
        <v>2304.4</v>
      </c>
      <c r="K18" s="166">
        <v>2559.6999999999998</v>
      </c>
      <c r="L18" s="166">
        <f>+[6]Sheet1!E44</f>
        <v>2766.8</v>
      </c>
    </row>
    <row r="19" spans="1:12" x14ac:dyDescent="0.2">
      <c r="A19" s="229" t="s">
        <v>338</v>
      </c>
      <c r="B19" s="229"/>
      <c r="C19" s="165"/>
      <c r="D19" s="165">
        <v>207.6</v>
      </c>
      <c r="E19" s="165"/>
      <c r="F19" s="165">
        <v>357.9</v>
      </c>
      <c r="G19" s="165">
        <v>494.7</v>
      </c>
      <c r="H19" s="165">
        <v>703.1</v>
      </c>
      <c r="I19" s="165">
        <v>791.4</v>
      </c>
      <c r="J19" s="165">
        <v>838.2</v>
      </c>
      <c r="K19" s="166">
        <v>922.3</v>
      </c>
      <c r="L19" s="166">
        <f>+[6]Sheet1!E45</f>
        <v>1096.3499999999999</v>
      </c>
    </row>
    <row r="20" spans="1:12" x14ac:dyDescent="0.2">
      <c r="A20" s="229" t="s">
        <v>339</v>
      </c>
      <c r="B20" s="229"/>
      <c r="C20" s="165"/>
      <c r="D20" s="165"/>
      <c r="E20" s="165"/>
      <c r="F20" s="165"/>
      <c r="G20" s="165">
        <v>10.9</v>
      </c>
      <c r="H20" s="165">
        <v>15.6</v>
      </c>
      <c r="I20" s="165">
        <v>54</v>
      </c>
      <c r="J20" s="165">
        <v>65.400000000000006</v>
      </c>
      <c r="K20" s="166">
        <v>85.7</v>
      </c>
      <c r="L20" s="166">
        <f>+[6]Sheet1!E47</f>
        <v>110.00000000000001</v>
      </c>
    </row>
    <row r="21" spans="1:12" x14ac:dyDescent="0.2">
      <c r="A21" s="229" t="s">
        <v>340</v>
      </c>
      <c r="B21" s="229"/>
      <c r="C21" s="165"/>
      <c r="D21" s="165"/>
      <c r="E21" s="165"/>
      <c r="F21" s="165"/>
      <c r="G21" s="165">
        <v>0.7</v>
      </c>
      <c r="H21" s="165">
        <v>0.8</v>
      </c>
      <c r="I21" s="165">
        <v>8.8000000000000007</v>
      </c>
      <c r="J21" s="165">
        <v>8.6</v>
      </c>
      <c r="K21" s="166">
        <v>13.3</v>
      </c>
      <c r="L21" s="166">
        <f>+[6]Sheet1!E48</f>
        <v>23.25</v>
      </c>
    </row>
    <row r="22" spans="1:12" x14ac:dyDescent="0.2">
      <c r="A22" s="229" t="s">
        <v>341</v>
      </c>
      <c r="B22" s="229"/>
      <c r="C22" s="165"/>
      <c r="D22" s="165"/>
      <c r="E22" s="165"/>
      <c r="F22" s="165"/>
      <c r="G22" s="165">
        <v>6.1</v>
      </c>
      <c r="H22" s="165">
        <v>6.1</v>
      </c>
      <c r="I22" s="165">
        <v>0.5</v>
      </c>
      <c r="J22" s="165">
        <v>38.200000000000003</v>
      </c>
      <c r="K22" s="166">
        <v>49.2</v>
      </c>
      <c r="L22" s="166">
        <f>+[6]Sheet1!E49</f>
        <v>51.800000000000004</v>
      </c>
    </row>
    <row r="23" spans="1:12" x14ac:dyDescent="0.2">
      <c r="A23" s="280" t="s">
        <v>342</v>
      </c>
      <c r="B23" s="280"/>
      <c r="C23" s="162">
        <v>2454508.2999999998</v>
      </c>
      <c r="D23" s="163">
        <v>2223316.7000000002</v>
      </c>
      <c r="E23" s="224">
        <v>2349803.4</v>
      </c>
      <c r="F23" s="163">
        <v>2215947.2999999998</v>
      </c>
      <c r="G23" s="163">
        <v>2201425.6</v>
      </c>
      <c r="H23" s="163">
        <v>2186780.2999999998</v>
      </c>
      <c r="I23" s="163">
        <v>2170010.7999999998</v>
      </c>
      <c r="J23" s="163">
        <v>2162226.7000000002</v>
      </c>
      <c r="K23" s="164">
        <v>2114696.2000000002</v>
      </c>
      <c r="L23" s="164">
        <f>+[6]Sheet1!E51</f>
        <v>2066384.4219403998</v>
      </c>
    </row>
    <row r="24" spans="1:12" ht="0.75" customHeight="1" x14ac:dyDescent="0.2">
      <c r="A24" s="110"/>
      <c r="B24" s="110"/>
      <c r="C24" s="162"/>
      <c r="D24" s="163"/>
      <c r="E24" s="163"/>
      <c r="F24" s="163"/>
      <c r="G24" s="163"/>
      <c r="H24" s="163"/>
      <c r="I24" s="163"/>
      <c r="J24" s="163"/>
      <c r="K24" s="164"/>
      <c r="L24" s="164">
        <f>+[6]Sheet1!E52</f>
        <v>0</v>
      </c>
    </row>
    <row r="25" spans="1:12" x14ac:dyDescent="0.2">
      <c r="A25" s="261" t="s">
        <v>327</v>
      </c>
      <c r="B25" s="261"/>
      <c r="C25" s="165">
        <v>2330456.7000000002</v>
      </c>
      <c r="D25" s="165">
        <v>2131392.7999999998</v>
      </c>
      <c r="E25" s="225">
        <v>2250605.2999999998</v>
      </c>
      <c r="F25" s="165">
        <v>2125000.4</v>
      </c>
      <c r="G25" s="165">
        <v>2110696.2000000002</v>
      </c>
      <c r="H25" s="165">
        <v>2097910.4</v>
      </c>
      <c r="I25" s="165">
        <v>2087163</v>
      </c>
      <c r="J25" s="165">
        <v>2079294.2</v>
      </c>
      <c r="K25" s="166">
        <v>2036550.8</v>
      </c>
      <c r="L25" s="166">
        <f>+[6]Sheet1!E53</f>
        <v>1988795.4514433998</v>
      </c>
    </row>
    <row r="26" spans="1:12" x14ac:dyDescent="0.2">
      <c r="A26" s="261" t="s">
        <v>328</v>
      </c>
      <c r="B26" s="261"/>
      <c r="C26" s="165">
        <v>4288.6000000000004</v>
      </c>
      <c r="D26" s="165">
        <v>2256.6</v>
      </c>
      <c r="E26" s="225">
        <v>3696.4</v>
      </c>
      <c r="F26" s="165">
        <v>2244.1</v>
      </c>
      <c r="G26" s="165">
        <v>1840.9</v>
      </c>
      <c r="H26" s="165">
        <v>1328</v>
      </c>
      <c r="I26" s="165">
        <v>-1739.4</v>
      </c>
      <c r="J26" s="165">
        <v>-1823.8</v>
      </c>
      <c r="K26" s="166">
        <v>-1848.6</v>
      </c>
      <c r="L26" s="166">
        <f>+[6]Sheet1!E54</f>
        <v>-2195.7472420000081</v>
      </c>
    </row>
    <row r="27" spans="1:12" x14ac:dyDescent="0.2">
      <c r="A27" s="261" t="s">
        <v>343</v>
      </c>
      <c r="B27" s="261"/>
      <c r="C27" s="165">
        <v>119763.1</v>
      </c>
      <c r="D27" s="165">
        <v>89667.3</v>
      </c>
      <c r="E27" s="225">
        <v>95501.8</v>
      </c>
      <c r="F27" s="165">
        <v>88702.9</v>
      </c>
      <c r="G27" s="165">
        <v>88888.5</v>
      </c>
      <c r="H27" s="165">
        <v>87541.9</v>
      </c>
      <c r="I27" s="165">
        <v>84587.199999999997</v>
      </c>
      <c r="J27" s="165">
        <v>84756.3</v>
      </c>
      <c r="K27" s="166">
        <v>79994</v>
      </c>
      <c r="L27" s="166">
        <f>+[6]Sheet1!E55</f>
        <v>79784.717739000014</v>
      </c>
    </row>
    <row r="28" spans="1:12" x14ac:dyDescent="0.2">
      <c r="A28" s="229" t="s">
        <v>344</v>
      </c>
      <c r="B28" s="229"/>
      <c r="C28" s="165">
        <v>466725</v>
      </c>
      <c r="D28" s="165">
        <v>428194.9</v>
      </c>
      <c r="E28" s="225">
        <v>441040</v>
      </c>
      <c r="F28" s="165">
        <v>427128.8</v>
      </c>
      <c r="G28" s="165">
        <v>426097.4</v>
      </c>
      <c r="H28" s="165">
        <v>423200.9</v>
      </c>
      <c r="I28" s="165">
        <v>415084.4</v>
      </c>
      <c r="J28" s="165">
        <v>414047.8</v>
      </c>
      <c r="K28" s="166">
        <v>409415.6</v>
      </c>
      <c r="L28" s="166">
        <f>+[6]Sheet1!E57</f>
        <v>407826.20053735015</v>
      </c>
    </row>
    <row r="29" spans="1:12" x14ac:dyDescent="0.2">
      <c r="A29" s="229" t="s">
        <v>345</v>
      </c>
      <c r="B29" s="229"/>
      <c r="C29" s="165">
        <v>16.600000000000001</v>
      </c>
      <c r="D29" s="165">
        <v>16.600000000000001</v>
      </c>
      <c r="E29" s="225">
        <v>16.600000000000001</v>
      </c>
      <c r="F29" s="165">
        <v>16.600000000000001</v>
      </c>
      <c r="G29" s="165">
        <v>16.600000000000001</v>
      </c>
      <c r="H29" s="165">
        <v>16.600000000000001</v>
      </c>
      <c r="I29" s="165">
        <v>16.600000000000001</v>
      </c>
      <c r="J29" s="165">
        <v>16.600000000000001</v>
      </c>
      <c r="K29" s="166">
        <v>16.600000000000001</v>
      </c>
      <c r="L29" s="166">
        <f>+[6]Sheet1!$E$62</f>
        <v>16.597520999999993</v>
      </c>
    </row>
    <row r="30" spans="1:12" x14ac:dyDescent="0.2">
      <c r="A30" s="229" t="s">
        <v>346</v>
      </c>
      <c r="B30" s="229"/>
      <c r="C30" s="165">
        <v>216</v>
      </c>
      <c r="D30" s="165">
        <v>215.9</v>
      </c>
      <c r="E30" s="225">
        <v>215.9</v>
      </c>
      <c r="F30" s="165">
        <v>215.8</v>
      </c>
      <c r="G30" s="165">
        <v>215.8</v>
      </c>
      <c r="H30" s="165">
        <v>215.8</v>
      </c>
      <c r="I30" s="165">
        <v>215.8</v>
      </c>
      <c r="J30" s="165">
        <v>215.8</v>
      </c>
      <c r="K30" s="166">
        <v>215.8</v>
      </c>
      <c r="L30" s="166">
        <f>+[6]Sheet1!$E$67</f>
        <v>215.81493</v>
      </c>
    </row>
    <row r="31" spans="1:12" x14ac:dyDescent="0.2">
      <c r="A31" s="229" t="s">
        <v>347</v>
      </c>
      <c r="B31" s="229"/>
      <c r="C31" s="165">
        <v>0.5</v>
      </c>
      <c r="D31" s="165">
        <v>0.5</v>
      </c>
      <c r="E31" s="225">
        <v>0.5</v>
      </c>
      <c r="F31" s="165">
        <v>0.5</v>
      </c>
      <c r="G31" s="165">
        <v>0.5</v>
      </c>
      <c r="H31" s="165">
        <v>0.5</v>
      </c>
      <c r="I31" s="165">
        <v>0.5</v>
      </c>
      <c r="J31" s="165">
        <v>0.5</v>
      </c>
      <c r="K31" s="166">
        <v>0.5</v>
      </c>
      <c r="L31" s="166">
        <f>+[6]Sheet1!$E$86</f>
        <v>0.45700000000000002</v>
      </c>
    </row>
    <row r="32" spans="1:12" x14ac:dyDescent="0.2">
      <c r="A32" s="229" t="s">
        <v>348</v>
      </c>
      <c r="B32" s="229"/>
      <c r="C32" s="165">
        <v>376591.3</v>
      </c>
      <c r="D32" s="165">
        <v>297576.5</v>
      </c>
      <c r="E32" s="225">
        <v>308427.7</v>
      </c>
      <c r="F32" s="165">
        <v>294328.2</v>
      </c>
      <c r="G32" s="165">
        <v>292628</v>
      </c>
      <c r="H32" s="165">
        <v>291155.3</v>
      </c>
      <c r="I32" s="165">
        <v>290244.5</v>
      </c>
      <c r="J32" s="165">
        <v>288800.40000000002</v>
      </c>
      <c r="K32" s="166">
        <v>286685.40000000002</v>
      </c>
      <c r="L32" s="166">
        <f>+[6]Sheet1!$E$72</f>
        <v>285571.07191704999</v>
      </c>
    </row>
    <row r="33" spans="1:12" x14ac:dyDescent="0.2">
      <c r="A33" s="229" t="s">
        <v>349</v>
      </c>
      <c r="B33" s="229"/>
      <c r="C33" s="165">
        <v>272.60000000000002</v>
      </c>
      <c r="D33" s="165">
        <v>272.60000000000002</v>
      </c>
      <c r="E33" s="225">
        <v>272.60000000000002</v>
      </c>
      <c r="F33" s="165">
        <v>272.60000000000002</v>
      </c>
      <c r="G33" s="165">
        <v>272.60000000000002</v>
      </c>
      <c r="H33" s="165">
        <v>272.60000000000002</v>
      </c>
      <c r="I33" s="165">
        <v>272.60000000000002</v>
      </c>
      <c r="J33" s="165">
        <v>272.60000000000002</v>
      </c>
      <c r="K33" s="166">
        <v>272.60000000000002</v>
      </c>
      <c r="L33" s="166">
        <f>+[6]Sheet1!$E$77</f>
        <v>272.60729600000002</v>
      </c>
    </row>
    <row r="34" spans="1:12" x14ac:dyDescent="0.2">
      <c r="A34" s="229" t="s">
        <v>350</v>
      </c>
      <c r="B34" s="229"/>
      <c r="C34" s="165">
        <v>589022</v>
      </c>
      <c r="D34" s="165">
        <v>461485.8</v>
      </c>
      <c r="E34" s="225">
        <v>576131.69999999995</v>
      </c>
      <c r="F34" s="165">
        <v>439128.3</v>
      </c>
      <c r="G34" s="165">
        <v>416377.5</v>
      </c>
      <c r="H34" s="165">
        <v>400031.9</v>
      </c>
      <c r="I34" s="165">
        <v>386257.2</v>
      </c>
      <c r="J34" s="165">
        <v>377731.2</v>
      </c>
      <c r="K34" s="166">
        <v>335616.4</v>
      </c>
      <c r="L34" s="166">
        <f>+[6]Sheet1!$E$82</f>
        <v>287565.25666399999</v>
      </c>
    </row>
    <row r="35" spans="1:12" x14ac:dyDescent="0.2">
      <c r="A35" s="229" t="s">
        <v>351</v>
      </c>
      <c r="B35" s="229"/>
      <c r="C35" s="165">
        <v>1017020.9</v>
      </c>
      <c r="D35" s="165">
        <v>1001003.8</v>
      </c>
      <c r="E35" s="225">
        <v>1012823.1</v>
      </c>
      <c r="F35" s="165">
        <v>1016759.9</v>
      </c>
      <c r="G35" s="165">
        <v>1025052.1</v>
      </c>
      <c r="H35" s="165">
        <v>1028458.5</v>
      </c>
      <c r="I35" s="165">
        <v>1030760.6</v>
      </c>
      <c r="J35" s="165">
        <v>1031659.8</v>
      </c>
      <c r="K35" s="166">
        <v>1032115.4</v>
      </c>
      <c r="L35" s="166">
        <f>+[6]Sheet1!$E$91</f>
        <v>1034367.8975040001</v>
      </c>
    </row>
    <row r="36" spans="1:12" x14ac:dyDescent="0.2">
      <c r="A36" s="229" t="s">
        <v>352</v>
      </c>
      <c r="B36" s="229"/>
      <c r="C36" s="165">
        <v>3341.5</v>
      </c>
      <c r="D36" s="165">
        <v>20958.8</v>
      </c>
      <c r="E36" s="225">
        <v>6077</v>
      </c>
      <c r="F36" s="165">
        <v>22846.5</v>
      </c>
      <c r="G36" s="165">
        <v>24092</v>
      </c>
      <c r="H36" s="165">
        <v>25310.400000000001</v>
      </c>
      <c r="I36" s="165">
        <v>27035.8</v>
      </c>
      <c r="J36" s="165">
        <v>27359.4</v>
      </c>
      <c r="K36" s="166">
        <v>26865.3</v>
      </c>
      <c r="L36" s="166">
        <f>+[6]Sheet1!E95</f>
        <v>25396.433381999999</v>
      </c>
    </row>
    <row r="37" spans="1:12" x14ac:dyDescent="0.2">
      <c r="A37" s="229" t="s">
        <v>353</v>
      </c>
      <c r="B37" s="229"/>
      <c r="C37" s="165">
        <v>796.3</v>
      </c>
      <c r="D37" s="165">
        <v>5621.2</v>
      </c>
      <c r="E37" s="225">
        <v>2553.5</v>
      </c>
      <c r="F37" s="165">
        <v>6073.9</v>
      </c>
      <c r="G37" s="165">
        <v>6471.9</v>
      </c>
      <c r="H37" s="165">
        <v>7000.7</v>
      </c>
      <c r="I37" s="165">
        <v>7457.6</v>
      </c>
      <c r="J37" s="165">
        <v>7571.8</v>
      </c>
      <c r="K37" s="166">
        <v>7785</v>
      </c>
      <c r="L37" s="166">
        <f>+[6]Sheet1!E96</f>
        <v>8065.6598999999978</v>
      </c>
    </row>
    <row r="38" spans="1:12" x14ac:dyDescent="0.2">
      <c r="A38" s="229" t="s">
        <v>354</v>
      </c>
      <c r="B38" s="229"/>
      <c r="C38" s="165">
        <v>505.7</v>
      </c>
      <c r="D38" s="165">
        <v>7970.2</v>
      </c>
      <c r="E38" s="225">
        <v>2244.9</v>
      </c>
      <c r="F38" s="165">
        <v>9176.2000000000007</v>
      </c>
      <c r="G38" s="165">
        <v>10114.200000000001</v>
      </c>
      <c r="H38" s="165">
        <v>10788</v>
      </c>
      <c r="I38" s="165">
        <v>12003.9</v>
      </c>
      <c r="J38" s="165">
        <v>13617.6</v>
      </c>
      <c r="K38" s="166">
        <v>14681.6</v>
      </c>
      <c r="L38" s="166">
        <f>+[6]Sheet1!E97</f>
        <v>15875.084789000002</v>
      </c>
    </row>
    <row r="39" spans="1:12" x14ac:dyDescent="0.2">
      <c r="A39" s="229" t="s">
        <v>355</v>
      </c>
      <c r="B39" s="229"/>
      <c r="C39" s="165"/>
      <c r="D39" s="165"/>
      <c r="E39" s="165"/>
      <c r="F39" s="165"/>
      <c r="G39" s="165">
        <v>86.9</v>
      </c>
      <c r="H39" s="165">
        <v>329</v>
      </c>
      <c r="I39" s="165">
        <v>661.4</v>
      </c>
      <c r="J39" s="165">
        <v>933.3</v>
      </c>
      <c r="K39" s="166">
        <v>1026.0999999999999</v>
      </c>
      <c r="L39" s="166">
        <f>+L23-SUM(L28:L38)</f>
        <v>1211.3404999994673</v>
      </c>
    </row>
    <row r="40" spans="1:12" x14ac:dyDescent="0.2">
      <c r="A40" s="280" t="s">
        <v>356</v>
      </c>
      <c r="B40" s="280"/>
      <c r="C40" s="162" t="s">
        <v>64</v>
      </c>
      <c r="D40" s="162" t="s">
        <v>64</v>
      </c>
      <c r="E40" s="162" t="s">
        <v>64</v>
      </c>
      <c r="F40" s="162" t="s">
        <v>64</v>
      </c>
      <c r="G40" s="162" t="s">
        <v>64</v>
      </c>
      <c r="H40" s="162" t="s">
        <v>64</v>
      </c>
      <c r="I40" s="162" t="s">
        <v>64</v>
      </c>
      <c r="J40" s="162" t="s">
        <v>64</v>
      </c>
      <c r="K40" s="164" t="s">
        <v>64</v>
      </c>
      <c r="L40" s="164" t="str">
        <f>+K40</f>
        <v>-</v>
      </c>
    </row>
    <row r="41" spans="1:12" x14ac:dyDescent="0.2">
      <c r="A41" s="229" t="s">
        <v>357</v>
      </c>
      <c r="B41" s="229"/>
      <c r="C41" s="165" t="s">
        <v>64</v>
      </c>
      <c r="D41" s="165" t="s">
        <v>64</v>
      </c>
      <c r="E41" s="165" t="s">
        <v>64</v>
      </c>
      <c r="F41" s="165" t="s">
        <v>64</v>
      </c>
      <c r="G41" s="165" t="s">
        <v>64</v>
      </c>
      <c r="H41" s="165" t="s">
        <v>64</v>
      </c>
      <c r="I41" s="165" t="s">
        <v>64</v>
      </c>
      <c r="J41" s="165" t="s">
        <v>64</v>
      </c>
      <c r="K41" s="166" t="s">
        <v>64</v>
      </c>
      <c r="L41" s="166" t="str">
        <f>+K41</f>
        <v>-</v>
      </c>
    </row>
    <row r="42" spans="1:12" x14ac:dyDescent="0.2">
      <c r="A42" s="280" t="s">
        <v>358</v>
      </c>
      <c r="B42" s="280"/>
      <c r="C42" s="162">
        <v>317778.5</v>
      </c>
      <c r="D42" s="163">
        <v>327847.59999999998</v>
      </c>
      <c r="E42" s="224">
        <v>324636.5</v>
      </c>
      <c r="F42" s="163">
        <v>327820.5</v>
      </c>
      <c r="G42" s="163">
        <v>328019.3</v>
      </c>
      <c r="H42" s="163">
        <v>328931.09999999998</v>
      </c>
      <c r="I42" s="163">
        <v>328855.5</v>
      </c>
      <c r="J42" s="163">
        <v>328752.5</v>
      </c>
      <c r="K42" s="164">
        <v>329418.7</v>
      </c>
      <c r="L42" s="164">
        <f>+[6]Sheet1!$E$104</f>
        <v>329029.85073999997</v>
      </c>
    </row>
    <row r="43" spans="1:12" x14ac:dyDescent="0.2">
      <c r="A43" s="229" t="s">
        <v>359</v>
      </c>
      <c r="B43" s="229"/>
      <c r="C43" s="165">
        <v>10521.1</v>
      </c>
      <c r="D43" s="165">
        <v>10386</v>
      </c>
      <c r="E43" s="225">
        <v>10478</v>
      </c>
      <c r="F43" s="165">
        <v>10366.5</v>
      </c>
      <c r="G43" s="165">
        <v>10338.299999999999</v>
      </c>
      <c r="H43" s="165">
        <v>10309.700000000001</v>
      </c>
      <c r="I43" s="165">
        <v>10300.6</v>
      </c>
      <c r="J43" s="165">
        <v>10264.5</v>
      </c>
      <c r="K43" s="166">
        <v>10236.1</v>
      </c>
      <c r="L43" s="166">
        <f>+[6]Sheet1!$E$108</f>
        <v>10219.094489999998</v>
      </c>
    </row>
    <row r="44" spans="1:12" x14ac:dyDescent="0.2">
      <c r="A44" s="229" t="s">
        <v>360</v>
      </c>
      <c r="B44" s="229"/>
      <c r="C44" s="165">
        <v>29468.5</v>
      </c>
      <c r="D44" s="165">
        <v>28968.400000000001</v>
      </c>
      <c r="E44" s="225">
        <v>29184.1</v>
      </c>
      <c r="F44" s="165">
        <v>28837.8</v>
      </c>
      <c r="G44" s="165">
        <v>28829.599999999999</v>
      </c>
      <c r="H44" s="165">
        <v>28760.7</v>
      </c>
      <c r="I44" s="165">
        <v>28645.200000000001</v>
      </c>
      <c r="J44" s="165">
        <v>28630.2</v>
      </c>
      <c r="K44" s="166">
        <v>28611.200000000001</v>
      </c>
      <c r="L44" s="166">
        <f>+[6]Sheet1!$E$114</f>
        <v>28542.015799999986</v>
      </c>
    </row>
    <row r="45" spans="1:12" x14ac:dyDescent="0.2">
      <c r="A45" s="229" t="s">
        <v>361</v>
      </c>
      <c r="B45" s="229"/>
      <c r="C45" s="165">
        <v>111818.8</v>
      </c>
      <c r="D45" s="165">
        <v>113827.9</v>
      </c>
      <c r="E45" s="225">
        <v>113563.5</v>
      </c>
      <c r="F45" s="165">
        <v>114002.4</v>
      </c>
      <c r="G45" s="165">
        <v>113832.5</v>
      </c>
      <c r="H45" s="165">
        <v>113887.5</v>
      </c>
      <c r="I45" s="165">
        <v>113852.5</v>
      </c>
      <c r="J45" s="165">
        <v>113678.5</v>
      </c>
      <c r="K45" s="166">
        <v>113850.2</v>
      </c>
      <c r="L45" s="166">
        <f>+[6]Sheet1!E115</f>
        <v>113772.6458</v>
      </c>
    </row>
    <row r="46" spans="1:12" x14ac:dyDescent="0.2">
      <c r="A46" s="229" t="s">
        <v>362</v>
      </c>
      <c r="B46" s="229"/>
      <c r="C46" s="165">
        <v>156785.4</v>
      </c>
      <c r="D46" s="165">
        <v>168782.1</v>
      </c>
      <c r="E46" s="225">
        <v>164401.20000000001</v>
      </c>
      <c r="F46" s="165">
        <v>168902.7</v>
      </c>
      <c r="G46" s="165">
        <v>169321</v>
      </c>
      <c r="H46" s="165">
        <v>170335.1</v>
      </c>
      <c r="I46" s="165">
        <v>170465.9</v>
      </c>
      <c r="J46" s="165">
        <v>170621</v>
      </c>
      <c r="K46" s="166">
        <v>171210</v>
      </c>
      <c r="L46" s="166">
        <f>+[6]Sheet1!E116</f>
        <v>171040.23599999998</v>
      </c>
    </row>
    <row r="47" spans="1:12" x14ac:dyDescent="0.2">
      <c r="A47" s="229" t="s">
        <v>363</v>
      </c>
      <c r="B47" s="229"/>
      <c r="C47" s="165">
        <v>2976</v>
      </c>
      <c r="D47" s="165">
        <v>1605.9</v>
      </c>
      <c r="E47" s="225">
        <v>2051.9</v>
      </c>
      <c r="F47" s="165">
        <v>1539.5</v>
      </c>
      <c r="G47" s="165">
        <v>1537.8</v>
      </c>
      <c r="H47" s="165">
        <v>1517.7</v>
      </c>
      <c r="I47" s="165">
        <v>1498.5</v>
      </c>
      <c r="J47" s="165">
        <v>1487.6</v>
      </c>
      <c r="K47" s="166">
        <v>1470.2</v>
      </c>
      <c r="L47" s="166">
        <f>+[6]Sheet1!E117</f>
        <v>1448.9555000000305</v>
      </c>
    </row>
    <row r="48" spans="1:12" x14ac:dyDescent="0.2">
      <c r="A48" s="229" t="s">
        <v>364</v>
      </c>
      <c r="B48" s="229"/>
      <c r="C48" s="165">
        <v>3281.7</v>
      </c>
      <c r="D48" s="165">
        <v>1869.3</v>
      </c>
      <c r="E48" s="225">
        <v>2324.5</v>
      </c>
      <c r="F48" s="165">
        <v>1796.5</v>
      </c>
      <c r="G48" s="165">
        <v>1786.3</v>
      </c>
      <c r="H48" s="165">
        <v>1764.4</v>
      </c>
      <c r="I48" s="165">
        <v>1744.4</v>
      </c>
      <c r="J48" s="165">
        <v>1731.1</v>
      </c>
      <c r="K48" s="166">
        <v>1711</v>
      </c>
      <c r="L48" s="166">
        <f>+[6]Sheet1!E118</f>
        <v>1689.7049999999556</v>
      </c>
    </row>
    <row r="49" spans="1:12" x14ac:dyDescent="0.2">
      <c r="A49" s="229" t="s">
        <v>365</v>
      </c>
      <c r="B49" s="229"/>
      <c r="C49" s="165">
        <v>1239.7</v>
      </c>
      <c r="D49" s="165">
        <v>836</v>
      </c>
      <c r="E49" s="225">
        <v>999.1</v>
      </c>
      <c r="F49" s="165">
        <v>809.8</v>
      </c>
      <c r="G49" s="165">
        <v>808.7</v>
      </c>
      <c r="H49" s="165">
        <v>798.1</v>
      </c>
      <c r="I49" s="165">
        <v>792.5</v>
      </c>
      <c r="J49" s="165">
        <v>786.3</v>
      </c>
      <c r="K49" s="166">
        <v>779.1</v>
      </c>
      <c r="L49" s="166">
        <f>+[6]Sheet1!$E$113</f>
        <v>771.15000000005625</v>
      </c>
    </row>
    <row r="50" spans="1:12" x14ac:dyDescent="0.2">
      <c r="A50" s="229" t="s">
        <v>366</v>
      </c>
      <c r="B50" s="229"/>
      <c r="C50" s="165">
        <v>946.9</v>
      </c>
      <c r="D50" s="165">
        <v>831.5</v>
      </c>
      <c r="E50" s="225">
        <v>893.7</v>
      </c>
      <c r="F50" s="165">
        <v>824.8</v>
      </c>
      <c r="G50" s="165">
        <v>824.7</v>
      </c>
      <c r="H50" s="165">
        <v>817.5</v>
      </c>
      <c r="I50" s="165">
        <v>815.6</v>
      </c>
      <c r="J50" s="165">
        <v>813</v>
      </c>
      <c r="K50" s="166">
        <v>810.4</v>
      </c>
      <c r="L50" s="166">
        <f>+[6]Sheet1!$E$119</f>
        <v>805.5999999999774</v>
      </c>
    </row>
    <row r="51" spans="1:12" x14ac:dyDescent="0.2">
      <c r="A51" s="229" t="s">
        <v>367</v>
      </c>
      <c r="B51" s="229"/>
      <c r="C51" s="165">
        <v>740.4</v>
      </c>
      <c r="D51" s="165">
        <v>740.4</v>
      </c>
      <c r="E51" s="225">
        <v>740.4</v>
      </c>
      <c r="F51" s="165">
        <v>740.4</v>
      </c>
      <c r="G51" s="165">
        <v>740.4</v>
      </c>
      <c r="H51" s="165">
        <v>740.4</v>
      </c>
      <c r="I51" s="165">
        <v>740.4</v>
      </c>
      <c r="J51" s="165">
        <v>740.4</v>
      </c>
      <c r="K51" s="166">
        <v>740.4</v>
      </c>
      <c r="L51" s="166">
        <f>+L42-SUM(L43:L50)</f>
        <v>740.44814999995288</v>
      </c>
    </row>
    <row r="52" spans="1:12" x14ac:dyDescent="0.2">
      <c r="A52" s="280" t="s">
        <v>368</v>
      </c>
      <c r="B52" s="280"/>
      <c r="C52" s="162">
        <v>56841</v>
      </c>
      <c r="D52" s="163">
        <v>54685.9</v>
      </c>
      <c r="E52" s="224" t="s">
        <v>397</v>
      </c>
      <c r="F52" s="163">
        <v>54200.2</v>
      </c>
      <c r="G52" s="163">
        <v>54408.800000000003</v>
      </c>
      <c r="H52" s="163">
        <v>53530.3</v>
      </c>
      <c r="I52" s="163">
        <v>53361</v>
      </c>
      <c r="J52" s="163">
        <v>53700.7</v>
      </c>
      <c r="K52" s="164">
        <v>53226.5</v>
      </c>
      <c r="L52" s="164">
        <f>+[6]Sheet1!E125</f>
        <v>53669.235599999985</v>
      </c>
    </row>
    <row r="53" spans="1:12" x14ac:dyDescent="0.2">
      <c r="A53" s="229" t="s">
        <v>369</v>
      </c>
      <c r="B53" s="229"/>
      <c r="C53" s="162">
        <v>34544.9</v>
      </c>
      <c r="D53" s="163">
        <v>32987</v>
      </c>
      <c r="E53" s="227">
        <v>34327</v>
      </c>
      <c r="F53" s="163">
        <v>32760</v>
      </c>
      <c r="G53" s="163">
        <v>32914.199999999997</v>
      </c>
      <c r="H53" s="163">
        <v>32415.1</v>
      </c>
      <c r="I53" s="163">
        <v>32135.7</v>
      </c>
      <c r="J53" s="163">
        <v>32310.7</v>
      </c>
      <c r="K53" s="164">
        <v>32071</v>
      </c>
      <c r="L53" s="164">
        <f>+[6]Sheet1!E126</f>
        <v>32297.590599999978</v>
      </c>
    </row>
    <row r="54" spans="1:12" x14ac:dyDescent="0.2">
      <c r="A54" s="229" t="s">
        <v>370</v>
      </c>
      <c r="B54" s="229"/>
      <c r="C54" s="162">
        <v>22296.1</v>
      </c>
      <c r="D54" s="163">
        <v>21698.9</v>
      </c>
      <c r="E54" s="227">
        <v>22414</v>
      </c>
      <c r="F54" s="163">
        <v>21440.2</v>
      </c>
      <c r="G54" s="163">
        <v>21494.5</v>
      </c>
      <c r="H54" s="163">
        <v>21115.200000000001</v>
      </c>
      <c r="I54" s="163">
        <v>21225.3</v>
      </c>
      <c r="J54" s="163">
        <v>21390</v>
      </c>
      <c r="K54" s="164">
        <v>21155.5</v>
      </c>
      <c r="L54" s="164">
        <f>+[6]Sheet1!E127</f>
        <v>21371.644999999997</v>
      </c>
    </row>
    <row r="55" spans="1:12" x14ac:dyDescent="0.2">
      <c r="A55" s="280" t="s">
        <v>371</v>
      </c>
      <c r="B55" s="280"/>
      <c r="C55" s="162">
        <v>47230.3</v>
      </c>
      <c r="D55" s="163">
        <v>47230.3</v>
      </c>
      <c r="E55" s="224">
        <v>47230.3</v>
      </c>
      <c r="F55" s="163">
        <v>47230.3</v>
      </c>
      <c r="G55" s="163">
        <v>47230.3</v>
      </c>
      <c r="H55" s="163">
        <v>47230.3</v>
      </c>
      <c r="I55" s="163">
        <v>47230.3</v>
      </c>
      <c r="J55" s="163">
        <v>47230.3</v>
      </c>
      <c r="K55" s="164">
        <v>47230.3</v>
      </c>
      <c r="L55" s="164">
        <f>+[6]Sheet1!E129</f>
        <v>47230.327687000005</v>
      </c>
    </row>
    <row r="56" spans="1:12" ht="15" thickBot="1" x14ac:dyDescent="0.25">
      <c r="A56" s="281" t="s">
        <v>372</v>
      </c>
      <c r="B56" s="281"/>
      <c r="C56" s="167">
        <v>3630163</v>
      </c>
      <c r="D56" s="168">
        <v>3248297.6</v>
      </c>
      <c r="E56" s="228">
        <v>3376815</v>
      </c>
      <c r="F56" s="168">
        <v>3262007.9</v>
      </c>
      <c r="G56" s="168">
        <v>3255093.1</v>
      </c>
      <c r="H56" s="168">
        <v>3243009.6</v>
      </c>
      <c r="I56" s="168">
        <v>3215248.7</v>
      </c>
      <c r="J56" s="168">
        <v>3216959.8</v>
      </c>
      <c r="K56" s="169">
        <v>3178727</v>
      </c>
      <c r="L56" s="169">
        <f>+[6]Sheet1!E130</f>
        <v>3149583.3381303297</v>
      </c>
    </row>
    <row r="57" spans="1:12" ht="15" thickTop="1" x14ac:dyDescent="0.2">
      <c r="A57" s="283" t="s">
        <v>373</v>
      </c>
      <c r="B57" s="283"/>
      <c r="C57" s="283"/>
      <c r="D57" s="283"/>
      <c r="E57" s="283"/>
      <c r="F57" s="283"/>
      <c r="G57" s="283"/>
      <c r="H57" s="283"/>
      <c r="I57" s="283"/>
      <c r="J57" s="283"/>
      <c r="K57" s="283"/>
      <c r="L57" s="283"/>
    </row>
    <row r="58" spans="1:12" x14ac:dyDescent="0.2">
      <c r="A58" s="260" t="s">
        <v>398</v>
      </c>
      <c r="B58" s="260"/>
      <c r="C58" s="260"/>
      <c r="D58" s="260"/>
      <c r="E58" s="260"/>
      <c r="F58" s="260"/>
      <c r="G58" s="260"/>
      <c r="H58" s="260"/>
      <c r="I58" s="260"/>
      <c r="J58" s="260"/>
      <c r="K58" s="260"/>
      <c r="L58" s="260"/>
    </row>
    <row r="59" spans="1:12" x14ac:dyDescent="0.2">
      <c r="A59" s="282" t="s">
        <v>391</v>
      </c>
      <c r="B59" s="282"/>
      <c r="C59" s="282"/>
      <c r="D59" s="282"/>
      <c r="E59" s="282"/>
      <c r="F59" s="282"/>
      <c r="G59" s="282"/>
      <c r="H59" s="282"/>
      <c r="I59" s="282"/>
      <c r="J59" s="282"/>
      <c r="K59" s="282"/>
      <c r="L59" s="282"/>
    </row>
    <row r="60" spans="1:12" x14ac:dyDescent="0.2">
      <c r="A60" s="105"/>
      <c r="B60" s="105"/>
      <c r="C60" s="105"/>
      <c r="D60" s="105"/>
      <c r="E60" s="105"/>
      <c r="F60" s="105"/>
      <c r="G60" s="105"/>
      <c r="H60" s="105"/>
      <c r="I60" s="105"/>
      <c r="J60" s="105"/>
      <c r="K60" s="105"/>
      <c r="L60" s="105"/>
    </row>
    <row r="61" spans="1:12" x14ac:dyDescent="0.2">
      <c r="A61" s="105"/>
      <c r="B61" s="105"/>
      <c r="C61" s="105"/>
      <c r="D61" s="105"/>
      <c r="E61" s="105"/>
      <c r="F61" s="105"/>
      <c r="G61" s="105"/>
      <c r="H61" s="105"/>
      <c r="I61" s="105"/>
      <c r="J61" s="105"/>
      <c r="K61" s="105"/>
      <c r="L61" s="105"/>
    </row>
  </sheetData>
  <mergeCells count="59">
    <mergeCell ref="A56:B56"/>
    <mergeCell ref="A59:L59"/>
    <mergeCell ref="A57:L57"/>
    <mergeCell ref="A58:L58"/>
    <mergeCell ref="A53:B53"/>
    <mergeCell ref="A54:B54"/>
    <mergeCell ref="A55:B55"/>
    <mergeCell ref="A50:B50"/>
    <mergeCell ref="A51:B51"/>
    <mergeCell ref="A52:B52"/>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2:B32"/>
    <mergeCell ref="A33:B33"/>
    <mergeCell ref="A34:B34"/>
    <mergeCell ref="A29:B29"/>
    <mergeCell ref="A30:B30"/>
    <mergeCell ref="A31:B31"/>
    <mergeCell ref="A26:B26"/>
    <mergeCell ref="A27:B27"/>
    <mergeCell ref="A28:B28"/>
    <mergeCell ref="A22:B22"/>
    <mergeCell ref="A23:B23"/>
    <mergeCell ref="A25:B25"/>
    <mergeCell ref="A19:B19"/>
    <mergeCell ref="A20:B20"/>
    <mergeCell ref="A21:B21"/>
    <mergeCell ref="A16:B16"/>
    <mergeCell ref="A17:B17"/>
    <mergeCell ref="A18:B18"/>
    <mergeCell ref="A13:B13"/>
    <mergeCell ref="A14:B14"/>
    <mergeCell ref="A15:B15"/>
    <mergeCell ref="A10:B10"/>
    <mergeCell ref="A11:B11"/>
    <mergeCell ref="A12:B12"/>
    <mergeCell ref="A6:B6"/>
    <mergeCell ref="A8:B8"/>
    <mergeCell ref="A9:B9"/>
    <mergeCell ref="A1:K1"/>
    <mergeCell ref="A2:K2"/>
    <mergeCell ref="A4:B5"/>
    <mergeCell ref="C4:C5"/>
    <mergeCell ref="D4:D5"/>
    <mergeCell ref="F4:K4"/>
    <mergeCell ref="A3:L3"/>
  </mergeCells>
  <hyperlinks>
    <hyperlink ref="A51" r:id="rId1" display="mailto:23-Others@"/>
  </hyperlinks>
  <pageMargins left="0.7" right="0.7" top="0.75" bottom="0.75" header="0.3" footer="0.3"/>
  <pageSetup paperSize="9" scale="61"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2024-03-04T07:09:36Z</dcterms:modified>
</cp:coreProperties>
</file>