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 Data\Haider Ali\Flow of fund Prices and publication Div\Publication\MSB\0224\MSB Excel files\"/>
    </mc:Choice>
  </mc:AlternateContent>
  <bookViews>
    <workbookView xWindow="0" yWindow="0" windowWidth="20460" windowHeight="7590" activeTab="1"/>
  </bookViews>
  <sheets>
    <sheet name="1" sheetId="1" r:id="rId1"/>
    <sheet name="1.2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Print_Area" localSheetId="0">'1'!$A$1:$J$37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2" l="1"/>
  <c r="J36" i="2"/>
  <c r="J35" i="2" l="1"/>
  <c r="J34" i="2"/>
  <c r="J33" i="2"/>
  <c r="J32" i="2"/>
  <c r="J31" i="2"/>
  <c r="J30" i="2"/>
  <c r="J29" i="2"/>
  <c r="J28" i="2"/>
  <c r="J27" i="2"/>
  <c r="J24" i="2"/>
  <c r="J25" i="2"/>
  <c r="I23" i="2"/>
  <c r="J23" i="2"/>
  <c r="I22" i="2"/>
  <c r="J22" i="2"/>
  <c r="J21" i="2"/>
  <c r="J19" i="2"/>
  <c r="J18" i="2"/>
  <c r="D17" i="2"/>
  <c r="E17" i="2"/>
  <c r="F17" i="2"/>
  <c r="G17" i="2"/>
  <c r="H17" i="2"/>
  <c r="I17" i="2"/>
  <c r="J17" i="2"/>
  <c r="D16" i="2"/>
  <c r="E16" i="2"/>
  <c r="F16" i="2"/>
  <c r="G16" i="2"/>
  <c r="H16" i="2"/>
  <c r="I16" i="2"/>
  <c r="J16" i="2"/>
  <c r="J13" i="2" l="1"/>
  <c r="J12" i="2"/>
  <c r="J11" i="2"/>
  <c r="J10" i="2"/>
  <c r="I10" i="2"/>
  <c r="H10" i="2"/>
  <c r="G10" i="2"/>
  <c r="J9" i="2" l="1"/>
  <c r="J8" i="2"/>
  <c r="J7" i="2"/>
  <c r="J6" i="2"/>
</calcChain>
</file>

<file path=xl/sharedStrings.xml><?xml version="1.0" encoding="utf-8"?>
<sst xmlns="http://schemas.openxmlformats.org/spreadsheetml/2006/main" count="163" uniqueCount="69">
  <si>
    <t>1.   Selected Economic Indicators</t>
  </si>
  <si>
    <t>I T E M S</t>
  </si>
  <si>
    <t>Unit / Base</t>
  </si>
  <si>
    <t>Dec</t>
  </si>
  <si>
    <t>Jan</t>
  </si>
  <si>
    <t>Feb</t>
  </si>
  <si>
    <t>Mar</t>
  </si>
  <si>
    <t>Apr</t>
  </si>
  <si>
    <t>May</t>
  </si>
  <si>
    <r>
      <t>Currency in Circulation</t>
    </r>
    <r>
      <rPr>
        <vertAlign val="superscript"/>
        <sz val="7"/>
        <color theme="1"/>
        <rFont val="Times New Roman"/>
        <family val="1"/>
      </rPr>
      <t>@</t>
    </r>
  </si>
  <si>
    <t>Billion  Rs.</t>
  </si>
  <si>
    <r>
      <t>Broad Money (M2)</t>
    </r>
    <r>
      <rPr>
        <vertAlign val="superscript"/>
        <sz val="7"/>
        <color theme="1"/>
        <rFont val="Times New Roman"/>
        <family val="1"/>
      </rPr>
      <t>@</t>
    </r>
  </si>
  <si>
    <t>"</t>
  </si>
  <si>
    <t xml:space="preserve">Ratio of Scheduled Banks' Advances to Deposits </t>
  </si>
  <si>
    <t>%</t>
  </si>
  <si>
    <t>Ratio of Scheduled Banks' Investment to  Deposits</t>
  </si>
  <si>
    <t>Weighted Average Deposits Rate – Fresh Deposits</t>
  </si>
  <si>
    <t>Weighted Average Deposits Rate – Outstanding Deposit</t>
  </si>
  <si>
    <t>Weighted Average Lending Rate – Gross  Disbursement *</t>
  </si>
  <si>
    <t>Weighted Average Lending Rate – Outstanding  Loans *</t>
  </si>
  <si>
    <t>KIBOR – End Month  (1 Month)**</t>
  </si>
  <si>
    <t>KIBOR – Month Average (1 Month)**</t>
  </si>
  <si>
    <t>Exports (BOP)</t>
  </si>
  <si>
    <t>Million  US Dollars</t>
  </si>
  <si>
    <t>Imports ( BOP)</t>
  </si>
  <si>
    <t>Foreign Direct Investment (Net)</t>
  </si>
  <si>
    <t>Foreign Portfolio Investment (Net)</t>
  </si>
  <si>
    <t>Foreign Exchange Reserves</t>
  </si>
  <si>
    <t>Workers’ Remittances</t>
  </si>
  <si>
    <t>Real Effective Exchange Rate  (REER)–Month Average</t>
  </si>
  <si>
    <t>(2010 = 100)</t>
  </si>
  <si>
    <t>Nominal Effective Exchange Rate (NEER)–Month Average</t>
  </si>
  <si>
    <t>Exchange Rate (Month end)</t>
  </si>
  <si>
    <t>Rs./US $</t>
  </si>
  <si>
    <t>Exchange Rate (Month average)</t>
  </si>
  <si>
    <t>KSE 100 Index (Month end)</t>
  </si>
  <si>
    <t>(1991=1,000)</t>
  </si>
  <si>
    <t>CPI Inflation YoY National</t>
  </si>
  <si>
    <t>(2015-16=100)</t>
  </si>
  <si>
    <t>CPI  Inflation YoY Urban</t>
  </si>
  <si>
    <t>CPI Inflation YoY Rural</t>
  </si>
  <si>
    <t>CPI  Inflation YoY Urban (Food)</t>
  </si>
  <si>
    <t>CPI Inflation YoY Rural (Food)</t>
  </si>
  <si>
    <t>CPI  Inflation YoY Urban (Non-Food)</t>
  </si>
  <si>
    <t>CPI Inflation YoY Rural (Non-Food)</t>
  </si>
  <si>
    <t>Core Inflation YoY (Non-Food Non Energy) Urban</t>
  </si>
  <si>
    <t>Core Inflation YoY (Non-Food Non Energy) Rural</t>
  </si>
  <si>
    <t>National Savings Schemes  –  Outstanding Amount</t>
  </si>
  <si>
    <r>
      <t>FBR Tax Collection</t>
    </r>
    <r>
      <rPr>
        <vertAlign val="superscript"/>
        <sz val="7"/>
        <color theme="1"/>
        <rFont val="Times New Roman"/>
        <family val="1"/>
      </rPr>
      <t>#</t>
    </r>
  </si>
  <si>
    <t>…</t>
  </si>
  <si>
    <t>Jun</t>
  </si>
  <si>
    <t>Jul</t>
  </si>
  <si>
    <t>Aug</t>
  </si>
  <si>
    <t>Sep</t>
  </si>
  <si>
    <t>Oct</t>
  </si>
  <si>
    <t>Nov</t>
  </si>
  <si>
    <r>
      <t>Broad Money (M2)</t>
    </r>
    <r>
      <rPr>
        <vertAlign val="superscript"/>
        <sz val="7"/>
        <color theme="1"/>
        <rFont val="Times New Roman"/>
        <family val="1"/>
      </rPr>
      <t xml:space="preserve"> @</t>
    </r>
  </si>
  <si>
    <t>Weighted Average Lending Rate–Gross  Disbursement*</t>
  </si>
  <si>
    <t>Weighted Average Lending Rate–Outstanding  Loans*</t>
  </si>
  <si>
    <t>KIBOR – End Month  (1 Month) **</t>
  </si>
  <si>
    <t>KIBOR – Month Average (1 Month) **</t>
  </si>
  <si>
    <r>
      <t>Exports (BOP)</t>
    </r>
    <r>
      <rPr>
        <sz val="7"/>
        <color rgb="FF000000"/>
        <rFont val="Times New Roman"/>
        <family val="1"/>
      </rPr>
      <t xml:space="preserve"> </t>
    </r>
  </si>
  <si>
    <t>Imports (BOP)</t>
  </si>
  <si>
    <t>**Average of bid and offer</t>
  </si>
  <si>
    <t>… Not Available</t>
  </si>
  <si>
    <r>
      <t xml:space="preserve">@ </t>
    </r>
    <r>
      <rPr>
        <sz val="7"/>
        <color theme="1"/>
        <rFont val="Times New Roman"/>
        <family val="1"/>
      </rPr>
      <t>Figures pertains to last week end of the month.</t>
    </r>
  </si>
  <si>
    <t>...</t>
  </si>
  <si>
    <r>
      <t>#</t>
    </r>
    <r>
      <rPr>
        <sz val="7"/>
        <color theme="1"/>
        <rFont val="Times New Roman"/>
        <family val="1"/>
      </rPr>
      <t xml:space="preserve"> FBR tax collection provided for Jun 2023 is for the complete FY23 and for Dec-2023 is the collection during Jul-Dec FY24.</t>
    </r>
  </si>
  <si>
    <t>* Including Zero Markup (including interbank)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</si>
</sst>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.0000_);_(* \(#,##0.0000\);_(* &quot;-&quot;??_);_(@_)"/>
  </numFmts>
  <fonts count="10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4"/>
      <color theme="1"/>
      <name val="Times New Roman"/>
      <family val="1"/>
    </font>
    <font>
      <b/>
      <sz val="7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7"/>
      <color theme="1"/>
      <name val="Times New Roman"/>
      <family val="1"/>
    </font>
    <font>
      <sz val="7"/>
      <color rgb="FF000000"/>
      <name val="Times New Roman"/>
      <family val="1"/>
    </font>
    <font>
      <sz val="7"/>
      <name val="Times New Roman"/>
      <family val="1"/>
    </font>
    <font>
      <sz val="10"/>
      <color theme="1"/>
      <name val="Calibri"/>
      <family val="2"/>
    </font>
    <font>
      <sz val="11"/>
      <color theme="1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67">
    <xf numFmtId="0" fontId="0" fillId="0" borderId="0" xfId="0"/>
    <xf numFmtId="0" fontId="4" fillId="0" borderId="0" xfId="0" applyFont="1" applyAlignment="1">
      <alignment horizontal="right" vertical="center"/>
    </xf>
    <xf numFmtId="0" fontId="0" fillId="0" borderId="0" xfId="0" applyAlignment="1"/>
    <xf numFmtId="0" fontId="3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 wrapText="1"/>
    </xf>
    <xf numFmtId="0" fontId="8" fillId="0" borderId="0" xfId="0" applyFont="1" applyAlignment="1">
      <alignment vertical="top" wrapText="1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4" fillId="0" borderId="0" xfId="1" applyNumberFormat="1" applyFont="1" applyAlignment="1">
      <alignment horizontal="right" vertical="center" wrapText="1"/>
    </xf>
    <xf numFmtId="164" fontId="4" fillId="0" borderId="0" xfId="1" applyNumberFormat="1" applyFont="1" applyAlignment="1">
      <alignment horizontal="right" vertical="center"/>
    </xf>
    <xf numFmtId="164" fontId="4" fillId="0" borderId="0" xfId="1" applyNumberFormat="1" applyFont="1" applyAlignment="1">
      <alignment vertical="center" wrapText="1"/>
    </xf>
    <xf numFmtId="164" fontId="4" fillId="0" borderId="0" xfId="1" applyNumberFormat="1" applyFont="1" applyAlignment="1">
      <alignment vertical="center"/>
    </xf>
    <xf numFmtId="165" fontId="4" fillId="0" borderId="0" xfId="1" applyNumberFormat="1" applyFont="1" applyAlignment="1">
      <alignment horizontal="right" vertical="center" wrapText="1"/>
    </xf>
    <xf numFmtId="165" fontId="4" fillId="0" borderId="0" xfId="1" applyNumberFormat="1" applyFont="1" applyAlignment="1">
      <alignment horizontal="right" vertical="center"/>
    </xf>
    <xf numFmtId="164" fontId="7" fillId="0" borderId="0" xfId="1" applyNumberFormat="1" applyFont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 wrapText="1"/>
    </xf>
    <xf numFmtId="164" fontId="4" fillId="0" borderId="1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 applyAlignment="1"/>
    <xf numFmtId="0" fontId="3" fillId="0" borderId="2" xfId="0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43" fontId="4" fillId="0" borderId="0" xfId="1" applyNumberFormat="1" applyFont="1" applyAlignment="1">
      <alignment horizontal="right" vertical="center" wrapText="1"/>
    </xf>
    <xf numFmtId="43" fontId="4" fillId="0" borderId="0" xfId="1" applyNumberFormat="1" applyFont="1" applyAlignment="1">
      <alignment horizontal="right" vertical="center"/>
    </xf>
    <xf numFmtId="164" fontId="6" fillId="0" borderId="0" xfId="1" applyNumberFormat="1" applyFont="1" applyAlignment="1">
      <alignment horizontal="right" vertical="center"/>
    </xf>
    <xf numFmtId="164" fontId="6" fillId="0" borderId="1" xfId="1" applyNumberFormat="1" applyFont="1" applyBorder="1" applyAlignment="1">
      <alignment horizontal="right" vertical="center"/>
    </xf>
    <xf numFmtId="43" fontId="6" fillId="0" borderId="0" xfId="1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0" fontId="0" fillId="0" borderId="8" xfId="0" applyBorder="1" applyAlignment="1"/>
    <xf numFmtId="0" fontId="3" fillId="0" borderId="10" xfId="0" applyFont="1" applyBorder="1" applyAlignment="1">
      <alignment horizontal="right" vertical="center" wrapText="1"/>
    </xf>
    <xf numFmtId="0" fontId="0" fillId="0" borderId="0" xfId="0" applyBorder="1" applyAlignment="1"/>
    <xf numFmtId="43" fontId="0" fillId="0" borderId="0" xfId="1" applyFont="1" applyAlignment="1"/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hapter%2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chapter%20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IBF_Arch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Chap-7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%20Data/Haider%20Ali/Flow%20of%20fund%20Prices%20and%20publication%20Div/Publication/MSB/0224/Data/dataset.csv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chapter%20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1"/>
      <sheetName val="2.1.2"/>
      <sheetName val="2.2"/>
      <sheetName val="2.2.2"/>
      <sheetName val="2.3"/>
      <sheetName val="2.4"/>
      <sheetName val="2.5"/>
      <sheetName val="2.6"/>
      <sheetName val="2.7"/>
      <sheetName val="2.8"/>
      <sheetName val="2.9"/>
      <sheetName val="2.9.2"/>
      <sheetName val="2.11"/>
      <sheetName val="2.10"/>
      <sheetName val="2.12"/>
      <sheetName val="2.13"/>
      <sheetName val="2.14"/>
      <sheetName val="2.15"/>
      <sheetName val="2.16"/>
      <sheetName val="2.1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6">
          <cell r="J6">
            <v>8514065.3662324008</v>
          </cell>
        </row>
      </sheetData>
      <sheetData sheetId="6" refreshError="1"/>
      <sheetData sheetId="7">
        <row r="10">
          <cell r="J10">
            <v>31821665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1">
          <cell r="J11">
            <v>25566069.389000006</v>
          </cell>
        </row>
        <row r="12">
          <cell r="J12">
            <v>11290335.785000006</v>
          </cell>
        </row>
        <row r="23">
          <cell r="J23">
            <v>26785526.227000006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1"/>
      <sheetName val="3.1.2"/>
      <sheetName val="3.2"/>
      <sheetName val="3.3"/>
      <sheetName val="3.3.2"/>
      <sheetName val="3.4"/>
      <sheetName val="3.4.2"/>
      <sheetName val="3.5"/>
      <sheetName val="3.5.2"/>
      <sheetName val="3.6"/>
      <sheetName val="3.7"/>
      <sheetName val="3.8"/>
      <sheetName val="3.9"/>
      <sheetName val="3.10"/>
      <sheetName val="3.10.2"/>
      <sheetName val="3.11"/>
      <sheetName val="3.11.1"/>
      <sheetName val="3.12"/>
      <sheetName val="3.13"/>
      <sheetName val="3.13.1"/>
      <sheetName val="3.14"/>
      <sheetName val="3.14.1"/>
      <sheetName val="3.15"/>
      <sheetName val="3.16"/>
      <sheetName val="3.17"/>
      <sheetName val="3.18"/>
      <sheetName val="3.18.1"/>
      <sheetName val="3.19"/>
      <sheetName val="3.19.1"/>
      <sheetName val="3.20"/>
      <sheetName val="3.21"/>
      <sheetName val="3.22"/>
      <sheetName val="3.23"/>
      <sheetName val="3.24"/>
      <sheetName val="3.25"/>
      <sheetName val="3.26"/>
      <sheetName val="3.27"/>
      <sheetName val="3.28"/>
      <sheetName val="3.29"/>
      <sheetName val="3.30"/>
      <sheetName val="3.31"/>
      <sheetName val="3.32"/>
      <sheetName val="3.33"/>
      <sheetName val="3.34"/>
      <sheetName val="3.35"/>
      <sheetName val="3.36"/>
      <sheetName val="3.37"/>
      <sheetName val="3.37.1"/>
      <sheetName val="3.38"/>
      <sheetName val="3.39"/>
      <sheetName val="3.40"/>
      <sheetName val="3.41"/>
      <sheetName val="3.4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>
        <row r="10">
          <cell r="J10">
            <v>10.82</v>
          </cell>
        </row>
        <row r="20">
          <cell r="J20">
            <v>10.75</v>
          </cell>
        </row>
        <row r="30">
          <cell r="J30">
            <v>10.8657000830681</v>
          </cell>
        </row>
        <row r="40">
          <cell r="B40">
            <v>20.9716554758818</v>
          </cell>
          <cell r="F40">
            <v>18.560261219658301</v>
          </cell>
          <cell r="J40">
            <v>10.6245205991384</v>
          </cell>
          <cell r="N40">
            <v>11.920359284677801</v>
          </cell>
        </row>
      </sheetData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1.1"/>
      <sheetName val="4.2"/>
      <sheetName val="4.3"/>
      <sheetName val="4.4"/>
      <sheetName val="4.5"/>
      <sheetName val="4.6"/>
      <sheetName val="4.7"/>
      <sheetName val="4.8"/>
      <sheetName val="4.9"/>
      <sheetName val="4.9.1"/>
      <sheetName val="4.10"/>
      <sheetName val="4.10.1"/>
      <sheetName val="4.11"/>
      <sheetName val="4.12"/>
      <sheetName val="4.13"/>
      <sheetName val="4.14"/>
      <sheetName val="4.15"/>
      <sheetName val="4.15.1"/>
      <sheetName val="4.16"/>
      <sheetName val="4.16.1"/>
      <sheetName val="4.17"/>
      <sheetName val="4.17.1"/>
      <sheetName val="4.18"/>
      <sheetName val="4.18.1"/>
      <sheetName val="4.18.2"/>
      <sheetName val="4.18.3"/>
      <sheetName val="4.19"/>
      <sheetName val="4.19.1"/>
      <sheetName val="4.19.2"/>
      <sheetName val="4.19.3"/>
      <sheetName val="4.20"/>
      <sheetName val="4.21"/>
      <sheetName val="4.22"/>
      <sheetName val="4.23"/>
    </sheetNames>
    <sheetDataSet>
      <sheetData sheetId="0"/>
      <sheetData sheetId="1"/>
      <sheetData sheetId="2"/>
      <sheetData sheetId="3">
        <row r="24">
          <cell r="C24">
            <v>37.941392915599856</v>
          </cell>
          <cell r="E24">
            <v>98.826672309685037</v>
          </cell>
        </row>
        <row r="26">
          <cell r="C26">
            <v>38.41427075</v>
          </cell>
          <cell r="E26">
            <v>101.7026109</v>
          </cell>
        </row>
      </sheetData>
      <sheetData sheetId="4"/>
      <sheetData sheetId="5"/>
      <sheetData sheetId="6"/>
      <sheetData sheetId="7"/>
      <sheetData sheetId="8">
        <row r="41">
          <cell r="G41">
            <v>2397.08812481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66">
          <cell r="C66">
            <v>-173.17113500000002</v>
          </cell>
          <cell r="D66">
            <v>25.462094199999996</v>
          </cell>
        </row>
      </sheetData>
      <sheetData sheetId="16"/>
      <sheetData sheetId="17">
        <row r="21">
          <cell r="C21">
            <v>2118</v>
          </cell>
          <cell r="F21">
            <v>4142</v>
          </cell>
        </row>
        <row r="22">
          <cell r="C22">
            <v>2418</v>
          </cell>
          <cell r="F22">
            <v>4234</v>
          </cell>
        </row>
        <row r="23">
          <cell r="C23">
            <v>2466</v>
          </cell>
          <cell r="F23">
            <v>3953</v>
          </cell>
        </row>
        <row r="25">
          <cell r="C25">
            <v>2764</v>
          </cell>
          <cell r="F25">
            <v>4378</v>
          </cell>
        </row>
        <row r="26">
          <cell r="C26">
            <v>2724</v>
          </cell>
          <cell r="F26">
            <v>4442</v>
          </cell>
        </row>
        <row r="27">
          <cell r="C27">
            <v>2794.9831779942051</v>
          </cell>
          <cell r="F27">
            <v>4100.9901230301693</v>
          </cell>
        </row>
        <row r="29">
          <cell r="C29">
            <v>2693.0492312746219</v>
          </cell>
          <cell r="F29">
            <v>4510.9846543759922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Avg. Ex. Rates in PKR"/>
      <sheetName val="Monthly Avg. Ex. Rates in US $ "/>
      <sheetName val="Month-End Ex. Rates in PKR "/>
      <sheetName val="Month-End Ex. Rates in US $"/>
      <sheetName val="Endnotes"/>
    </sheetNames>
    <sheetDataSet>
      <sheetData sheetId="0">
        <row r="818">
          <cell r="X818">
            <v>280.32061128526624</v>
          </cell>
        </row>
      </sheetData>
      <sheetData sheetId="1"/>
      <sheetData sheetId="2">
        <row r="818">
          <cell r="X818">
            <v>279.32896551724139</v>
          </cell>
        </row>
      </sheetData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</sheetNames>
    <sheetDataSet>
      <sheetData sheetId="0">
        <row r="7">
          <cell r="J7">
            <v>61979.18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set"/>
    </sheetNames>
    <sheetDataSet>
      <sheetData sheetId="0">
        <row r="2">
          <cell r="E2">
            <v>28.3</v>
          </cell>
        </row>
        <row r="3">
          <cell r="E3">
            <v>30.2</v>
          </cell>
        </row>
        <row r="4">
          <cell r="E4">
            <v>27.4</v>
          </cell>
        </row>
        <row r="5">
          <cell r="E5">
            <v>32.299999999999997</v>
          </cell>
        </row>
        <row r="6">
          <cell r="E6">
            <v>25.7</v>
          </cell>
        </row>
        <row r="7">
          <cell r="E7">
            <v>25.1</v>
          </cell>
        </row>
        <row r="8">
          <cell r="E8">
            <v>26.3</v>
          </cell>
        </row>
        <row r="30">
          <cell r="E30">
            <v>17.8</v>
          </cell>
        </row>
        <row r="31">
          <cell r="E31">
            <v>24.6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"/>
      <sheetName val="5.2"/>
      <sheetName val="5.3"/>
      <sheetName val="5.4"/>
      <sheetName val="5.5"/>
      <sheetName val="5.6"/>
      <sheetName val="5.7"/>
      <sheetName val="5.8"/>
      <sheetName val="5.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6">
          <cell r="L56">
            <v>3149583.3381303297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9"/>
  <sheetViews>
    <sheetView view="pageBreakPreview" zoomScale="130" zoomScaleNormal="100" zoomScaleSheetLayoutView="130" workbookViewId="0">
      <selection activeCell="G8" sqref="G8"/>
    </sheetView>
  </sheetViews>
  <sheetFormatPr defaultColWidth="9.125" defaultRowHeight="14.25" x14ac:dyDescent="0.2"/>
  <cols>
    <col min="1" max="1" width="2.125" style="2" bestFit="1" customWidth="1"/>
    <col min="2" max="2" width="9.125" style="2"/>
    <col min="3" max="3" width="19.25" style="2" customWidth="1"/>
    <col min="4" max="4" width="10.375" style="2" bestFit="1" customWidth="1"/>
    <col min="5" max="9" width="6.25" style="2" bestFit="1" customWidth="1"/>
    <col min="10" max="10" width="5.75" style="2" bestFit="1" customWidth="1"/>
    <col min="11" max="16384" width="9.125" style="2"/>
  </cols>
  <sheetData>
    <row r="1" spans="1:10" ht="18.75" x14ac:dyDescent="0.2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10" ht="19.5" thickBot="1" x14ac:dyDescent="0.25">
      <c r="A2" s="24"/>
      <c r="B2" s="24"/>
      <c r="C2" s="24"/>
      <c r="D2" s="24"/>
      <c r="E2" s="24"/>
      <c r="F2" s="24"/>
      <c r="G2" s="24"/>
      <c r="H2" s="24"/>
      <c r="I2" s="24"/>
    </row>
    <row r="3" spans="1:10" ht="15.75" thickTop="1" thickBot="1" x14ac:dyDescent="0.25">
      <c r="A3" s="42"/>
      <c r="B3" s="44" t="s">
        <v>1</v>
      </c>
      <c r="C3" s="45"/>
      <c r="D3" s="48" t="s">
        <v>2</v>
      </c>
      <c r="E3" s="50">
        <v>2023</v>
      </c>
      <c r="F3" s="51"/>
      <c r="G3" s="51"/>
      <c r="H3" s="51"/>
      <c r="I3" s="51"/>
      <c r="J3" s="36"/>
    </row>
    <row r="4" spans="1:10" ht="15" thickBot="1" x14ac:dyDescent="0.25">
      <c r="A4" s="43"/>
      <c r="B4" s="46"/>
      <c r="C4" s="47"/>
      <c r="D4" s="49"/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7" t="s">
        <v>50</v>
      </c>
    </row>
    <row r="5" spans="1:10" ht="15" thickTop="1" x14ac:dyDescent="0.2">
      <c r="A5" s="4"/>
      <c r="B5" s="42"/>
      <c r="C5" s="42"/>
      <c r="D5" s="4"/>
      <c r="E5" s="1"/>
      <c r="F5" s="52"/>
      <c r="G5" s="52"/>
      <c r="H5" s="1"/>
      <c r="I5" s="1"/>
      <c r="J5" s="10"/>
    </row>
    <row r="6" spans="1:10" x14ac:dyDescent="0.2">
      <c r="A6" s="5">
        <v>1</v>
      </c>
      <c r="B6" s="40" t="s">
        <v>9</v>
      </c>
      <c r="C6" s="40"/>
      <c r="D6" s="5" t="s">
        <v>10</v>
      </c>
      <c r="E6" s="16">
        <v>7862.48</v>
      </c>
      <c r="F6" s="16">
        <v>8060</v>
      </c>
      <c r="G6" s="16">
        <v>8271.31</v>
      </c>
      <c r="H6" s="16">
        <v>8936.34</v>
      </c>
      <c r="I6" s="16">
        <v>8676.82</v>
      </c>
      <c r="J6" s="15">
        <v>9148.74</v>
      </c>
    </row>
    <row r="7" spans="1:10" x14ac:dyDescent="0.2">
      <c r="A7" s="5">
        <v>2</v>
      </c>
      <c r="B7" s="40" t="s">
        <v>11</v>
      </c>
      <c r="C7" s="40"/>
      <c r="D7" s="5" t="s">
        <v>12</v>
      </c>
      <c r="E7" s="16">
        <v>27674.07</v>
      </c>
      <c r="F7" s="16">
        <v>27918.29</v>
      </c>
      <c r="G7" s="16">
        <v>28814.14</v>
      </c>
      <c r="H7" s="16">
        <v>29328.55</v>
      </c>
      <c r="I7" s="16">
        <v>29499.7</v>
      </c>
      <c r="J7" s="15">
        <v>31523.25</v>
      </c>
    </row>
    <row r="8" spans="1:10" x14ac:dyDescent="0.2">
      <c r="A8" s="5">
        <v>3</v>
      </c>
      <c r="B8" s="40" t="s">
        <v>13</v>
      </c>
      <c r="C8" s="40"/>
      <c r="D8" s="5" t="s">
        <v>14</v>
      </c>
      <c r="E8" s="34">
        <v>48.73</v>
      </c>
      <c r="F8" s="34">
        <v>48.62</v>
      </c>
      <c r="G8" s="34">
        <v>47.2</v>
      </c>
      <c r="H8" s="31">
        <v>48.73</v>
      </c>
      <c r="I8" s="31">
        <v>47.34</v>
      </c>
      <c r="J8" s="30">
        <v>45.09</v>
      </c>
    </row>
    <row r="9" spans="1:10" x14ac:dyDescent="0.2">
      <c r="A9" s="5">
        <v>4</v>
      </c>
      <c r="B9" s="40" t="s">
        <v>15</v>
      </c>
      <c r="C9" s="40"/>
      <c r="D9" s="5" t="s">
        <v>12</v>
      </c>
      <c r="E9" s="34">
        <v>86.2</v>
      </c>
      <c r="F9" s="34">
        <v>84.44</v>
      </c>
      <c r="G9" s="34">
        <v>81.64</v>
      </c>
      <c r="H9" s="31">
        <v>84.11</v>
      </c>
      <c r="I9" s="31">
        <v>85.11</v>
      </c>
      <c r="J9" s="30">
        <v>81.92</v>
      </c>
    </row>
    <row r="10" spans="1:10" x14ac:dyDescent="0.2">
      <c r="A10" s="5">
        <v>5</v>
      </c>
      <c r="B10" s="40" t="s">
        <v>16</v>
      </c>
      <c r="C10" s="40"/>
      <c r="D10" s="5" t="s">
        <v>12</v>
      </c>
      <c r="E10" s="34">
        <v>7.48</v>
      </c>
      <c r="F10" s="34">
        <v>9.86</v>
      </c>
      <c r="G10" s="34">
        <v>8.09</v>
      </c>
      <c r="H10" s="31">
        <v>10.95</v>
      </c>
      <c r="I10" s="31">
        <v>11.13</v>
      </c>
      <c r="J10" s="30">
        <v>10.44</v>
      </c>
    </row>
    <row r="11" spans="1:10" x14ac:dyDescent="0.2">
      <c r="A11" s="5">
        <v>6</v>
      </c>
      <c r="B11" s="40" t="s">
        <v>17</v>
      </c>
      <c r="C11" s="40"/>
      <c r="D11" s="5" t="s">
        <v>12</v>
      </c>
      <c r="E11" s="34">
        <v>7.94</v>
      </c>
      <c r="F11" s="34">
        <v>8.58</v>
      </c>
      <c r="G11" s="34">
        <v>8.6300000000000008</v>
      </c>
      <c r="H11" s="31">
        <v>9.6</v>
      </c>
      <c r="I11" s="31">
        <v>10.08</v>
      </c>
      <c r="J11" s="30">
        <v>10.39</v>
      </c>
    </row>
    <row r="12" spans="1:10" x14ac:dyDescent="0.2">
      <c r="A12" s="5">
        <v>7</v>
      </c>
      <c r="B12" s="40" t="s">
        <v>18</v>
      </c>
      <c r="C12" s="40"/>
      <c r="D12" s="5" t="s">
        <v>12</v>
      </c>
      <c r="E12" s="34">
        <v>17.09</v>
      </c>
      <c r="F12" s="34">
        <v>17.84</v>
      </c>
      <c r="G12" s="34">
        <v>17.98</v>
      </c>
      <c r="H12" s="31">
        <v>20.149999999999999</v>
      </c>
      <c r="I12" s="31">
        <v>20.170000000000002</v>
      </c>
      <c r="J12" s="30">
        <v>20.36</v>
      </c>
    </row>
    <row r="13" spans="1:10" x14ac:dyDescent="0.2">
      <c r="A13" s="5">
        <v>8</v>
      </c>
      <c r="B13" s="40" t="s">
        <v>19</v>
      </c>
      <c r="C13" s="40"/>
      <c r="D13" s="5" t="s">
        <v>12</v>
      </c>
      <c r="E13" s="34">
        <v>14.59</v>
      </c>
      <c r="F13" s="34">
        <v>15.04</v>
      </c>
      <c r="G13" s="34">
        <v>15.82</v>
      </c>
      <c r="H13" s="31">
        <v>17.190000000000001</v>
      </c>
      <c r="I13" s="31">
        <v>17.32</v>
      </c>
      <c r="J13" s="30">
        <v>17.8</v>
      </c>
    </row>
    <row r="14" spans="1:10" x14ac:dyDescent="0.2">
      <c r="A14" s="5">
        <v>9</v>
      </c>
      <c r="B14" s="40" t="s">
        <v>20</v>
      </c>
      <c r="C14" s="40"/>
      <c r="D14" s="5" t="s">
        <v>12</v>
      </c>
      <c r="E14" s="35">
        <v>17.29</v>
      </c>
      <c r="F14" s="35">
        <v>19.13</v>
      </c>
      <c r="G14" s="35">
        <v>21.01</v>
      </c>
      <c r="H14" s="20">
        <v>21.32</v>
      </c>
      <c r="I14" s="20">
        <v>21.45</v>
      </c>
      <c r="J14" s="19">
        <v>22.29</v>
      </c>
    </row>
    <row r="15" spans="1:10" x14ac:dyDescent="0.2">
      <c r="A15" s="5">
        <v>10</v>
      </c>
      <c r="B15" s="40" t="s">
        <v>21</v>
      </c>
      <c r="C15" s="40"/>
      <c r="D15" s="5" t="s">
        <v>12</v>
      </c>
      <c r="E15" s="35">
        <v>16.53</v>
      </c>
      <c r="F15" s="35">
        <v>17.64</v>
      </c>
      <c r="G15" s="35">
        <v>20.260000000000002</v>
      </c>
      <c r="H15" s="20">
        <v>21.46</v>
      </c>
      <c r="I15" s="20">
        <v>21.28</v>
      </c>
      <c r="J15" s="19">
        <v>21.4</v>
      </c>
    </row>
    <row r="16" spans="1:10" x14ac:dyDescent="0.2">
      <c r="A16" s="5">
        <v>11</v>
      </c>
      <c r="B16" s="40" t="s">
        <v>22</v>
      </c>
      <c r="C16" s="40"/>
      <c r="D16" s="5" t="s">
        <v>23</v>
      </c>
      <c r="E16" s="16">
        <v>2222</v>
      </c>
      <c r="F16" s="16">
        <v>2199</v>
      </c>
      <c r="G16" s="16">
        <v>2420</v>
      </c>
      <c r="H16" s="16">
        <v>2135</v>
      </c>
      <c r="I16" s="16">
        <v>2568</v>
      </c>
      <c r="J16" s="15">
        <v>2112</v>
      </c>
    </row>
    <row r="17" spans="1:10" x14ac:dyDescent="0.2">
      <c r="A17" s="5">
        <v>12</v>
      </c>
      <c r="B17" s="40" t="s">
        <v>24</v>
      </c>
      <c r="C17" s="40"/>
      <c r="D17" s="5" t="s">
        <v>12</v>
      </c>
      <c r="E17" s="16">
        <v>3888</v>
      </c>
      <c r="F17" s="16">
        <v>3878</v>
      </c>
      <c r="G17" s="16">
        <v>3933</v>
      </c>
      <c r="H17" s="16">
        <v>3635</v>
      </c>
      <c r="I17" s="16">
        <v>3747</v>
      </c>
      <c r="J17" s="15">
        <v>3164</v>
      </c>
    </row>
    <row r="18" spans="1:10" x14ac:dyDescent="0.2">
      <c r="A18" s="5">
        <v>13</v>
      </c>
      <c r="B18" s="40" t="s">
        <v>25</v>
      </c>
      <c r="C18" s="40"/>
      <c r="D18" s="5" t="s">
        <v>12</v>
      </c>
      <c r="E18" s="16">
        <v>236.7</v>
      </c>
      <c r="F18" s="16">
        <v>113.4</v>
      </c>
      <c r="G18" s="16">
        <v>164.7</v>
      </c>
      <c r="H18" s="16">
        <v>126.8</v>
      </c>
      <c r="I18" s="16">
        <v>150.1</v>
      </c>
      <c r="J18" s="15">
        <v>116.8</v>
      </c>
    </row>
    <row r="19" spans="1:10" x14ac:dyDescent="0.2">
      <c r="A19" s="5">
        <v>14</v>
      </c>
      <c r="B19" s="40" t="s">
        <v>26</v>
      </c>
      <c r="C19" s="40"/>
      <c r="D19" s="5" t="s">
        <v>12</v>
      </c>
      <c r="E19" s="16">
        <v>7.8</v>
      </c>
      <c r="F19" s="16">
        <v>8.1999999999999993</v>
      </c>
      <c r="G19" s="16">
        <v>2.7</v>
      </c>
      <c r="H19" s="16">
        <v>7.3</v>
      </c>
      <c r="I19" s="16">
        <v>-15.1</v>
      </c>
      <c r="J19" s="17">
        <v>-3.7</v>
      </c>
    </row>
    <row r="20" spans="1:10" x14ac:dyDescent="0.2">
      <c r="A20" s="5">
        <v>15</v>
      </c>
      <c r="B20" s="40" t="s">
        <v>27</v>
      </c>
      <c r="C20" s="40"/>
      <c r="D20" s="5" t="s">
        <v>12</v>
      </c>
      <c r="E20" s="16">
        <v>8170</v>
      </c>
      <c r="F20" s="16">
        <v>8751</v>
      </c>
      <c r="G20" s="16">
        <v>9164</v>
      </c>
      <c r="H20" s="16">
        <v>9457</v>
      </c>
      <c r="I20" s="16">
        <v>8528</v>
      </c>
      <c r="J20" s="15">
        <v>9160</v>
      </c>
    </row>
    <row r="21" spans="1:10" x14ac:dyDescent="0.2">
      <c r="A21" s="5">
        <v>16</v>
      </c>
      <c r="B21" s="40" t="s">
        <v>28</v>
      </c>
      <c r="C21" s="40"/>
      <c r="D21" s="5" t="s">
        <v>12</v>
      </c>
      <c r="E21" s="16">
        <v>1900.1</v>
      </c>
      <c r="F21" s="16">
        <v>1990.3</v>
      </c>
      <c r="G21" s="16">
        <v>2536.6999999999998</v>
      </c>
      <c r="H21" s="16">
        <v>2198.3000000000002</v>
      </c>
      <c r="I21" s="16">
        <v>2102.6999999999998</v>
      </c>
      <c r="J21" s="15">
        <v>2187.1</v>
      </c>
    </row>
    <row r="22" spans="1:10" x14ac:dyDescent="0.2">
      <c r="A22" s="5">
        <v>17</v>
      </c>
      <c r="B22" s="40" t="s">
        <v>29</v>
      </c>
      <c r="C22" s="40"/>
      <c r="D22" s="5" t="s">
        <v>30</v>
      </c>
      <c r="E22" s="20">
        <v>93.962100000000007</v>
      </c>
      <c r="F22" s="20">
        <v>86.489400000000003</v>
      </c>
      <c r="G22" s="20">
        <v>85.6053</v>
      </c>
      <c r="H22" s="20">
        <v>85.562299999999993</v>
      </c>
      <c r="I22" s="20">
        <v>87.330100000000002</v>
      </c>
      <c r="J22" s="19">
        <v>87.728300000000004</v>
      </c>
    </row>
    <row r="23" spans="1:10" x14ac:dyDescent="0.2">
      <c r="A23" s="5">
        <v>18</v>
      </c>
      <c r="B23" s="40" t="s">
        <v>31</v>
      </c>
      <c r="C23" s="40"/>
      <c r="D23" s="5" t="s">
        <v>12</v>
      </c>
      <c r="E23" s="20">
        <v>44.463299999999997</v>
      </c>
      <c r="F23" s="20">
        <v>39.2896</v>
      </c>
      <c r="G23" s="20">
        <v>37.577800000000003</v>
      </c>
      <c r="H23" s="20">
        <v>36.781999999999996</v>
      </c>
      <c r="I23" s="20">
        <v>36.976100000000002</v>
      </c>
      <c r="J23" s="19">
        <v>37.3157</v>
      </c>
    </row>
    <row r="24" spans="1:10" x14ac:dyDescent="0.2">
      <c r="A24" s="5">
        <v>19</v>
      </c>
      <c r="B24" s="40" t="s">
        <v>32</v>
      </c>
      <c r="C24" s="40"/>
      <c r="D24" s="5" t="s">
        <v>33</v>
      </c>
      <c r="E24" s="35">
        <v>267.90359999999998</v>
      </c>
      <c r="F24" s="35">
        <v>260.56169999999997</v>
      </c>
      <c r="G24" s="35">
        <v>283.5838</v>
      </c>
      <c r="H24" s="20">
        <v>283.56659999999999</v>
      </c>
      <c r="I24" s="20">
        <v>285.23099999999999</v>
      </c>
      <c r="J24" s="19">
        <v>286.1379</v>
      </c>
    </row>
    <row r="25" spans="1:10" x14ac:dyDescent="0.2">
      <c r="A25" s="5">
        <v>20</v>
      </c>
      <c r="B25" s="40" t="s">
        <v>34</v>
      </c>
      <c r="C25" s="40"/>
      <c r="D25" s="5" t="s">
        <v>12</v>
      </c>
      <c r="E25" s="35">
        <v>234.136</v>
      </c>
      <c r="F25" s="35">
        <v>266.6764</v>
      </c>
      <c r="G25" s="35">
        <v>280.20249999999999</v>
      </c>
      <c r="H25" s="20">
        <v>284.94569999999999</v>
      </c>
      <c r="I25" s="20">
        <v>285.48599999999999</v>
      </c>
      <c r="J25" s="19">
        <v>286.58409999999998</v>
      </c>
    </row>
    <row r="26" spans="1:10" x14ac:dyDescent="0.2">
      <c r="A26" s="5">
        <v>21</v>
      </c>
      <c r="B26" s="40" t="s">
        <v>35</v>
      </c>
      <c r="C26" s="40"/>
      <c r="D26" s="5" t="s">
        <v>36</v>
      </c>
      <c r="E26" s="32">
        <v>40673.06</v>
      </c>
      <c r="F26" s="32">
        <v>40510.370000000003</v>
      </c>
      <c r="G26" s="32">
        <v>40000.83</v>
      </c>
      <c r="H26" s="16">
        <v>41580.85</v>
      </c>
      <c r="I26" s="16">
        <v>41330.559999999998</v>
      </c>
      <c r="J26" s="15">
        <v>41452.69</v>
      </c>
    </row>
    <row r="27" spans="1:10" x14ac:dyDescent="0.2">
      <c r="A27" s="5">
        <v>22</v>
      </c>
      <c r="B27" s="40" t="s">
        <v>37</v>
      </c>
      <c r="C27" s="40"/>
      <c r="D27" s="5" t="s">
        <v>38</v>
      </c>
      <c r="E27" s="31">
        <v>27.6</v>
      </c>
      <c r="F27" s="34">
        <v>31.5</v>
      </c>
      <c r="G27" s="34">
        <v>35.4</v>
      </c>
      <c r="H27" s="31">
        <v>36.4</v>
      </c>
      <c r="I27" s="31">
        <v>38</v>
      </c>
      <c r="J27" s="30">
        <v>29.4</v>
      </c>
    </row>
    <row r="28" spans="1:10" x14ac:dyDescent="0.2">
      <c r="A28" s="5">
        <v>23</v>
      </c>
      <c r="B28" s="40" t="s">
        <v>39</v>
      </c>
      <c r="C28" s="40"/>
      <c r="D28" s="5" t="s">
        <v>12</v>
      </c>
      <c r="E28" s="31">
        <v>24.4</v>
      </c>
      <c r="F28" s="34">
        <v>28.8</v>
      </c>
      <c r="G28" s="34">
        <v>33</v>
      </c>
      <c r="H28" s="31">
        <v>33.5</v>
      </c>
      <c r="I28" s="31">
        <v>35.1</v>
      </c>
      <c r="J28" s="30">
        <v>27.3</v>
      </c>
    </row>
    <row r="29" spans="1:10" x14ac:dyDescent="0.2">
      <c r="A29" s="5">
        <v>24</v>
      </c>
      <c r="B29" s="40" t="s">
        <v>40</v>
      </c>
      <c r="C29" s="40"/>
      <c r="D29" s="5" t="s">
        <v>12</v>
      </c>
      <c r="E29" s="31">
        <v>32.299999999999997</v>
      </c>
      <c r="F29" s="34">
        <v>35.6</v>
      </c>
      <c r="G29" s="34">
        <v>38.9</v>
      </c>
      <c r="H29" s="31">
        <v>40.700000000000003</v>
      </c>
      <c r="I29" s="31">
        <v>42.2</v>
      </c>
      <c r="J29" s="30">
        <v>32.4</v>
      </c>
    </row>
    <row r="30" spans="1:10" x14ac:dyDescent="0.2">
      <c r="A30" s="5">
        <v>25</v>
      </c>
      <c r="B30" s="40" t="s">
        <v>41</v>
      </c>
      <c r="C30" s="40"/>
      <c r="D30" s="5" t="s">
        <v>12</v>
      </c>
      <c r="E30" s="31">
        <v>39</v>
      </c>
      <c r="F30" s="34">
        <v>41.9</v>
      </c>
      <c r="G30" s="34">
        <v>47.1</v>
      </c>
      <c r="H30" s="34">
        <v>46.8</v>
      </c>
      <c r="I30" s="34">
        <v>48.1</v>
      </c>
      <c r="J30" s="30">
        <v>40.799999999999997</v>
      </c>
    </row>
    <row r="31" spans="1:10" x14ac:dyDescent="0.2">
      <c r="A31" s="5">
        <v>26</v>
      </c>
      <c r="B31" s="40" t="s">
        <v>42</v>
      </c>
      <c r="C31" s="40"/>
      <c r="D31" s="5" t="s">
        <v>12</v>
      </c>
      <c r="E31" s="31">
        <v>45.2</v>
      </c>
      <c r="F31" s="34">
        <v>47</v>
      </c>
      <c r="G31" s="34">
        <v>50.2</v>
      </c>
      <c r="H31" s="34">
        <v>52.2</v>
      </c>
      <c r="I31" s="34">
        <v>52.4</v>
      </c>
      <c r="J31" s="30">
        <v>41.5</v>
      </c>
    </row>
    <row r="32" spans="1:10" x14ac:dyDescent="0.2">
      <c r="A32" s="5">
        <v>27</v>
      </c>
      <c r="B32" s="40" t="s">
        <v>43</v>
      </c>
      <c r="C32" s="40"/>
      <c r="D32" s="5" t="s">
        <v>12</v>
      </c>
      <c r="E32" s="31">
        <v>15.6</v>
      </c>
      <c r="F32" s="34">
        <v>20.8</v>
      </c>
      <c r="G32" s="34">
        <v>24.1</v>
      </c>
      <c r="H32" s="34">
        <v>24.9</v>
      </c>
      <c r="I32" s="34">
        <v>26.6</v>
      </c>
      <c r="J32" s="30">
        <v>18.7</v>
      </c>
    </row>
    <row r="33" spans="1:10" x14ac:dyDescent="0.2">
      <c r="A33" s="5">
        <v>28</v>
      </c>
      <c r="B33" s="40" t="s">
        <v>44</v>
      </c>
      <c r="C33" s="40"/>
      <c r="D33" s="5" t="s">
        <v>12</v>
      </c>
      <c r="E33" s="31">
        <v>20.9</v>
      </c>
      <c r="F33" s="34">
        <v>25.3</v>
      </c>
      <c r="G33" s="34">
        <v>28.5</v>
      </c>
      <c r="H33" s="34">
        <v>29.9</v>
      </c>
      <c r="I33" s="34">
        <v>32.5</v>
      </c>
      <c r="J33" s="30">
        <v>23.8</v>
      </c>
    </row>
    <row r="34" spans="1:10" x14ac:dyDescent="0.2">
      <c r="A34" s="5">
        <v>29</v>
      </c>
      <c r="B34" s="40" t="s">
        <v>45</v>
      </c>
      <c r="C34" s="40"/>
      <c r="D34" s="5" t="s">
        <v>12</v>
      </c>
      <c r="E34" s="34">
        <v>15.4</v>
      </c>
      <c r="F34" s="34">
        <v>17.100000000000001</v>
      </c>
      <c r="G34" s="34">
        <v>18.600000000000001</v>
      </c>
      <c r="H34" s="34">
        <v>19.5</v>
      </c>
      <c r="I34" s="34">
        <v>20</v>
      </c>
      <c r="J34" s="30">
        <v>18.5</v>
      </c>
    </row>
    <row r="35" spans="1:10" x14ac:dyDescent="0.2">
      <c r="A35" s="5">
        <v>30</v>
      </c>
      <c r="B35" s="40" t="s">
        <v>46</v>
      </c>
      <c r="C35" s="40"/>
      <c r="D35" s="5" t="s">
        <v>12</v>
      </c>
      <c r="E35" s="34">
        <v>19.399999999999999</v>
      </c>
      <c r="F35" s="34">
        <v>21.5</v>
      </c>
      <c r="G35" s="34">
        <v>23.1</v>
      </c>
      <c r="H35" s="34">
        <v>24.9</v>
      </c>
      <c r="I35" s="34">
        <v>26.9</v>
      </c>
      <c r="J35" s="30">
        <v>25.2</v>
      </c>
    </row>
    <row r="36" spans="1:10" x14ac:dyDescent="0.2">
      <c r="A36" s="6">
        <v>31</v>
      </c>
      <c r="B36" s="55" t="s">
        <v>47</v>
      </c>
      <c r="C36" s="55"/>
      <c r="D36" s="5" t="s">
        <v>10</v>
      </c>
      <c r="E36" s="32">
        <v>3376.81</v>
      </c>
      <c r="F36" s="32">
        <v>3344.43</v>
      </c>
      <c r="G36" s="32">
        <v>3321.93</v>
      </c>
      <c r="H36" s="32">
        <v>3288.35</v>
      </c>
      <c r="I36" s="32">
        <v>3262.25</v>
      </c>
      <c r="J36" s="15">
        <v>3248.29</v>
      </c>
    </row>
    <row r="37" spans="1:10" ht="15" thickBot="1" x14ac:dyDescent="0.25">
      <c r="A37" s="7">
        <v>32</v>
      </c>
      <c r="B37" s="53" t="s">
        <v>48</v>
      </c>
      <c r="C37" s="53"/>
      <c r="D37" s="7" t="s">
        <v>12</v>
      </c>
      <c r="E37" s="33" t="s">
        <v>49</v>
      </c>
      <c r="F37" s="33" t="s">
        <v>49</v>
      </c>
      <c r="G37" s="33" t="s">
        <v>49</v>
      </c>
      <c r="H37" s="33" t="s">
        <v>49</v>
      </c>
      <c r="I37" s="33" t="s">
        <v>49</v>
      </c>
      <c r="J37" s="22">
        <v>7169.1</v>
      </c>
    </row>
    <row r="38" spans="1:10" ht="15" thickTop="1" x14ac:dyDescent="0.2">
      <c r="A38" s="52"/>
      <c r="B38" s="52"/>
      <c r="C38" s="52"/>
      <c r="D38" s="52"/>
      <c r="E38" s="52"/>
      <c r="F38" s="52"/>
      <c r="G38" s="52"/>
      <c r="H38" s="52"/>
      <c r="I38" s="52"/>
    </row>
    <row r="39" spans="1:10" x14ac:dyDescent="0.2">
      <c r="A39" s="54"/>
      <c r="B39" s="54"/>
      <c r="C39" s="54"/>
      <c r="D39" s="54"/>
      <c r="E39" s="54"/>
      <c r="F39" s="54"/>
      <c r="G39" s="54"/>
      <c r="H39" s="54"/>
      <c r="I39" s="54"/>
    </row>
  </sheetData>
  <mergeCells count="40">
    <mergeCell ref="B34:C34"/>
    <mergeCell ref="B35:C35"/>
    <mergeCell ref="B37:C37"/>
    <mergeCell ref="A38:I39"/>
    <mergeCell ref="B36:C36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9:C9"/>
    <mergeCell ref="A1:I1"/>
    <mergeCell ref="A3:A4"/>
    <mergeCell ref="B3:C4"/>
    <mergeCell ref="D3:D4"/>
    <mergeCell ref="E3:I3"/>
    <mergeCell ref="B5:C5"/>
    <mergeCell ref="F5:G5"/>
    <mergeCell ref="B6:C6"/>
    <mergeCell ref="B7:C7"/>
    <mergeCell ref="B8:C8"/>
  </mergeCells>
  <pageMargins left="0.7" right="0.7" top="0.75" bottom="0.75" header="0.3" footer="0.3"/>
  <pageSetup paperSize="9" orientation="portrait" r:id="rId1"/>
  <headerFooter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view="pageBreakPreview" zoomScale="130" zoomScaleNormal="100" zoomScaleSheetLayoutView="130" workbookViewId="0">
      <selection activeCell="C15" sqref="C15"/>
    </sheetView>
  </sheetViews>
  <sheetFormatPr defaultColWidth="9.125" defaultRowHeight="14.25" x14ac:dyDescent="0.2"/>
  <cols>
    <col min="1" max="1" width="2.125" style="2" bestFit="1" customWidth="1"/>
    <col min="2" max="2" width="28.75" style="2" customWidth="1"/>
    <col min="3" max="3" width="10.5" style="2" bestFit="1" customWidth="1"/>
    <col min="4" max="7" width="6" style="2" bestFit="1" customWidth="1"/>
    <col min="8" max="8" width="6.25" style="2" bestFit="1" customWidth="1"/>
    <col min="9" max="9" width="6" style="2" bestFit="1" customWidth="1"/>
    <col min="10" max="10" width="6.25" style="2" bestFit="1" customWidth="1"/>
    <col min="11" max="16384" width="9.125" style="2"/>
  </cols>
  <sheetData>
    <row r="1" spans="1:10" ht="18.75" x14ac:dyDescent="0.2">
      <c r="A1" s="57" t="s">
        <v>0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9.5" thickBo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ht="15.75" thickTop="1" thickBot="1" x14ac:dyDescent="0.25">
      <c r="A3" s="58"/>
      <c r="B3" s="60" t="s">
        <v>1</v>
      </c>
      <c r="C3" s="62" t="s">
        <v>2</v>
      </c>
      <c r="D3" s="64">
        <v>2023</v>
      </c>
      <c r="E3" s="65"/>
      <c r="F3" s="65"/>
      <c r="G3" s="65"/>
      <c r="H3" s="65"/>
      <c r="I3" s="66"/>
      <c r="J3" s="26">
        <v>2024</v>
      </c>
    </row>
    <row r="4" spans="1:10" ht="15" thickBot="1" x14ac:dyDescent="0.25">
      <c r="A4" s="59"/>
      <c r="B4" s="61"/>
      <c r="C4" s="63"/>
      <c r="D4" s="8" t="s">
        <v>51</v>
      </c>
      <c r="E4" s="8" t="s">
        <v>52</v>
      </c>
      <c r="F4" s="8" t="s">
        <v>53</v>
      </c>
      <c r="G4" s="8" t="s">
        <v>54</v>
      </c>
      <c r="H4" s="8" t="s">
        <v>55</v>
      </c>
      <c r="I4" s="28" t="s">
        <v>3</v>
      </c>
      <c r="J4" s="29" t="s">
        <v>4</v>
      </c>
    </row>
    <row r="5" spans="1:10" ht="15" thickTop="1" x14ac:dyDescent="0.2">
      <c r="A5" s="9"/>
      <c r="B5" s="9"/>
      <c r="C5" s="9"/>
      <c r="D5" s="10"/>
      <c r="E5" s="10"/>
      <c r="F5" s="10"/>
      <c r="G5" s="10"/>
      <c r="H5" s="10"/>
      <c r="I5" s="10"/>
      <c r="J5" s="27"/>
    </row>
    <row r="6" spans="1:10" x14ac:dyDescent="0.2">
      <c r="A6" s="11">
        <v>1</v>
      </c>
      <c r="B6" s="12" t="s">
        <v>9</v>
      </c>
      <c r="C6" s="11" t="s">
        <v>10</v>
      </c>
      <c r="D6" s="15">
        <v>8679.6</v>
      </c>
      <c r="E6" s="15">
        <v>8466.07</v>
      </c>
      <c r="F6" s="15">
        <v>8287.84</v>
      </c>
      <c r="G6" s="15">
        <v>8480.11</v>
      </c>
      <c r="H6" s="16">
        <v>8526.43</v>
      </c>
      <c r="I6" s="16">
        <v>8451.6200000000008</v>
      </c>
      <c r="J6" s="16">
        <f>+'[1]2.4'!$J$6/1000</f>
        <v>8514.0653662324003</v>
      </c>
    </row>
    <row r="7" spans="1:10" x14ac:dyDescent="0.2">
      <c r="A7" s="11">
        <v>2</v>
      </c>
      <c r="B7" s="12" t="s">
        <v>56</v>
      </c>
      <c r="C7" s="11" t="s">
        <v>12</v>
      </c>
      <c r="D7" s="15">
        <v>30753.040000000001</v>
      </c>
      <c r="E7" s="15">
        <v>30701.54</v>
      </c>
      <c r="F7" s="15">
        <v>31525.14</v>
      </c>
      <c r="G7" s="15">
        <v>31124.02</v>
      </c>
      <c r="H7" s="16">
        <v>31359.82</v>
      </c>
      <c r="I7" s="16">
        <v>32919.620000000003</v>
      </c>
      <c r="J7" s="16">
        <f>+'[1]2.6'!$J$10/1000</f>
        <v>31821.665000000001</v>
      </c>
    </row>
    <row r="8" spans="1:10" x14ac:dyDescent="0.2">
      <c r="A8" s="11">
        <v>3</v>
      </c>
      <c r="B8" s="12" t="s">
        <v>13</v>
      </c>
      <c r="C8" s="11" t="s">
        <v>14</v>
      </c>
      <c r="D8" s="30">
        <v>43.52</v>
      </c>
      <c r="E8" s="30">
        <v>42.37</v>
      </c>
      <c r="F8" s="30">
        <v>42.32</v>
      </c>
      <c r="G8" s="30">
        <v>42.3</v>
      </c>
      <c r="H8" s="31">
        <v>41.93</v>
      </c>
      <c r="I8" s="31">
        <v>41.99</v>
      </c>
      <c r="J8" s="31">
        <f>+'[1]2.12'!$J$12/'[1]2.12'!$J$23*100</f>
        <v>42.150882866057962</v>
      </c>
    </row>
    <row r="9" spans="1:10" x14ac:dyDescent="0.2">
      <c r="A9" s="11">
        <v>4</v>
      </c>
      <c r="B9" s="12" t="s">
        <v>15</v>
      </c>
      <c r="C9" s="11" t="s">
        <v>12</v>
      </c>
      <c r="D9" s="30">
        <v>83.52</v>
      </c>
      <c r="E9" s="30">
        <v>84.32</v>
      </c>
      <c r="F9" s="30">
        <v>85.95</v>
      </c>
      <c r="G9" s="30">
        <v>88.01</v>
      </c>
      <c r="H9" s="31">
        <v>91.75</v>
      </c>
      <c r="I9" s="31">
        <v>92.27</v>
      </c>
      <c r="J9" s="31">
        <f>+'[1]2.12'!$J$11/'[1]2.12'!$J$23*100</f>
        <v>95.447329174474916</v>
      </c>
    </row>
    <row r="10" spans="1:10" x14ac:dyDescent="0.2">
      <c r="A10" s="11">
        <v>5</v>
      </c>
      <c r="B10" s="12" t="s">
        <v>16</v>
      </c>
      <c r="C10" s="11" t="s">
        <v>12</v>
      </c>
      <c r="D10" s="30">
        <v>12.76</v>
      </c>
      <c r="E10" s="30">
        <v>10.85</v>
      </c>
      <c r="F10" s="30">
        <v>11.2</v>
      </c>
      <c r="G10" s="30">
        <f>+'[2]3.32'!$J$10</f>
        <v>10.82</v>
      </c>
      <c r="H10" s="31">
        <f>+'[2]3.32'!$J$20</f>
        <v>10.75</v>
      </c>
      <c r="I10" s="31">
        <f>+'[2]3.32'!$J$30</f>
        <v>10.8657000830681</v>
      </c>
      <c r="J10" s="31">
        <f>+'[2]3.32'!$J$40</f>
        <v>10.6245205991384</v>
      </c>
    </row>
    <row r="11" spans="1:10" ht="18" x14ac:dyDescent="0.2">
      <c r="A11" s="11">
        <v>6</v>
      </c>
      <c r="B11" s="12" t="s">
        <v>17</v>
      </c>
      <c r="C11" s="11" t="s">
        <v>12</v>
      </c>
      <c r="D11" s="30">
        <v>11.23</v>
      </c>
      <c r="E11" s="30">
        <v>11.21</v>
      </c>
      <c r="F11" s="30">
        <v>11.29</v>
      </c>
      <c r="G11" s="30">
        <v>11.52</v>
      </c>
      <c r="H11" s="31">
        <v>11.55</v>
      </c>
      <c r="I11" s="31">
        <v>11.61</v>
      </c>
      <c r="J11" s="31">
        <f>+'[2]3.32'!$N$40</f>
        <v>11.920359284677801</v>
      </c>
    </row>
    <row r="12" spans="1:10" ht="18" x14ac:dyDescent="0.2">
      <c r="A12" s="11">
        <v>7</v>
      </c>
      <c r="B12" s="12" t="s">
        <v>57</v>
      </c>
      <c r="C12" s="11" t="s">
        <v>12</v>
      </c>
      <c r="D12" s="30">
        <v>21.46</v>
      </c>
      <c r="E12" s="30">
        <v>21.07</v>
      </c>
      <c r="F12" s="30">
        <v>20.170000000000002</v>
      </c>
      <c r="G12" s="30">
        <v>19.87</v>
      </c>
      <c r="H12" s="31">
        <v>21.11</v>
      </c>
      <c r="I12" s="31">
        <v>21</v>
      </c>
      <c r="J12" s="31">
        <f>+'[2]3.32'!$B$40</f>
        <v>20.9716554758818</v>
      </c>
    </row>
    <row r="13" spans="1:10" x14ac:dyDescent="0.2">
      <c r="A13" s="11">
        <v>8</v>
      </c>
      <c r="B13" s="12" t="s">
        <v>58</v>
      </c>
      <c r="C13" s="11" t="s">
        <v>12</v>
      </c>
      <c r="D13" s="30">
        <v>18</v>
      </c>
      <c r="E13" s="30">
        <v>18.52</v>
      </c>
      <c r="F13" s="30">
        <v>18.809999999999999</v>
      </c>
      <c r="G13" s="30">
        <v>18.940000000000001</v>
      </c>
      <c r="H13" s="31">
        <v>18.84</v>
      </c>
      <c r="I13" s="31">
        <v>18.88</v>
      </c>
      <c r="J13" s="31">
        <f>+'[2]3.32'!$F$40</f>
        <v>18.560261219658301</v>
      </c>
    </row>
    <row r="14" spans="1:10" x14ac:dyDescent="0.2">
      <c r="A14" s="11">
        <v>9</v>
      </c>
      <c r="B14" s="12" t="s">
        <v>59</v>
      </c>
      <c r="C14" s="11" t="s">
        <v>12</v>
      </c>
      <c r="D14" s="19">
        <v>22.52</v>
      </c>
      <c r="E14" s="19">
        <v>22.14</v>
      </c>
      <c r="F14" s="19">
        <v>22.05</v>
      </c>
      <c r="G14" s="19">
        <v>21.91</v>
      </c>
      <c r="H14" s="20">
        <v>22.02</v>
      </c>
      <c r="I14" s="20">
        <v>21.85</v>
      </c>
      <c r="J14" s="20">
        <v>21.87</v>
      </c>
    </row>
    <row r="15" spans="1:10" x14ac:dyDescent="0.2">
      <c r="A15" s="11">
        <v>10</v>
      </c>
      <c r="B15" s="12" t="s">
        <v>60</v>
      </c>
      <c r="C15" s="11" t="s">
        <v>12</v>
      </c>
      <c r="D15" s="19">
        <v>22.31</v>
      </c>
      <c r="E15" s="19">
        <v>22.21</v>
      </c>
      <c r="F15" s="19">
        <v>22.4</v>
      </c>
      <c r="G15" s="19">
        <v>21.99</v>
      </c>
      <c r="H15" s="20">
        <v>21.87</v>
      </c>
      <c r="I15" s="20">
        <v>21.93</v>
      </c>
      <c r="J15" s="20">
        <v>21.48</v>
      </c>
    </row>
    <row r="16" spans="1:10" x14ac:dyDescent="0.2">
      <c r="A16" s="11">
        <v>11</v>
      </c>
      <c r="B16" s="12" t="s">
        <v>61</v>
      </c>
      <c r="C16" s="11" t="s">
        <v>23</v>
      </c>
      <c r="D16" s="15">
        <f>+'[3]4.15'!$C$21</f>
        <v>2118</v>
      </c>
      <c r="E16" s="15">
        <f>+'[3]4.15'!$C$22</f>
        <v>2418</v>
      </c>
      <c r="F16" s="15">
        <f>+'[3]4.15'!$C$23</f>
        <v>2466</v>
      </c>
      <c r="G16" s="16">
        <f>+'[3]4.15'!$C$25</f>
        <v>2764</v>
      </c>
      <c r="H16" s="16">
        <f>+'[3]4.15'!$C$26</f>
        <v>2724</v>
      </c>
      <c r="I16" s="16">
        <f>+'[3]4.15'!C27</f>
        <v>2794.9831779942051</v>
      </c>
      <c r="J16" s="16">
        <f>+'[3]4.15'!$C$29</f>
        <v>2693.0492312746219</v>
      </c>
    </row>
    <row r="17" spans="1:11" x14ac:dyDescent="0.2">
      <c r="A17" s="11">
        <v>12</v>
      </c>
      <c r="B17" s="12" t="s">
        <v>62</v>
      </c>
      <c r="C17" s="11" t="s">
        <v>12</v>
      </c>
      <c r="D17" s="15">
        <f>+'[3]4.15'!$F$21</f>
        <v>4142</v>
      </c>
      <c r="E17" s="15">
        <f>+'[3]4.15'!$F$22</f>
        <v>4234</v>
      </c>
      <c r="F17" s="15">
        <f>+'[3]4.15'!$F$23</f>
        <v>3953</v>
      </c>
      <c r="G17" s="15">
        <f>+'[3]4.15'!$F$25</f>
        <v>4378</v>
      </c>
      <c r="H17" s="16">
        <f>+'[3]4.15'!$F$26</f>
        <v>4442</v>
      </c>
      <c r="I17" s="16">
        <f>+'[3]4.15'!$F$27</f>
        <v>4100.9901230301693</v>
      </c>
      <c r="J17" s="16">
        <f>+'[3]4.15'!$F$29</f>
        <v>4510.9846543759922</v>
      </c>
    </row>
    <row r="18" spans="1:11" x14ac:dyDescent="0.2">
      <c r="A18" s="11">
        <v>13</v>
      </c>
      <c r="B18" s="12" t="s">
        <v>25</v>
      </c>
      <c r="C18" s="11" t="s">
        <v>12</v>
      </c>
      <c r="D18" s="15">
        <v>83.2</v>
      </c>
      <c r="E18" s="15">
        <v>142</v>
      </c>
      <c r="F18" s="15">
        <v>172.5</v>
      </c>
      <c r="G18" s="15">
        <v>122.5</v>
      </c>
      <c r="H18" s="16">
        <v>131.4</v>
      </c>
      <c r="I18" s="16">
        <v>211.1</v>
      </c>
      <c r="J18" s="16">
        <f>+'[3]4.13'!$C$66</f>
        <v>-173.17113500000002</v>
      </c>
    </row>
    <row r="19" spans="1:11" x14ac:dyDescent="0.2">
      <c r="A19" s="11">
        <v>14</v>
      </c>
      <c r="B19" s="12" t="s">
        <v>26</v>
      </c>
      <c r="C19" s="11" t="s">
        <v>12</v>
      </c>
      <c r="D19" s="17">
        <v>22.3</v>
      </c>
      <c r="E19" s="17">
        <v>4.5</v>
      </c>
      <c r="F19" s="17">
        <v>-16.899999999999999</v>
      </c>
      <c r="G19" s="17">
        <v>4.3</v>
      </c>
      <c r="H19" s="18">
        <v>24.6</v>
      </c>
      <c r="I19" s="18">
        <v>32.200000000000003</v>
      </c>
      <c r="J19" s="18">
        <f>+'[3]4.13'!$D$66</f>
        <v>25.462094199999996</v>
      </c>
      <c r="K19" s="39"/>
    </row>
    <row r="20" spans="1:11" x14ac:dyDescent="0.2">
      <c r="A20" s="11">
        <v>15</v>
      </c>
      <c r="B20" s="12" t="s">
        <v>27</v>
      </c>
      <c r="C20" s="11" t="s">
        <v>12</v>
      </c>
      <c r="D20" s="15">
        <v>12891.8</v>
      </c>
      <c r="E20" s="15">
        <v>12564</v>
      </c>
      <c r="F20" s="15">
        <v>12392.8</v>
      </c>
      <c r="G20" s="15">
        <v>12033.3</v>
      </c>
      <c r="H20" s="16">
        <v>11479.1</v>
      </c>
      <c r="I20" s="16">
        <v>12673.2</v>
      </c>
      <c r="J20" s="16">
        <v>12593.8</v>
      </c>
    </row>
    <row r="21" spans="1:11" x14ac:dyDescent="0.2">
      <c r="A21" s="11">
        <v>16</v>
      </c>
      <c r="B21" s="12" t="s">
        <v>28</v>
      </c>
      <c r="C21" s="11" t="s">
        <v>12</v>
      </c>
      <c r="D21" s="15">
        <v>2029</v>
      </c>
      <c r="E21" s="15">
        <v>2094.5</v>
      </c>
      <c r="F21" s="15">
        <v>2208.1</v>
      </c>
      <c r="G21" s="15">
        <v>2463.1</v>
      </c>
      <c r="H21" s="16">
        <v>2258.5</v>
      </c>
      <c r="I21" s="16">
        <v>2381.8531306225996</v>
      </c>
      <c r="J21" s="16">
        <f>+'[3]4.8'!$G$41</f>
        <v>2397.08812481</v>
      </c>
    </row>
    <row r="22" spans="1:11" ht="18" x14ac:dyDescent="0.2">
      <c r="A22" s="11">
        <v>17</v>
      </c>
      <c r="B22" s="12" t="s">
        <v>29</v>
      </c>
      <c r="C22" s="11" t="s">
        <v>30</v>
      </c>
      <c r="D22" s="19">
        <v>91.586500000000001</v>
      </c>
      <c r="E22" s="19">
        <v>90.040700000000001</v>
      </c>
      <c r="F22" s="19">
        <v>91.729799999999997</v>
      </c>
      <c r="G22" s="19">
        <v>98.516599999999997</v>
      </c>
      <c r="H22" s="20">
        <v>98.275499999999994</v>
      </c>
      <c r="I22" s="20">
        <f>+'[3]4.3'!$E$24</f>
        <v>98.826672309685037</v>
      </c>
      <c r="J22" s="20">
        <f>+'[3]4.3'!$E$26</f>
        <v>101.7026109</v>
      </c>
    </row>
    <row r="23" spans="1:11" ht="18" x14ac:dyDescent="0.2">
      <c r="A23" s="12">
        <v>18</v>
      </c>
      <c r="B23" s="12" t="s">
        <v>31</v>
      </c>
      <c r="C23" s="11" t="s">
        <v>12</v>
      </c>
      <c r="D23" s="19">
        <v>37.798099999999998</v>
      </c>
      <c r="E23" s="19">
        <v>36.720799999999997</v>
      </c>
      <c r="F23" s="19">
        <v>36.786999999999999</v>
      </c>
      <c r="G23" s="19">
        <v>39.175600000000003</v>
      </c>
      <c r="H23" s="20">
        <v>37.988300000000002</v>
      </c>
      <c r="I23" s="20">
        <f>+'[3]4.3'!$C$24</f>
        <v>37.941392915599856</v>
      </c>
      <c r="J23" s="20">
        <f>+'[3]4.3'!$C$26</f>
        <v>38.41427075</v>
      </c>
    </row>
    <row r="24" spans="1:11" x14ac:dyDescent="0.2">
      <c r="A24" s="11">
        <v>19</v>
      </c>
      <c r="B24" s="12" t="s">
        <v>32</v>
      </c>
      <c r="C24" s="11" t="s">
        <v>33</v>
      </c>
      <c r="D24" s="19">
        <v>286.32900000000001</v>
      </c>
      <c r="E24" s="19">
        <v>304.84690000000001</v>
      </c>
      <c r="F24" s="19">
        <v>287.88479999999998</v>
      </c>
      <c r="G24" s="19">
        <v>280.84829999999999</v>
      </c>
      <c r="H24" s="20">
        <v>285.03100000000001</v>
      </c>
      <c r="I24" s="20">
        <v>281.75209999999998</v>
      </c>
      <c r="J24" s="20">
        <f>+'[4]Month-End Ex. Rates in PKR '!$X$818</f>
        <v>279.32896551724139</v>
      </c>
    </row>
    <row r="25" spans="1:11" x14ac:dyDescent="0.2">
      <c r="A25" s="11">
        <v>20</v>
      </c>
      <c r="B25" s="12" t="s">
        <v>34</v>
      </c>
      <c r="C25" s="11" t="s">
        <v>12</v>
      </c>
      <c r="D25" s="19">
        <v>281.00720000000001</v>
      </c>
      <c r="E25" s="19">
        <v>293.80810000000002</v>
      </c>
      <c r="F25" s="19">
        <v>297.75420000000003</v>
      </c>
      <c r="G25" s="19">
        <v>280.35680000000002</v>
      </c>
      <c r="H25" s="20">
        <v>285.52069999999998</v>
      </c>
      <c r="I25" s="20">
        <v>283.29610000000002</v>
      </c>
      <c r="J25" s="20">
        <f>+'[4]Monthly Avg. Ex. Rates in PKR'!$X$818</f>
        <v>280.32061128526624</v>
      </c>
    </row>
    <row r="26" spans="1:11" x14ac:dyDescent="0.2">
      <c r="A26" s="11">
        <v>21</v>
      </c>
      <c r="B26" s="12" t="s">
        <v>35</v>
      </c>
      <c r="C26" s="11" t="s">
        <v>36</v>
      </c>
      <c r="D26" s="15">
        <v>48034.6</v>
      </c>
      <c r="E26" s="15">
        <v>45002.42</v>
      </c>
      <c r="F26" s="15">
        <v>46232.59</v>
      </c>
      <c r="G26" s="15">
        <v>51920.27</v>
      </c>
      <c r="H26" s="16">
        <v>60531.27</v>
      </c>
      <c r="I26" s="16">
        <v>62451.040000000001</v>
      </c>
      <c r="J26" s="16">
        <f>+'[5]7.1'!$J$7</f>
        <v>61979.18</v>
      </c>
    </row>
    <row r="27" spans="1:11" x14ac:dyDescent="0.2">
      <c r="A27" s="11">
        <v>22</v>
      </c>
      <c r="B27" s="12" t="s">
        <v>37</v>
      </c>
      <c r="C27" s="11" t="s">
        <v>38</v>
      </c>
      <c r="D27" s="30">
        <v>28.3</v>
      </c>
      <c r="E27" s="30">
        <v>27.4</v>
      </c>
      <c r="F27" s="30">
        <v>31.4</v>
      </c>
      <c r="G27" s="30">
        <v>26.8</v>
      </c>
      <c r="H27" s="31">
        <v>29.2</v>
      </c>
      <c r="I27" s="31">
        <v>29.7</v>
      </c>
      <c r="J27" s="31">
        <f>+[6]dataset!$E$2</f>
        <v>28.3</v>
      </c>
    </row>
    <row r="28" spans="1:11" x14ac:dyDescent="0.2">
      <c r="A28" s="11">
        <v>23</v>
      </c>
      <c r="B28" s="12" t="s">
        <v>39</v>
      </c>
      <c r="C28" s="11" t="s">
        <v>12</v>
      </c>
      <c r="D28" s="30">
        <v>26.3</v>
      </c>
      <c r="E28" s="30">
        <v>25</v>
      </c>
      <c r="F28" s="30">
        <v>29.7</v>
      </c>
      <c r="G28" s="30">
        <v>25.5</v>
      </c>
      <c r="H28" s="31">
        <v>30.4</v>
      </c>
      <c r="I28" s="31">
        <v>30.9</v>
      </c>
      <c r="J28" s="31">
        <f>+[6]dataset!$E$3</f>
        <v>30.2</v>
      </c>
    </row>
    <row r="29" spans="1:11" x14ac:dyDescent="0.2">
      <c r="A29" s="11">
        <v>24</v>
      </c>
      <c r="B29" s="12" t="s">
        <v>40</v>
      </c>
      <c r="C29" s="11" t="s">
        <v>12</v>
      </c>
      <c r="D29" s="30">
        <v>31.3</v>
      </c>
      <c r="E29" s="30">
        <v>30.9</v>
      </c>
      <c r="F29" s="30">
        <v>33.9</v>
      </c>
      <c r="G29" s="30">
        <v>28.7</v>
      </c>
      <c r="H29" s="31">
        <v>27.5</v>
      </c>
      <c r="I29" s="31">
        <v>27.9</v>
      </c>
      <c r="J29" s="31">
        <f>+[6]dataset!$E$6</f>
        <v>25.7</v>
      </c>
    </row>
    <row r="30" spans="1:11" x14ac:dyDescent="0.2">
      <c r="A30" s="11">
        <v>25</v>
      </c>
      <c r="B30" s="12" t="s">
        <v>41</v>
      </c>
      <c r="C30" s="11" t="s">
        <v>12</v>
      </c>
      <c r="D30" s="30">
        <v>40.200000000000003</v>
      </c>
      <c r="E30" s="30">
        <v>38.799999999999997</v>
      </c>
      <c r="F30" s="30">
        <v>33.9</v>
      </c>
      <c r="G30" s="30">
        <v>28.9</v>
      </c>
      <c r="H30" s="31">
        <v>29.8</v>
      </c>
      <c r="I30" s="31">
        <v>28.8</v>
      </c>
      <c r="J30" s="31">
        <f>+[6]dataset!$E$4</f>
        <v>27.4</v>
      </c>
    </row>
    <row r="31" spans="1:11" x14ac:dyDescent="0.2">
      <c r="A31" s="11">
        <v>26</v>
      </c>
      <c r="B31" s="12" t="s">
        <v>42</v>
      </c>
      <c r="C31" s="11" t="s">
        <v>12</v>
      </c>
      <c r="D31" s="30">
        <v>41.3</v>
      </c>
      <c r="E31" s="30">
        <v>40.6</v>
      </c>
      <c r="F31" s="30">
        <v>35.4</v>
      </c>
      <c r="G31" s="30">
        <v>28.6</v>
      </c>
      <c r="H31" s="31">
        <v>29.2</v>
      </c>
      <c r="I31" s="31">
        <v>29.3</v>
      </c>
      <c r="J31" s="31">
        <f>+[6]dataset!$E$7</f>
        <v>25.1</v>
      </c>
    </row>
    <row r="32" spans="1:11" x14ac:dyDescent="0.2">
      <c r="A32" s="11">
        <v>27</v>
      </c>
      <c r="B32" s="12" t="s">
        <v>43</v>
      </c>
      <c r="C32" s="11" t="s">
        <v>12</v>
      </c>
      <c r="D32" s="30">
        <v>17.3</v>
      </c>
      <c r="E32" s="30">
        <v>16.3</v>
      </c>
      <c r="F32" s="30">
        <v>26.8</v>
      </c>
      <c r="G32" s="30">
        <v>23.1</v>
      </c>
      <c r="H32" s="31">
        <v>30.9</v>
      </c>
      <c r="I32" s="31">
        <v>32.4</v>
      </c>
      <c r="J32" s="31">
        <f>+[6]dataset!$E$5</f>
        <v>32.299999999999997</v>
      </c>
    </row>
    <row r="33" spans="1:10" x14ac:dyDescent="0.2">
      <c r="A33" s="11">
        <v>28</v>
      </c>
      <c r="B33" s="12" t="s">
        <v>44</v>
      </c>
      <c r="C33" s="11" t="s">
        <v>12</v>
      </c>
      <c r="D33" s="30">
        <v>22</v>
      </c>
      <c r="E33" s="30">
        <v>22</v>
      </c>
      <c r="F33" s="30">
        <v>32.299999999999997</v>
      </c>
      <c r="G33" s="30">
        <v>28.8</v>
      </c>
      <c r="H33" s="31">
        <v>25.9</v>
      </c>
      <c r="I33" s="31">
        <v>26.4</v>
      </c>
      <c r="J33" s="31">
        <f>+[6]dataset!$E$8</f>
        <v>26.3</v>
      </c>
    </row>
    <row r="34" spans="1:10" x14ac:dyDescent="0.2">
      <c r="A34" s="11">
        <v>29</v>
      </c>
      <c r="B34" s="12" t="s">
        <v>45</v>
      </c>
      <c r="C34" s="11" t="s">
        <v>12</v>
      </c>
      <c r="D34" s="30">
        <v>18.399999999999999</v>
      </c>
      <c r="E34" s="30">
        <v>18.399999999999999</v>
      </c>
      <c r="F34" s="30">
        <v>18.600000000000001</v>
      </c>
      <c r="G34" s="30">
        <v>18.5</v>
      </c>
      <c r="H34" s="31">
        <v>18.600000000000001</v>
      </c>
      <c r="I34" s="31">
        <v>18.2</v>
      </c>
      <c r="J34" s="31">
        <f>+[6]dataset!$E$30</f>
        <v>17.8</v>
      </c>
    </row>
    <row r="35" spans="1:10" x14ac:dyDescent="0.2">
      <c r="A35" s="11">
        <v>30</v>
      </c>
      <c r="B35" s="12" t="s">
        <v>46</v>
      </c>
      <c r="C35" s="11" t="s">
        <v>12</v>
      </c>
      <c r="D35" s="30">
        <v>24.6</v>
      </c>
      <c r="E35" s="30">
        <v>25.9</v>
      </c>
      <c r="F35" s="30">
        <v>27.3</v>
      </c>
      <c r="G35" s="30">
        <v>26.7</v>
      </c>
      <c r="H35" s="31">
        <v>25.9</v>
      </c>
      <c r="I35" s="31">
        <v>25.1</v>
      </c>
      <c r="J35" s="31">
        <f>+[6]dataset!$E$31</f>
        <v>24.6</v>
      </c>
    </row>
    <row r="36" spans="1:10" x14ac:dyDescent="0.2">
      <c r="A36" s="11">
        <v>31</v>
      </c>
      <c r="B36" s="12" t="s">
        <v>47</v>
      </c>
      <c r="C36" s="11" t="s">
        <v>10</v>
      </c>
      <c r="D36" s="15">
        <v>3262.01</v>
      </c>
      <c r="E36" s="15">
        <v>3255.09</v>
      </c>
      <c r="F36" s="21">
        <v>3243.01</v>
      </c>
      <c r="G36" s="15">
        <v>3215.25</v>
      </c>
      <c r="H36" s="16">
        <v>3216.96</v>
      </c>
      <c r="I36" s="16">
        <v>3178.73</v>
      </c>
      <c r="J36" s="16">
        <f>+'[7]5.9'!$L$56/1000</f>
        <v>3149.5833381303296</v>
      </c>
    </row>
    <row r="37" spans="1:10" ht="15" thickBot="1" x14ac:dyDescent="0.25">
      <c r="A37" s="13">
        <v>32</v>
      </c>
      <c r="B37" s="14" t="s">
        <v>48</v>
      </c>
      <c r="C37" s="13" t="s">
        <v>12</v>
      </c>
      <c r="D37" s="22" t="s">
        <v>49</v>
      </c>
      <c r="E37" s="22" t="s">
        <v>49</v>
      </c>
      <c r="F37" s="22" t="s">
        <v>66</v>
      </c>
      <c r="G37" s="22" t="s">
        <v>49</v>
      </c>
      <c r="H37" s="23" t="s">
        <v>49</v>
      </c>
      <c r="I37" s="23">
        <v>4669.2</v>
      </c>
      <c r="J37" s="23" t="s">
        <v>49</v>
      </c>
    </row>
    <row r="38" spans="1:10" ht="15" thickTop="1" x14ac:dyDescent="0.2">
      <c r="A38" s="38"/>
      <c r="B38" s="56" t="s">
        <v>68</v>
      </c>
      <c r="C38" s="56"/>
      <c r="D38" s="56"/>
      <c r="E38" s="56"/>
      <c r="F38" s="56"/>
      <c r="G38" s="56"/>
      <c r="H38" s="56"/>
      <c r="I38" s="56"/>
      <c r="J38" s="56"/>
    </row>
    <row r="39" spans="1:10" x14ac:dyDescent="0.2">
      <c r="A39" s="38"/>
      <c r="B39" s="56" t="s">
        <v>63</v>
      </c>
      <c r="C39" s="56"/>
      <c r="D39" s="56"/>
      <c r="E39" s="56"/>
      <c r="F39" s="56"/>
      <c r="G39" s="56"/>
      <c r="H39" s="56"/>
      <c r="I39" s="56"/>
      <c r="J39" s="56"/>
    </row>
    <row r="40" spans="1:10" x14ac:dyDescent="0.2">
      <c r="A40" s="38"/>
      <c r="B40" s="56" t="s">
        <v>64</v>
      </c>
      <c r="C40" s="56"/>
      <c r="D40" s="56"/>
      <c r="E40" s="56"/>
      <c r="F40" s="56"/>
      <c r="G40" s="56"/>
      <c r="H40" s="56"/>
      <c r="I40" s="56"/>
      <c r="J40" s="56"/>
    </row>
    <row r="41" spans="1:10" x14ac:dyDescent="0.2">
      <c r="A41" s="38"/>
      <c r="B41" s="56" t="s">
        <v>67</v>
      </c>
      <c r="C41" s="56"/>
      <c r="D41" s="56"/>
      <c r="E41" s="56"/>
      <c r="F41" s="56"/>
      <c r="G41" s="56"/>
      <c r="H41" s="56"/>
      <c r="I41" s="56"/>
      <c r="J41" s="56"/>
    </row>
    <row r="42" spans="1:10" x14ac:dyDescent="0.2">
      <c r="A42" s="38"/>
      <c r="B42" s="56" t="s">
        <v>65</v>
      </c>
      <c r="C42" s="56"/>
      <c r="D42" s="56"/>
      <c r="E42" s="56"/>
      <c r="F42" s="56"/>
      <c r="G42" s="56"/>
      <c r="H42" s="56"/>
      <c r="I42" s="56"/>
      <c r="J42" s="56"/>
    </row>
  </sheetData>
  <mergeCells count="10">
    <mergeCell ref="A1:J1"/>
    <mergeCell ref="A3:A4"/>
    <mergeCell ref="B3:B4"/>
    <mergeCell ref="C3:C4"/>
    <mergeCell ref="D3:I3"/>
    <mergeCell ref="B38:J38"/>
    <mergeCell ref="B39:J39"/>
    <mergeCell ref="B40:J40"/>
    <mergeCell ref="B41:J41"/>
    <mergeCell ref="B42:J42"/>
  </mergeCells>
  <pageMargins left="0.7" right="0.7" top="0.75" bottom="0.75" header="0.3" footer="0.3"/>
  <pageSetup paperSize="9" scale="96" orientation="portrait" r:id="rId1"/>
  <headerFooter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1.2</vt:lpstr>
      <vt:lpstr>'1'!Print_Area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&lt;Outsourced&gt; Alishah Sarwar - DSID</dc:creator>
  <cp:lastModifiedBy>Haider Ali - Statistics &amp; DWH</cp:lastModifiedBy>
  <cp:lastPrinted>2024-02-26T12:29:57Z</cp:lastPrinted>
  <dcterms:created xsi:type="dcterms:W3CDTF">2024-02-01T09:51:42Z</dcterms:created>
  <dcterms:modified xsi:type="dcterms:W3CDTF">2024-03-01T07:56:46Z</dcterms:modified>
</cp:coreProperties>
</file>