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jjad9129\Desktop\Project\Hand Book of Statistics on Pakistan Economy FY20\"/>
    </mc:Choice>
  </mc:AlternateContent>
  <bookViews>
    <workbookView xWindow="240" yWindow="75" windowWidth="8460" windowHeight="3480" activeTab="5"/>
  </bookViews>
  <sheets>
    <sheet name="9.1" sheetId="1" r:id="rId1"/>
    <sheet name="9.2" sheetId="2" r:id="rId2"/>
    <sheet name="9.3" sheetId="3" r:id="rId3"/>
    <sheet name="9.4" sheetId="4" r:id="rId4"/>
    <sheet name="9.5" sheetId="5" r:id="rId5"/>
    <sheet name="9.6" sheetId="6" r:id="rId6"/>
  </sheets>
  <calcPr calcId="162913"/>
</workbook>
</file>

<file path=xl/calcChain.xml><?xml version="1.0" encoding="utf-8"?>
<calcChain xmlns="http://schemas.openxmlformats.org/spreadsheetml/2006/main">
  <c r="BS36" i="3" l="1"/>
  <c r="BT36" i="3"/>
  <c r="D148" i="3"/>
  <c r="E148" i="3"/>
  <c r="F148" i="3"/>
  <c r="G148" i="3"/>
  <c r="H148" i="3"/>
  <c r="C148" i="3"/>
  <c r="C145" i="3"/>
  <c r="C143" i="3"/>
  <c r="C141" i="3"/>
  <c r="C142" i="3"/>
  <c r="C144" i="3"/>
  <c r="C146" i="3"/>
  <c r="C147" i="3"/>
  <c r="C139" i="3"/>
  <c r="C140" i="3"/>
  <c r="D135" i="3"/>
  <c r="E135" i="3"/>
  <c r="F135" i="3"/>
  <c r="G135" i="3"/>
  <c r="H135" i="3"/>
  <c r="D136" i="3"/>
  <c r="E136" i="3"/>
  <c r="F136" i="3"/>
  <c r="G136" i="3"/>
  <c r="H136" i="3"/>
  <c r="D137" i="3"/>
  <c r="E137" i="3"/>
  <c r="F137" i="3"/>
  <c r="G137" i="3"/>
  <c r="H137" i="3"/>
  <c r="D138" i="3"/>
  <c r="E138" i="3"/>
  <c r="F138" i="3"/>
  <c r="G138" i="3"/>
  <c r="H138" i="3"/>
  <c r="C135" i="3"/>
  <c r="C136" i="3"/>
  <c r="C137" i="3"/>
  <c r="C138" i="3"/>
  <c r="AF112" i="1"/>
  <c r="AF113" i="1"/>
  <c r="AF114" i="1"/>
  <c r="AF115" i="1"/>
  <c r="AF116" i="1"/>
  <c r="AF117" i="1"/>
  <c r="AF118" i="1"/>
  <c r="AF119" i="1"/>
  <c r="AV60" i="4"/>
  <c r="AT60" i="4"/>
  <c r="AU60" i="4"/>
  <c r="AS60" i="4"/>
  <c r="BT40" i="3"/>
  <c r="BS40" i="3"/>
  <c r="BT20" i="3"/>
  <c r="BS20" i="3"/>
  <c r="Y25" i="2"/>
</calcChain>
</file>

<file path=xl/sharedStrings.xml><?xml version="1.0" encoding="utf-8"?>
<sst xmlns="http://schemas.openxmlformats.org/spreadsheetml/2006/main" count="2549" uniqueCount="549">
  <si>
    <t>9.1  Foreign Economic Assistance by Type</t>
  </si>
  <si>
    <t xml:space="preserve"> (Million  Dollars)</t>
  </si>
  <si>
    <t>Type</t>
  </si>
  <si>
    <t>FY61</t>
  </si>
  <si>
    <t>FY62</t>
  </si>
  <si>
    <t>FY63</t>
  </si>
  <si>
    <t>FY64</t>
  </si>
  <si>
    <t>FY65</t>
  </si>
  <si>
    <t>FY66</t>
  </si>
  <si>
    <t>FY67</t>
  </si>
  <si>
    <t>FY68</t>
  </si>
  <si>
    <t>FY69</t>
  </si>
  <si>
    <t>FY70</t>
  </si>
  <si>
    <t>1. Long Term (i+ii)</t>
  </si>
  <si>
    <t xml:space="preserve">   Loans</t>
  </si>
  <si>
    <t xml:space="preserve">   Grants</t>
  </si>
  <si>
    <t xml:space="preserve"> i)  Project</t>
  </si>
  <si>
    <t>ii) Non-Project (a+b+c+d)</t>
  </si>
  <si>
    <t>-</t>
  </si>
  <si>
    <t xml:space="preserve">  a)  Food</t>
  </si>
  <si>
    <t xml:space="preserve">  b)  Non-Food</t>
  </si>
  <si>
    <t xml:space="preserve">  c)  BOP/Cash</t>
  </si>
  <si>
    <t>2. Short Term</t>
  </si>
  <si>
    <t xml:space="preserve">   IDB</t>
  </si>
  <si>
    <t>Total (1+2)</t>
  </si>
  <si>
    <t>FY71</t>
  </si>
  <si>
    <t>FY72</t>
  </si>
  <si>
    <t>FY73</t>
  </si>
  <si>
    <t>FY74</t>
  </si>
  <si>
    <t>FY75</t>
  </si>
  <si>
    <t>FY76</t>
  </si>
  <si>
    <t>FY77</t>
  </si>
  <si>
    <t>FY78</t>
  </si>
  <si>
    <t>FY79</t>
  </si>
  <si>
    <t>FY80</t>
  </si>
  <si>
    <t>FY81</t>
  </si>
  <si>
    <t>FY82</t>
  </si>
  <si>
    <t>FY83</t>
  </si>
  <si>
    <t>FY84</t>
  </si>
  <si>
    <t>FY85</t>
  </si>
  <si>
    <t>FY86</t>
  </si>
  <si>
    <t>FY87</t>
  </si>
  <si>
    <t>FY88</t>
  </si>
  <si>
    <t>FY89</t>
  </si>
  <si>
    <t>FY90</t>
  </si>
  <si>
    <t>FY91</t>
  </si>
  <si>
    <t>FY92</t>
  </si>
  <si>
    <t>FY93</t>
  </si>
  <si>
    <t>FY94</t>
  </si>
  <si>
    <t>FY95</t>
  </si>
  <si>
    <t>FY96</t>
  </si>
  <si>
    <t>FY97</t>
  </si>
  <si>
    <t>FY98</t>
  </si>
  <si>
    <t>FY99</t>
  </si>
  <si>
    <t>FY00</t>
  </si>
  <si>
    <t>FY01</t>
  </si>
  <si>
    <t>FY02</t>
  </si>
  <si>
    <t>FY03</t>
  </si>
  <si>
    <t>FY04</t>
  </si>
  <si>
    <t>FY05</t>
  </si>
  <si>
    <t xml:space="preserve">   Commercial Loans</t>
  </si>
  <si>
    <t xml:space="preserve">  Source:  Economic Affairs Division</t>
  </si>
  <si>
    <t>(Million  Dollars)</t>
  </si>
  <si>
    <t>Economic Group</t>
  </si>
  <si>
    <t> FY91</t>
  </si>
  <si>
    <t>FY92 </t>
  </si>
  <si>
    <t>Power</t>
  </si>
  <si>
    <t>Cement</t>
  </si>
  <si>
    <t>Fertilizers</t>
  </si>
  <si>
    <t>Chemicals</t>
  </si>
  <si>
    <t>Textiles</t>
  </si>
  <si>
    <t>Financial Business</t>
  </si>
  <si>
    <t>Oil &amp; Gas Explorations</t>
  </si>
  <si>
    <t>Paper &amp; Pulp</t>
  </si>
  <si>
    <t>Petroleum Refining</t>
  </si>
  <si>
    <t>Transport</t>
  </si>
  <si>
    <t>Sugar</t>
  </si>
  <si>
    <t>Construction</t>
  </si>
  <si>
    <t>Others</t>
  </si>
  <si>
    <t>Total</t>
  </si>
  <si>
    <t> FY93</t>
  </si>
  <si>
    <t> FY95</t>
  </si>
  <si>
    <t> FY97</t>
  </si>
  <si>
    <t>FY98 </t>
  </si>
  <si>
    <t>FY99 </t>
  </si>
  <si>
    <t> FY01</t>
  </si>
  <si>
    <t>FY04 </t>
  </si>
  <si>
    <t>Communications</t>
  </si>
  <si>
    <t>Of which PIA</t>
  </si>
  <si>
    <t>9.3  Debt Servicing by Country</t>
  </si>
  <si>
    <t>Country/ Institutions</t>
  </si>
  <si>
    <t>FY 81</t>
  </si>
  <si>
    <t>Principal</t>
  </si>
  <si>
    <t>Interest</t>
  </si>
  <si>
    <t>1. Consortium</t>
  </si>
  <si>
    <t>Belgium</t>
  </si>
  <si>
    <t>Canada</t>
  </si>
  <si>
    <t xml:space="preserve">    France</t>
  </si>
  <si>
    <t>Germany</t>
  </si>
  <si>
    <t>Italy</t>
  </si>
  <si>
    <t>Japan</t>
  </si>
  <si>
    <t>Netherlands</t>
  </si>
  <si>
    <t>Sweden</t>
  </si>
  <si>
    <t>U.K.</t>
  </si>
  <si>
    <t>U.S.A.</t>
  </si>
  <si>
    <t>2. Multilaterals</t>
  </si>
  <si>
    <t>ADB</t>
  </si>
  <si>
    <t>IBRD</t>
  </si>
  <si>
    <t>IDA</t>
  </si>
  <si>
    <t>IFC</t>
  </si>
  <si>
    <t>IFAD</t>
  </si>
  <si>
    <t>3. Non-Consortium</t>
  </si>
  <si>
    <t>Australia</t>
  </si>
  <si>
    <t>Austria</t>
  </si>
  <si>
    <t>China</t>
  </si>
  <si>
    <t>Czechoslovakia</t>
  </si>
  <si>
    <t>Denmark</t>
  </si>
  <si>
    <t>Germany DR</t>
  </si>
  <si>
    <t>Poland</t>
  </si>
  <si>
    <t>Romania</t>
  </si>
  <si>
    <t>Switzerland</t>
  </si>
  <si>
    <t>USSR</t>
  </si>
  <si>
    <t>Yugoslavia</t>
  </si>
  <si>
    <t>4.Islamic Countries</t>
  </si>
  <si>
    <t>Iran</t>
  </si>
  <si>
    <t>Kuwait</t>
  </si>
  <si>
    <t>Libya</t>
  </si>
  <si>
    <t>Qatar</t>
  </si>
  <si>
    <t>OPEC Fund</t>
  </si>
  <si>
    <t xml:space="preserve">IDB </t>
  </si>
  <si>
    <t>U.A.E</t>
  </si>
  <si>
    <t>5. Food Credits</t>
  </si>
  <si>
    <t>Canada and USA</t>
  </si>
  <si>
    <t>Country/ Institution</t>
  </si>
  <si>
    <t>France</t>
  </si>
  <si>
    <t>Bulgaria</t>
  </si>
  <si>
    <t>Singapore</t>
  </si>
  <si>
    <t>Spain</t>
  </si>
  <si>
    <t xml:space="preserve"> Saudi Arabia</t>
  </si>
  <si>
    <t>Bahrain</t>
  </si>
  <si>
    <t xml:space="preserve"> Total</t>
  </si>
  <si>
    <t>FY 82</t>
  </si>
  <si>
    <t>FY 83</t>
  </si>
  <si>
    <t>FY 84</t>
  </si>
  <si>
    <t>FY 85</t>
  </si>
  <si>
    <t>FY 86</t>
  </si>
  <si>
    <t>FY 87</t>
  </si>
  <si>
    <t>FY 88</t>
  </si>
  <si>
    <t>FY 89</t>
  </si>
  <si>
    <t>FY 90</t>
  </si>
  <si>
    <t>FY 91</t>
  </si>
  <si>
    <t>FY 92</t>
  </si>
  <si>
    <t xml:space="preserve">    Saudi Arabia</t>
  </si>
  <si>
    <t>Finland</t>
  </si>
  <si>
    <t>Norway</t>
  </si>
  <si>
    <t>Korea</t>
  </si>
  <si>
    <t>FY 93</t>
  </si>
  <si>
    <t>FY 94</t>
  </si>
  <si>
    <t>FY 95</t>
  </si>
  <si>
    <t>FY 96</t>
  </si>
  <si>
    <t>FY 97</t>
  </si>
  <si>
    <t>FY 98</t>
  </si>
  <si>
    <t>Oman</t>
  </si>
  <si>
    <t>Malaysia</t>
  </si>
  <si>
    <t>NORDIC</t>
  </si>
  <si>
    <t>Bank of Indosuez</t>
  </si>
  <si>
    <t>1. Paris Club</t>
  </si>
  <si>
    <t>U.K</t>
  </si>
  <si>
    <t>U.S.A</t>
  </si>
  <si>
    <t>OPEC</t>
  </si>
  <si>
    <t>3. Other Bilateral</t>
  </si>
  <si>
    <t>Turkey</t>
  </si>
  <si>
    <t xml:space="preserve">            Total</t>
  </si>
  <si>
    <t>FY 01</t>
  </si>
  <si>
    <t>FY 02</t>
  </si>
  <si>
    <t>FY 03</t>
  </si>
  <si>
    <t>FY 04</t>
  </si>
  <si>
    <t>FY 05</t>
  </si>
  <si>
    <r>
      <t xml:space="preserve">FY 99 </t>
    </r>
    <r>
      <rPr>
        <b/>
        <vertAlign val="superscript"/>
        <sz val="8"/>
        <rFont val="Times New Roman"/>
        <family val="1"/>
      </rPr>
      <t>1</t>
    </r>
  </si>
  <si>
    <r>
      <t xml:space="preserve">FY 00 </t>
    </r>
    <r>
      <rPr>
        <b/>
        <vertAlign val="superscript"/>
        <sz val="8"/>
        <rFont val="Times New Roman"/>
        <family val="1"/>
      </rPr>
      <t>2</t>
    </r>
  </si>
  <si>
    <r>
      <t xml:space="preserve">ADB </t>
    </r>
    <r>
      <rPr>
        <vertAlign val="superscript"/>
        <sz val="8"/>
        <rFont val="Times New Roman"/>
        <family val="1"/>
      </rPr>
      <t>3</t>
    </r>
  </si>
  <si>
    <t>Source: Economic Affairs Division</t>
  </si>
  <si>
    <t xml:space="preserve">  (Million  Dollars )</t>
  </si>
  <si>
    <t>A.D.B.</t>
  </si>
  <si>
    <r>
      <t>I.B.R.D</t>
    </r>
    <r>
      <rPr>
        <vertAlign val="superscript"/>
        <sz val="8"/>
        <rFont val="Times New Roman"/>
        <family val="1"/>
      </rPr>
      <t>1</t>
    </r>
  </si>
  <si>
    <r>
      <t>I.D.A.</t>
    </r>
    <r>
      <rPr>
        <vertAlign val="superscript"/>
        <sz val="8"/>
        <rFont val="Times New Roman"/>
        <family val="1"/>
      </rPr>
      <t>1</t>
    </r>
  </si>
  <si>
    <t>I.F.C.</t>
  </si>
  <si>
    <t>I.F.A.D.</t>
  </si>
  <si>
    <t>2. Non-Consortium</t>
  </si>
  <si>
    <t>3. Islamic Countries</t>
  </si>
  <si>
    <t>Saudi Arabia</t>
  </si>
  <si>
    <t>U.A.E.</t>
  </si>
  <si>
    <t>4. IMF Trust Fund</t>
  </si>
  <si>
    <t>Hungry</t>
  </si>
  <si>
    <t xml:space="preserve"> U.S.S.R.</t>
  </si>
  <si>
    <t>IDB</t>
  </si>
  <si>
    <t>1. Long Term Loans</t>
  </si>
  <si>
    <t>i. Consortium</t>
  </si>
  <si>
    <t>I.B.R.D</t>
  </si>
  <si>
    <t>I.D.A.</t>
  </si>
  <si>
    <t>ii. Non-Consortium</t>
  </si>
  <si>
    <t>U.S.S.R.</t>
  </si>
  <si>
    <t>iii. Islamic Countries</t>
  </si>
  <si>
    <t xml:space="preserve">iv. IMF </t>
  </si>
  <si>
    <t>2. Short Term IDB</t>
  </si>
  <si>
    <r>
      <t xml:space="preserve"> Total</t>
    </r>
    <r>
      <rPr>
        <b/>
        <vertAlign val="superscript"/>
        <sz val="8"/>
        <rFont val="Times New Roman"/>
        <family val="1"/>
      </rPr>
      <t>2</t>
    </r>
  </si>
  <si>
    <t>1. Long Term</t>
  </si>
  <si>
    <t>i. Paris Club</t>
  </si>
  <si>
    <t>Russia</t>
  </si>
  <si>
    <t>ii. Other Bilateral</t>
  </si>
  <si>
    <t>Bank of Indos/ANZ</t>
  </si>
  <si>
    <t>iii. Multilaterals</t>
  </si>
  <si>
    <t xml:space="preserve"> EIB</t>
  </si>
  <si>
    <t>CDC</t>
  </si>
  <si>
    <t>iv. Commercial Loans</t>
  </si>
  <si>
    <t xml:space="preserve">3. Tables contains only Public &amp; Publically Guaranteed Position excluding Military Debt &amp; IMF </t>
  </si>
  <si>
    <r>
      <t>IBRD</t>
    </r>
    <r>
      <rPr>
        <vertAlign val="superscript"/>
        <sz val="8"/>
        <rFont val="Times New Roman"/>
        <family val="1"/>
      </rPr>
      <t>1</t>
    </r>
  </si>
  <si>
    <t xml:space="preserve">9.5  Debt Servicing of External Debt and Liabilities </t>
  </si>
  <si>
    <t xml:space="preserve">      Item</t>
  </si>
  <si>
    <t>Actual Paid</t>
  </si>
  <si>
    <t>1. Public and Publicly Guaranteed</t>
  </si>
  <si>
    <t xml:space="preserve">     i. Medium and Long term (&gt; 1 year )</t>
  </si>
  <si>
    <t xml:space="preserve">         Paris club</t>
  </si>
  <si>
    <t xml:space="preserve">               Principal</t>
  </si>
  <si>
    <t xml:space="preserve">               Interest</t>
  </si>
  <si>
    <t xml:space="preserve">         Multilateral</t>
  </si>
  <si>
    <t xml:space="preserve">         Other Bilateral</t>
  </si>
  <si>
    <t xml:space="preserve">         Eurobonds &amp; Sandak Metal</t>
  </si>
  <si>
    <t xml:space="preserve">        Commercial Loans /Credits</t>
  </si>
  <si>
    <t xml:space="preserve">     ii. Short-term (&lt; I year )</t>
  </si>
  <si>
    <t xml:space="preserve">         I D B</t>
  </si>
  <si>
    <t xml:space="preserve">                     Principal</t>
  </si>
  <si>
    <t>2.  Private Non-guaranteed</t>
  </si>
  <si>
    <t xml:space="preserve">     i.  Medium and Long term (&gt; 1 year )</t>
  </si>
  <si>
    <t xml:space="preserve">         Private Loans/Credits</t>
  </si>
  <si>
    <t xml:space="preserve">                     Interest</t>
  </si>
  <si>
    <t xml:space="preserve">     ii.  Short-term (&lt; I year )</t>
  </si>
  <si>
    <t>3.  I M F</t>
  </si>
  <si>
    <t xml:space="preserve">             Principal/ Repurchases  </t>
  </si>
  <si>
    <t xml:space="preserve">          Interest/ Charges</t>
  </si>
  <si>
    <t>Total Debt servicing (1+2+3 )</t>
  </si>
  <si>
    <t>4. Central Bank  Deposits</t>
  </si>
  <si>
    <t xml:space="preserve">                   Principal</t>
  </si>
  <si>
    <t xml:space="preserve">                   Interest</t>
  </si>
  <si>
    <t>5. N B P / B O C Deposits</t>
  </si>
  <si>
    <t xml:space="preserve">                  Principal</t>
  </si>
  <si>
    <t xml:space="preserve">                  Interest</t>
  </si>
  <si>
    <t>6. Special US $ Bonds</t>
  </si>
  <si>
    <t>8. Swaps</t>
  </si>
  <si>
    <t>9. Foreign Currency Accounts</t>
  </si>
  <si>
    <t xml:space="preserve">             F E-45 </t>
  </si>
  <si>
    <t xml:space="preserve">        F E - 13 </t>
  </si>
  <si>
    <t xml:space="preserve">        F E – 31 </t>
  </si>
  <si>
    <t xml:space="preserve">              Principal</t>
  </si>
  <si>
    <t xml:space="preserve">              Interest</t>
  </si>
  <si>
    <r>
      <t xml:space="preserve">         </t>
    </r>
    <r>
      <rPr>
        <sz val="8"/>
        <rFont val="Times New Roman"/>
        <family val="1"/>
      </rPr>
      <t>Military</t>
    </r>
  </si>
  <si>
    <r>
      <t>7. Foreign Currency Bonds ( NHA )</t>
    </r>
    <r>
      <rPr>
        <vertAlign val="superscript"/>
        <sz val="8"/>
        <rFont val="Times New Roman"/>
        <family val="1"/>
      </rPr>
      <t>2</t>
    </r>
  </si>
  <si>
    <r>
      <t xml:space="preserve">10.  N D R P </t>
    </r>
    <r>
      <rPr>
        <b/>
        <vertAlign val="superscript"/>
        <sz val="8"/>
        <rFont val="Times New Roman"/>
        <family val="1"/>
      </rPr>
      <t>3</t>
    </r>
  </si>
  <si>
    <r>
      <t>11.  F E BCs / F C B Cs / D B Ss</t>
    </r>
    <r>
      <rPr>
        <vertAlign val="superscript"/>
        <sz val="8"/>
        <rFont val="Times New Roman"/>
        <family val="1"/>
      </rPr>
      <t>4</t>
    </r>
  </si>
  <si>
    <t xml:space="preserve">          Item</t>
  </si>
  <si>
    <t>1. Public and Publically Guaranteed debt</t>
  </si>
  <si>
    <t>i)    Medium and long term(&gt;1 year)</t>
  </si>
  <si>
    <t>Paris club</t>
  </si>
  <si>
    <t>Multilateral</t>
  </si>
  <si>
    <t>Other Bilateral</t>
  </si>
  <si>
    <t>Euro Bonds/Saindak Bonds</t>
  </si>
  <si>
    <t xml:space="preserve"> Saindak</t>
  </si>
  <si>
    <t xml:space="preserve"> Euro Bonds</t>
  </si>
  <si>
    <t>Military Debt</t>
  </si>
  <si>
    <t>Commercial Loans/Credits</t>
  </si>
  <si>
    <t>ii)   Short Term (&lt;1 year)</t>
  </si>
  <si>
    <t>2. Private Non-guaranteed Debts</t>
  </si>
  <si>
    <t>3. IMF</t>
  </si>
  <si>
    <t>4. Foreign Exchange Liabilities</t>
  </si>
  <si>
    <t>i)    Foreign Currency Accounts</t>
  </si>
  <si>
    <t>FE – 45</t>
  </si>
  <si>
    <t>FE-13/For 01:FE25CRR w/SBP</t>
  </si>
  <si>
    <t>FE - 31 deposits (incremental)</t>
  </si>
  <si>
    <t>ii)   Special U.S $ Bonds</t>
  </si>
  <si>
    <t>iii)  Foreign Currency Bonds (NHA / NC)</t>
  </si>
  <si>
    <t>vi)   SAMA</t>
  </si>
  <si>
    <t>- </t>
  </si>
  <si>
    <t>vii)  UAE</t>
  </si>
  <si>
    <t>viii) NBP</t>
  </si>
  <si>
    <t>ix)   Libya</t>
  </si>
  <si>
    <t>x)    NBP/BOC Deposits</t>
  </si>
  <si>
    <t>xi)   Other Liabilities (Swaps)</t>
  </si>
  <si>
    <t>Total External Liabilities (1+2+3+ 4)</t>
  </si>
  <si>
    <r>
      <t> </t>
    </r>
    <r>
      <rPr>
        <b/>
        <sz val="8"/>
        <rFont val="Times New Roman"/>
        <family val="1"/>
      </rPr>
      <t>FEBCs / FCBCs / DBCs</t>
    </r>
  </si>
  <si>
    <t xml:space="preserve">Official Liquid Reserves </t>
  </si>
  <si>
    <t>End June</t>
  </si>
  <si>
    <t>iv)  National Debt Retirement Program</t>
  </si>
  <si>
    <t>v)   Central Bank Deposits</t>
  </si>
  <si>
    <t>Total External Debt (1+2+3)</t>
  </si>
  <si>
    <r>
      <t xml:space="preserve">352 </t>
    </r>
    <r>
      <rPr>
        <vertAlign val="superscript"/>
        <sz val="8"/>
        <rFont val="Times New Roman"/>
        <family val="1"/>
      </rPr>
      <t>1</t>
    </r>
  </si>
  <si>
    <r>
      <t xml:space="preserve">515 </t>
    </r>
    <r>
      <rPr>
        <vertAlign val="superscript"/>
        <sz val="8"/>
        <rFont val="Times New Roman"/>
        <family val="1"/>
      </rPr>
      <t>1</t>
    </r>
  </si>
  <si>
    <t>FY06</t>
  </si>
  <si>
    <t>FY07</t>
  </si>
  <si>
    <t>FY08</t>
  </si>
  <si>
    <t>FY09</t>
  </si>
  <si>
    <t>FY 06</t>
  </si>
  <si>
    <t>FY 07</t>
  </si>
  <si>
    <t>FY 08</t>
  </si>
  <si>
    <t>FY 09</t>
  </si>
  <si>
    <t xml:space="preserve">               -   </t>
  </si>
  <si>
    <t>i)  Project</t>
  </si>
  <si>
    <t>ii) Non-Project( a+b+c)</t>
  </si>
  <si>
    <t xml:space="preserve">        -   </t>
  </si>
  <si>
    <t xml:space="preserve">       -   </t>
  </si>
  <si>
    <t xml:space="preserve">          -   </t>
  </si>
  <si>
    <t>2. Earthquake Rehabilitation Assistance</t>
  </si>
  <si>
    <t>Loans</t>
  </si>
  <si>
    <t>Grants</t>
  </si>
  <si>
    <t>3. Short Term Assistance</t>
  </si>
  <si>
    <t>Total (1+2+3)</t>
  </si>
  <si>
    <t>Storage Facilities</t>
  </si>
  <si>
    <t>FY10</t>
  </si>
  <si>
    <t>FY 10</t>
  </si>
  <si>
    <t>Newzealand (ANZ)</t>
  </si>
  <si>
    <t xml:space="preserve">   IBRD</t>
  </si>
  <si>
    <t>EIB</t>
  </si>
  <si>
    <t>IDB (Long Term)</t>
  </si>
  <si>
    <t>2. Short Term  IDB</t>
  </si>
  <si>
    <t>ITEM</t>
  </si>
  <si>
    <t>5. Private guaranteed debt</t>
  </si>
  <si>
    <t>Rescheduled/Rollover</t>
  </si>
  <si>
    <t>1. Public and Publically Guaranteed Debt (a+b+c)</t>
  </si>
  <si>
    <t>a)</t>
  </si>
  <si>
    <t>Government Debt</t>
  </si>
  <si>
    <t>Euro/Sukuk global bonds</t>
  </si>
  <si>
    <t xml:space="preserve"> Military Debt</t>
  </si>
  <si>
    <t>Local Currency bonds (TBs &amp; PIBs)</t>
  </si>
  <si>
    <t>Saudi fund for development. (SFD)</t>
  </si>
  <si>
    <t>SAFE China deposits</t>
  </si>
  <si>
    <t>NBP/BOC deposits</t>
  </si>
  <si>
    <t>b)</t>
  </si>
  <si>
    <t>IMF</t>
  </si>
  <si>
    <t>c)</t>
  </si>
  <si>
    <t>Foreign Exchange Liabilities</t>
  </si>
  <si>
    <t>i)  Central Bank Deposits</t>
  </si>
  <si>
    <t>ii) Foreign Currency  Bonds (NHA/NC)</t>
  </si>
  <si>
    <t>iii) Other Liabilities (SWAP)</t>
  </si>
  <si>
    <t>2. PSEs Guaranteed Debt</t>
  </si>
  <si>
    <t>Commercial Loans</t>
  </si>
  <si>
    <t>Sandak metal bonds</t>
  </si>
  <si>
    <t>3. PSEs Non-guaranteed Debt</t>
  </si>
  <si>
    <t>4. Scheduled Banks’ Borrowing</t>
  </si>
  <si>
    <t>Medium and Long Term (&gt;1 year)</t>
  </si>
  <si>
    <t>Short Term (&lt;1 year)</t>
  </si>
  <si>
    <t>5.Private Guaranteed Debt</t>
  </si>
  <si>
    <t>6.Private Non-guaranteed Debt (M &amp;LT&gt;1 year)</t>
  </si>
  <si>
    <t>7.Private Non-guaranteed Bonds</t>
  </si>
  <si>
    <t>Total External Debt (1+2+3+4+5+6+7)</t>
  </si>
  <si>
    <r>
      <t>Official Liquid Reserve</t>
    </r>
    <r>
      <rPr>
        <sz val="8"/>
        <rFont val="Times New Roman"/>
        <family val="1"/>
      </rPr>
      <t xml:space="preserve"> </t>
    </r>
  </si>
  <si>
    <t xml:space="preserve">FY05 </t>
  </si>
  <si>
    <t xml:space="preserve">1.  Long Term  </t>
  </si>
  <si>
    <t xml:space="preserve"> d) Afghan Refugees</t>
  </si>
  <si>
    <t>1. Debt servicing may not tally with MOF since the Dev. Funds have been added in respective countries in which their Head offices are situated.</t>
  </si>
  <si>
    <t>2. From 1999-00 onwards the data may not reconciled with MOF since it has been compiled from the Balance of Payments on  Actual/accrual basis, based on the   advices issued from EAD.</t>
  </si>
  <si>
    <t>3 Prepayment of ADB Loans of US $ 1,276.80 Million is also included in third quarter, 2003-04</t>
  </si>
  <si>
    <t>4. Note this table only contains data regarding long term official Loans except Military debt.</t>
  </si>
  <si>
    <t>Note :</t>
  </si>
  <si>
    <t xml:space="preserve">1.  Debt servicing of Development Funds have been added in respective countries  in which their Head offices are situated </t>
  </si>
  <si>
    <t>2.  The data may not reconciled with MOF since it has been compiled from the Balance of Payments on Actual/accrual basis, based on the advices issued from EAD from EAD.</t>
  </si>
  <si>
    <t>3. The table pertains only to long term debt servicing and excludes Euro/Sukuk bonds commercial loans and NBP/BOC deposits.</t>
  </si>
  <si>
    <t xml:space="preserve">P: Provisional </t>
  </si>
  <si>
    <t>Source: Statistics &amp; DWH Department, SBP</t>
  </si>
  <si>
    <t>1.Local currency bonds of public sector and private non-guaranteed bonds have been captured from last quarter of FY07</t>
  </si>
  <si>
    <t xml:space="preserve">2.Scheduled banks' debt servicing captured from Jul-Sep 09 </t>
  </si>
  <si>
    <t xml:space="preserve">1.  NBP National Bank of Pakistan &amp; BOC Bank of China           </t>
  </si>
  <si>
    <t>2.  NHA     National Highway Authority</t>
  </si>
  <si>
    <t xml:space="preserve">3.  NDRP National Debt Repayment Program                                 </t>
  </si>
  <si>
    <t xml:space="preserve">4. FEBC   Foreign Exchange Bearer Certificate </t>
  </si>
  <si>
    <t>5. TBs-Treasury Bills, PIBs-Pakistan Investment Bonds, SAFE-Sovereign Authority of Foreign Exchange</t>
  </si>
  <si>
    <t>Notes:-</t>
  </si>
  <si>
    <t>FY11</t>
  </si>
  <si>
    <t>FY12</t>
  </si>
  <si>
    <t>FY13</t>
  </si>
  <si>
    <t>FY14</t>
  </si>
  <si>
    <t>FY15</t>
  </si>
  <si>
    <t>FY 11</t>
  </si>
  <si>
    <t>FY 12</t>
  </si>
  <si>
    <t>FY 13</t>
  </si>
  <si>
    <t>FY 14</t>
  </si>
  <si>
    <t>FY 15</t>
  </si>
  <si>
    <t>i) Long term(&gt;1 year)</t>
  </si>
  <si>
    <t>Other bilateral</t>
  </si>
  <si>
    <t>Military debt</t>
  </si>
  <si>
    <t>Commercial loans/credits</t>
  </si>
  <si>
    <t xml:space="preserve"> Local Currency Securities (PIBs)</t>
  </si>
  <si>
    <t>ii) Short term (&lt;1 year)</t>
  </si>
  <si>
    <t>2. From IMF</t>
  </si>
  <si>
    <t>i) Federal government</t>
  </si>
  <si>
    <t>ii) Central bank</t>
  </si>
  <si>
    <t>3. Foreign exchange liabilities</t>
  </si>
  <si>
    <t>i) Central bank deposits</t>
  </si>
  <si>
    <t>ii) Foreign currency bonds (NHA / NC)</t>
  </si>
  <si>
    <t>iii) Other liabilities (SWAP)</t>
  </si>
  <si>
    <t>v) Nonresident LCY deposits with central bank</t>
  </si>
  <si>
    <t>B. Public sector enterprises (PSEs)</t>
  </si>
  <si>
    <t>a. Guaranteed debt</t>
  </si>
  <si>
    <t>Commercial loans</t>
  </si>
  <si>
    <t>b. Non guaranteed debt</t>
  </si>
  <si>
    <t>C. Banks</t>
  </si>
  <si>
    <t>a. Borrowing</t>
  </si>
  <si>
    <t>i) Public sector</t>
  </si>
  <si>
    <t>ii) Private sector</t>
  </si>
  <si>
    <t>b. Nonresident deposits (LCY &amp; FCY)</t>
  </si>
  <si>
    <t>D. Private Sector</t>
  </si>
  <si>
    <t>i). Loans</t>
  </si>
  <si>
    <t>ii) non-guaranteed bonds</t>
  </si>
  <si>
    <t>iii) Trade credits</t>
  </si>
  <si>
    <t>E. Debt liabilities to direct investors - Intercompany debt</t>
  </si>
  <si>
    <t>Total external debt (A+B+C+D+E)</t>
  </si>
  <si>
    <r>
      <t>iv) Other debt liabilities</t>
    </r>
    <r>
      <rPr>
        <b/>
        <vertAlign val="superscript"/>
        <sz val="8"/>
        <rFont val="Times New Roman"/>
        <family val="1"/>
      </rPr>
      <t>3</t>
    </r>
  </si>
  <si>
    <t>*: The amount of short term debt from IDB rolled over in Dec 2011 for more than one year has been reclassified under the category of Long term government debt from multilateral donors.</t>
  </si>
  <si>
    <t>Notes:</t>
  </si>
  <si>
    <t xml:space="preserve">1. SBP enhanced the coverage and quality of external debt statistics w.e.f March 31, 2010. For revision study, see link : </t>
  </si>
  <si>
    <t>http://www.sbp.org.pk/ecodata/Revision-EDS.pdf</t>
  </si>
  <si>
    <t>IMF Trust Fund</t>
  </si>
  <si>
    <t>4. Scheduled banks' borrowing2</t>
  </si>
  <si>
    <t>6. Private non-guaranteed debt</t>
  </si>
  <si>
    <t>7. Private non-guaranteed bonds</t>
  </si>
  <si>
    <t>Total Long Term (1+2+3+4+5+6+7)</t>
  </si>
  <si>
    <t>1. Public debt (a+b+c)</t>
  </si>
  <si>
    <t xml:space="preserve"> 2. PSEs guaranteed debt</t>
  </si>
  <si>
    <t>1.Government debt</t>
  </si>
  <si>
    <t>4. Private non-guaranteed debt</t>
  </si>
  <si>
    <t>c. Foreign exchange liabilities</t>
  </si>
  <si>
    <r>
      <rPr>
        <vertAlign val="superscript"/>
        <sz val="8"/>
        <rFont val="Times New Roman"/>
        <family val="1"/>
      </rPr>
      <t>1</t>
    </r>
    <r>
      <rPr>
        <sz val="8"/>
        <rFont val="Times New Roman"/>
        <family val="1"/>
      </rPr>
      <t xml:space="preserve"> Data revised from Jul - Sep 09 due to enhanced coverage of PSEs.</t>
    </r>
  </si>
  <si>
    <r>
      <rPr>
        <vertAlign val="superscript"/>
        <sz val="8"/>
        <rFont val="Times New Roman"/>
        <family val="1"/>
      </rPr>
      <t xml:space="preserve">2 </t>
    </r>
    <r>
      <rPr>
        <sz val="8"/>
        <rFont val="Times New Roman"/>
        <family val="1"/>
      </rPr>
      <t>Scheduled banks' debt servicing captured from Jul-Sep 09.</t>
    </r>
  </si>
  <si>
    <t>Total external liabilities servicing (1+2+3+4+5+6+7)</t>
  </si>
  <si>
    <t xml:space="preserve"> a. Government debt</t>
  </si>
  <si>
    <t xml:space="preserve"> b. To IMF</t>
  </si>
  <si>
    <t>iii. Other liabilities (SWAP)</t>
  </si>
  <si>
    <t>i. Central bank deposits</t>
  </si>
  <si>
    <t>ii. Foreign currency loans /bonds (NHA/NC )</t>
  </si>
  <si>
    <t>i. Federal government</t>
  </si>
  <si>
    <t>i. Paris club</t>
  </si>
  <si>
    <t>ii. Multilateral</t>
  </si>
  <si>
    <t>iii. Other Bilateral</t>
  </si>
  <si>
    <t>iv. Euro/Sukuk global bonds</t>
  </si>
  <si>
    <t>v. Local Currency Securities (PIBs)</t>
  </si>
  <si>
    <t>vi. Military</t>
  </si>
  <si>
    <t>vii.Commercial loans /credits</t>
  </si>
  <si>
    <t>viii. Saudi fund for development.(SFD)</t>
  </si>
  <si>
    <t>x. NBP/BOC deposits</t>
  </si>
  <si>
    <t>iv. Commercial loans /credits</t>
  </si>
  <si>
    <t>v. Sandak Metal Bonds</t>
  </si>
  <si>
    <r>
      <t>3. PSEs non-guaranteed debt</t>
    </r>
    <r>
      <rPr>
        <b/>
        <vertAlign val="superscript"/>
        <sz val="8"/>
        <rFont val="Times New Roman"/>
        <family val="1"/>
      </rPr>
      <t>1</t>
    </r>
  </si>
  <si>
    <t>i. Long term (&gt; 1 year )</t>
  </si>
  <si>
    <t>ii. Short-term (&lt; I year )</t>
  </si>
  <si>
    <t>ii. Central bank (Including Interest on SDR Allocation)</t>
  </si>
  <si>
    <t>i. Multilateral</t>
  </si>
  <si>
    <t>ii. Commercial loans /credits</t>
  </si>
  <si>
    <t>iii. Local Currency Securities (TBills)</t>
  </si>
  <si>
    <t>ii. Short term (&lt; 1 year )</t>
  </si>
  <si>
    <t>9.2   Disbursement of Foreign Private Loans by Economic Group</t>
  </si>
  <si>
    <t>Source : Statistics &amp; DWH Department, SBP</t>
  </si>
  <si>
    <t>Source: Statistics &amp; DWH  Department, SBP</t>
  </si>
  <si>
    <t>9.4   External Debt by Country</t>
  </si>
  <si>
    <r>
      <t xml:space="preserve">742 </t>
    </r>
    <r>
      <rPr>
        <vertAlign val="superscript"/>
        <sz val="8"/>
        <rFont val="Times New Roman"/>
        <family val="1"/>
      </rPr>
      <t>1</t>
    </r>
  </si>
  <si>
    <t>2 Total excludes 12.1 million as insurance recoveries in respect of Tarbela repairs contributed by Various Countries</t>
  </si>
  <si>
    <t>1. Outstanding of IBRD and IDA includes exchange adjustments, based on World Bank Statements.</t>
  </si>
  <si>
    <t>Note:</t>
  </si>
  <si>
    <t>(Million US Dollars)</t>
  </si>
  <si>
    <t>Rescheduled/ Rollover</t>
  </si>
  <si>
    <t>Item</t>
  </si>
  <si>
    <t>9.5 Pakistan's External Debt Servicing -Principal</t>
  </si>
  <si>
    <t>9.5 Pakistan's External Debt Servicing -Interest</t>
  </si>
  <si>
    <t>6. NC-National Construction.</t>
  </si>
  <si>
    <t>9.6    External Debt and Liabilities</t>
  </si>
  <si>
    <t>i)   Federal Government</t>
  </si>
  <si>
    <t>ii)  Central Bank</t>
  </si>
  <si>
    <r>
      <t>iv) Allocation of SDR</t>
    </r>
    <r>
      <rPr>
        <vertAlign val="superscript"/>
        <sz val="8"/>
        <rFont val="Times New Roman"/>
        <family val="1"/>
      </rPr>
      <t>1</t>
    </r>
  </si>
  <si>
    <r>
      <t>ii) Short term (&lt;1 year)</t>
    </r>
    <r>
      <rPr>
        <b/>
        <vertAlign val="superscript"/>
        <sz val="8"/>
        <rFont val="Times New Roman"/>
        <family val="1"/>
      </rPr>
      <t>2</t>
    </r>
  </si>
  <si>
    <r>
      <rPr>
        <vertAlign val="superscript"/>
        <sz val="8"/>
        <rFont val="Times New Roman"/>
        <family val="1"/>
      </rPr>
      <t>1</t>
    </r>
    <r>
      <rPr>
        <sz val="8"/>
        <rFont val="Times New Roman"/>
        <family val="1"/>
      </rPr>
      <t xml:space="preserve"> Since Mar 2010 and onwards, Allocations of SDRs are recorded as foreign liability as per BPM6.</t>
    </r>
  </si>
  <si>
    <r>
      <rPr>
        <vertAlign val="superscript"/>
        <sz val="8"/>
        <rFont val="Times New Roman"/>
        <family val="1"/>
      </rPr>
      <t>2</t>
    </r>
    <r>
      <rPr>
        <sz val="8"/>
        <rFont val="Times New Roman"/>
        <family val="1"/>
      </rPr>
      <t>The stock of short term borrowings by banks as on June 30th, 2011 and onwards has been obtained from banks for each currency of transaction and converted into equivalent US$. Previously, it was captured from data being reported by banks in equivalent Pak rupees.</t>
    </r>
  </si>
  <si>
    <r>
      <rPr>
        <vertAlign val="superscript"/>
        <sz val="8"/>
        <rFont val="Times New Roman"/>
        <family val="1"/>
      </rPr>
      <t>3</t>
    </r>
    <r>
      <rPr>
        <sz val="8"/>
        <rFont val="Times New Roman"/>
        <family val="1"/>
      </rPr>
      <t>Other debt liabilities of others sector in IIP statement.</t>
    </r>
  </si>
  <si>
    <r>
      <rPr>
        <vertAlign val="superscript"/>
        <sz val="8"/>
        <rFont val="Times New Roman"/>
        <family val="1"/>
      </rPr>
      <t>4</t>
    </r>
    <r>
      <rPr>
        <sz val="8"/>
        <rFont val="Times New Roman"/>
        <family val="1"/>
      </rPr>
      <t>Includes cash foreign currency and excludes CRR.</t>
    </r>
  </si>
  <si>
    <t>A. Public external debt (1+2+3)</t>
  </si>
  <si>
    <t>1. Government external debt</t>
  </si>
  <si>
    <t>NBP/BOC deposits/PBC **</t>
  </si>
  <si>
    <t xml:space="preserve">  Multilateral*</t>
  </si>
  <si>
    <t xml:space="preserve">  Local Currency Securities (TBills)</t>
  </si>
  <si>
    <t xml:space="preserve"> Commercial loans/credits</t>
  </si>
  <si>
    <r>
      <t>Official liquid reserves</t>
    </r>
    <r>
      <rPr>
        <b/>
        <vertAlign val="superscript"/>
        <sz val="8"/>
        <rFont val="Times New Roman"/>
        <family val="1"/>
      </rPr>
      <t>4</t>
    </r>
  </si>
  <si>
    <t>..</t>
  </si>
  <si>
    <t>Afghan Refugees</t>
  </si>
  <si>
    <t xml:space="preserve">  d)  Others</t>
  </si>
  <si>
    <t>FY16</t>
  </si>
  <si>
    <t>FY17</t>
  </si>
  <si>
    <t>FY18</t>
  </si>
  <si>
    <t>FY19</t>
  </si>
  <si>
    <t>FY20</t>
  </si>
  <si>
    <t>Beverages</t>
  </si>
  <si>
    <t>Memorandum Items</t>
  </si>
  <si>
    <t>Public external debt including PSEs (A+B+C.a.i.i+C.a.ii.i+C.b.i)</t>
  </si>
  <si>
    <t>2. TBills-Treasury Bills, PIBs-Pakistan Investment Bonds, NHA-National Highway Authority, NC-National Construction, LCY= Local Currency, FCY=Foreign Currency</t>
  </si>
  <si>
    <t>3. External debt statistics is revised w.e.f  Sept, 2014 by incorporating the transaction made through offshore accounts. Detail of changes are available at following link:</t>
  </si>
  <si>
    <t>http://www.sbp.org.pk/departments/stats/Notice/Rev-Study-External-Sector.pdf</t>
  </si>
  <si>
    <t>4: As part of annual revision of IIP,data from 31-Dec-2018 to 31-Dec-2019 has been revised.</t>
  </si>
  <si>
    <t>Source:  For A.1 except local currency securities ( PIBs &amp; Tbills), A.2.i and B.a, Economic Affairs Division,for rest State Bank of Pakistan.</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</si>
  <si>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</si>
  <si>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</si>
  <si>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</si>
  <si>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</si>
  <si>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</si>
  <si>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</si>
  <si>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</si>
  <si>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</si>
  <si>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development.(SFD)</t>
  </si>
  <si>
    <t xml:space="preserve">         NBP/BOC deposits</t>
  </si>
  <si>
    <t xml:space="preserve">   b. To IMF</t>
  </si>
  <si>
    <t xml:space="preserve">           i. Federal government</t>
  </si>
  <si>
    <t xml:space="preserve">           ii. Central bank</t>
  </si>
  <si>
    <t>c) Foreign exchange liabilities</t>
  </si>
  <si>
    <t xml:space="preserve">           i. Central bank deposits</t>
  </si>
  <si>
    <t xml:space="preserve">           ii. Foreign currency loans /bonds (NHA/NC )</t>
  </si>
  <si>
    <t xml:space="preserve">          iii. Other liabilities (SWAP)</t>
  </si>
  <si>
    <t xml:space="preserve">          Pasris Club</t>
  </si>
  <si>
    <t xml:space="preserve">          Other bilateral</t>
  </si>
  <si>
    <t xml:space="preserve">          Commercial loans</t>
  </si>
  <si>
    <t xml:space="preserve">          Sandak Metal Bonds</t>
  </si>
  <si>
    <r>
      <t>3. PSEs non-guaranteed debt</t>
    </r>
    <r>
      <rPr>
        <b/>
        <vertAlign val="superscript"/>
        <sz val="10"/>
        <rFont val="Times New Roman"/>
        <family val="1"/>
      </rPr>
      <t>1</t>
    </r>
  </si>
  <si>
    <r>
      <t>4. Scheduled banks' borrowing</t>
    </r>
    <r>
      <rPr>
        <b/>
        <vertAlign val="superscript"/>
        <sz val="10"/>
        <rFont val="Times New Roman"/>
        <family val="1"/>
      </rPr>
      <t>2</t>
    </r>
  </si>
  <si>
    <r>
      <t>Short Term Debt Servicing  - Principal(Excluding Item No. 3 below)</t>
    </r>
    <r>
      <rPr>
        <b/>
        <vertAlign val="superscript"/>
        <sz val="10"/>
        <rFont val="Times New Roman"/>
        <family val="1"/>
      </rPr>
      <t>3</t>
    </r>
  </si>
  <si>
    <t xml:space="preserve">        Multilateral</t>
  </si>
  <si>
    <t xml:space="preserve">    Tbills</t>
  </si>
  <si>
    <r>
      <t>2. PSEs non-guaranteed debt</t>
    </r>
    <r>
      <rPr>
        <vertAlign val="superscript"/>
        <sz val="10"/>
        <rFont val="Times New Roman"/>
        <family val="1"/>
      </rPr>
      <t>1</t>
    </r>
  </si>
  <si>
    <r>
      <t>3. Scheduled banks' borrowing</t>
    </r>
    <r>
      <rPr>
        <vertAlign val="superscript"/>
        <sz val="10"/>
        <rFont val="Times New Roman"/>
        <family val="1"/>
      </rPr>
      <t>2</t>
    </r>
  </si>
  <si>
    <r>
      <t xml:space="preserve">        Net Flows</t>
    </r>
    <r>
      <rPr>
        <i/>
        <vertAlign val="superscript"/>
        <sz val="10"/>
        <rFont val="Times New Roman"/>
        <family val="1"/>
      </rPr>
      <t>4</t>
    </r>
  </si>
  <si>
    <t xml:space="preserve">          Commercial loans /credits</t>
  </si>
  <si>
    <t xml:space="preserve">          NBP/BOC</t>
  </si>
  <si>
    <t xml:space="preserve">          IDB</t>
  </si>
  <si>
    <t xml:space="preserve">          Central bank deposits</t>
  </si>
  <si>
    <t xml:space="preserve">        Other Liabilities (SWAP)</t>
  </si>
  <si>
    <t>http://www.sbp.org.pk/departments/stats/Notice/Notice-17-May-2012.pdf</t>
  </si>
  <si>
    <r>
      <rPr>
        <vertAlign val="superscript"/>
        <sz val="8"/>
        <rFont val="Times New Roman"/>
        <family val="1"/>
      </rPr>
      <t>3</t>
    </r>
    <r>
      <rPr>
        <sz val="8"/>
        <rFont val="Times New Roman"/>
        <family val="1"/>
      </rPr>
      <t>As per the guidelines available in IMF's External Debt Guide for Compilers and Users 2003, the principal repayment of short term debt is excluded from over all principal repayments. However, for the information of data users, short term repayment of principle has been reported as Memorandum Items. For details see link:</t>
    </r>
  </si>
  <si>
    <r>
      <rPr>
        <vertAlign val="superscript"/>
        <sz val="8"/>
        <rFont val="Times New Roman"/>
        <family val="1"/>
      </rPr>
      <t xml:space="preserve">4 </t>
    </r>
    <r>
      <rPr>
        <sz val="8"/>
        <rFont val="Times New Roman"/>
        <family val="1"/>
      </rPr>
      <t>Net flows of short term borrowings by banks reflect the net increase (+) or decrease  (-) in the stock of short term bank borrowings during the period.</t>
    </r>
  </si>
  <si>
    <t>Note: TBills-Treasury Bills, PIBs-Pakistan Investment Bonds, NHA-National Highway Authority, NC-National Construction</t>
  </si>
  <si>
    <t>(End December; Million  Dollars)</t>
  </si>
  <si>
    <t>NPC **</t>
  </si>
  <si>
    <t>**:Pakistan Banao Certificates (PBC) and Naya Pakistan Certificates (NPC) are issued by Government of Pakistan for overseas Pakistanis.</t>
  </si>
  <si>
    <t>FY 16</t>
  </si>
  <si>
    <t>FY 17</t>
  </si>
  <si>
    <t>Note:- Dissemination of Debt Servicing by Country has been discontinued after FY17.</t>
  </si>
  <si>
    <t>(End June:-Million  Dollars)</t>
  </si>
  <si>
    <t>Note:-Dissemination of External Debt by Country has been discontinued after FY17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</si>
</sst>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0.0"/>
    <numFmt numFmtId="165" formatCode="_(* #,##0.0_);_(* \(#,##0.0\);_(* &quot;-&quot;??_);_(@_)"/>
    <numFmt numFmtId="166" formatCode="_(* #,##0_);_(* \(#,##0\);_(* &quot;-&quot;??_);_(@_)"/>
    <numFmt numFmtId="167" formatCode="0.0"/>
    <numFmt numFmtId="168" formatCode="_(* #,##0.0_);_(* \(#,##0.0\);_(* &quot;-&quot;?_);_(@_)"/>
    <numFmt numFmtId="169" formatCode="_(* #,##0.0_);_(* \(#,##0.0\);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ont>
    <font>
      <b/>
      <sz val="14"/>
      <name val="Times New Roman"/>
      <family val="1"/>
    </font>
    <font>
      <sz val="8"/>
      <name val="Times New Roman"/>
      <family val="1"/>
    </font>
    <font>
      <b/>
      <sz val="8"/>
      <name val="Times New Roman"/>
      <family val="1"/>
    </font>
    <font>
      <sz val="8"/>
      <name val="Arial"/>
      <family val="2"/>
    </font>
    <font>
      <b/>
      <sz val="8"/>
      <color indexed="12"/>
      <name val="Times New Roman"/>
      <family val="1"/>
    </font>
    <font>
      <b/>
      <vertAlign val="superscript"/>
      <sz val="8"/>
      <name val="Times New Roman"/>
      <family val="1"/>
    </font>
    <font>
      <vertAlign val="superscript"/>
      <sz val="8"/>
      <name val="Times New Roman"/>
      <family val="1"/>
    </font>
    <font>
      <b/>
      <i/>
      <sz val="8"/>
      <name val="Times New Roman"/>
      <family val="1"/>
    </font>
    <font>
      <b/>
      <sz val="8"/>
      <color indexed="10"/>
      <name val="Times New Roman"/>
      <family val="1"/>
    </font>
    <font>
      <b/>
      <sz val="8"/>
      <color indexed="8"/>
      <name val="Times New Roman"/>
      <family val="1"/>
    </font>
    <font>
      <sz val="8"/>
      <color indexed="8"/>
      <name val="Times New Roman"/>
      <family val="1"/>
    </font>
    <font>
      <i/>
      <sz val="8"/>
      <name val="Times New Roman"/>
      <family val="1"/>
    </font>
    <font>
      <sz val="8"/>
      <color indexed="10"/>
      <name val="Times New Roman"/>
      <family val="1"/>
    </font>
    <font>
      <u/>
      <sz val="8"/>
      <name val="Times New Roman"/>
      <family val="1"/>
    </font>
    <font>
      <u/>
      <sz val="11"/>
      <color theme="10"/>
      <name val="Calibri"/>
      <family val="2"/>
    </font>
    <font>
      <b/>
      <sz val="8"/>
      <color rgb="FF000000"/>
      <name val="Times New Roman"/>
      <family val="1"/>
    </font>
    <font>
      <sz val="8"/>
      <color rgb="FF000000"/>
      <name val="Times New Roman"/>
      <family val="1"/>
    </font>
    <font>
      <sz val="8"/>
      <color theme="1"/>
      <name val="Times New Roman"/>
      <family val="1"/>
    </font>
    <font>
      <b/>
      <sz val="8"/>
      <color rgb="FF0000FF"/>
      <name val="Times New Roman"/>
      <family val="1"/>
    </font>
    <font>
      <sz val="10"/>
      <name val="Arial"/>
      <family val="2"/>
    </font>
    <font>
      <b/>
      <sz val="10"/>
      <name val="Times New Roman"/>
      <family val="1"/>
    </font>
    <font>
      <sz val="10"/>
      <name val="Times New Roman"/>
      <family val="1"/>
    </font>
    <font>
      <u/>
      <sz val="8"/>
      <name val="Calibri"/>
      <family val="2"/>
    </font>
    <font>
      <b/>
      <vertAlign val="superscript"/>
      <sz val="10"/>
      <name val="Times New Roman"/>
      <family val="1"/>
    </font>
    <font>
      <b/>
      <sz val="11"/>
      <name val="Times New Roman"/>
      <family val="1"/>
    </font>
    <font>
      <vertAlign val="superscript"/>
      <sz val="10"/>
      <name val="Times New Roman"/>
      <family val="1"/>
    </font>
    <font>
      <i/>
      <sz val="10"/>
      <name val="Times New Roman"/>
      <family val="1"/>
    </font>
    <font>
      <i/>
      <vertAlign val="superscript"/>
      <sz val="10"/>
      <name val="Times New Roman"/>
      <family val="1"/>
    </font>
    <font>
      <u/>
      <sz val="10"/>
      <color theme="10"/>
      <name val="Arial"/>
    </font>
    <font>
      <sz val="9"/>
      <name val="Cambria"/>
      <family val="1"/>
      <scheme val="major"/>
    </font>
    <font>
      <sz val="7"/>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7">
    <border>
      <left/>
      <right/>
      <top/>
      <bottom/>
      <diagonal/>
    </border>
    <border>
      <left/>
      <right/>
      <top/>
      <bottom style="thick">
        <color indexed="64"/>
      </bottom>
      <diagonal/>
    </border>
    <border>
      <left/>
      <right/>
      <top style="thick">
        <color indexed="64"/>
      </top>
      <bottom style="thick">
        <color indexed="64"/>
      </bottom>
      <diagonal/>
    </border>
    <border>
      <left/>
      <right/>
      <top/>
      <bottom style="medium">
        <color indexed="64"/>
      </bottom>
      <diagonal/>
    </border>
    <border>
      <left/>
      <right/>
      <top style="thick">
        <color indexed="64"/>
      </top>
      <bottom/>
      <diagonal/>
    </border>
    <border>
      <left/>
      <right/>
      <top style="medium">
        <color indexed="64"/>
      </top>
      <bottom style="thick">
        <color indexed="64"/>
      </bottom>
      <diagonal/>
    </border>
    <border>
      <left/>
      <right/>
      <top style="thick">
        <color indexed="64"/>
      </top>
      <bottom style="medium">
        <color indexed="64"/>
      </bottom>
      <diagonal/>
    </border>
  </borders>
  <cellStyleXfs count="10">
    <xf numFmtId="0" fontId="0" fillId="0" borderId="0"/>
    <xf numFmtId="43" fontId="4" fillId="0" borderId="0" applyFont="0" applyFill="0" applyBorder="0" applyAlignment="0" applyProtection="0"/>
    <xf numFmtId="0" fontId="19"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0" fontId="33" fillId="0" borderId="0" applyNumberFormat="0" applyFill="0" applyBorder="0" applyAlignment="0" applyProtection="0"/>
    <xf numFmtId="0" fontId="1" fillId="0" borderId="0"/>
  </cellStyleXfs>
  <cellXfs count="348">
    <xf numFmtId="0" fontId="0" fillId="0" borderId="0" xfId="0"/>
    <xf numFmtId="0" fontId="20" fillId="2" borderId="0" xfId="0" applyFont="1" applyFill="1" applyAlignment="1">
      <alignment horizontal="right" wrapText="1"/>
    </xf>
    <xf numFmtId="167" fontId="20" fillId="2" borderId="0" xfId="0" applyNumberFormat="1" applyFont="1" applyFill="1" applyAlignment="1">
      <alignment horizontal="right" wrapText="1"/>
    </xf>
    <xf numFmtId="0" fontId="21" fillId="2" borderId="0" xfId="0" applyFont="1" applyFill="1" applyAlignment="1">
      <alignment horizontal="right" wrapText="1"/>
    </xf>
    <xf numFmtId="165" fontId="6" fillId="2" borderId="0" xfId="1" applyNumberFormat="1" applyFont="1" applyFill="1" applyAlignment="1">
      <alignment horizontal="right" wrapText="1"/>
    </xf>
    <xf numFmtId="165" fontId="20" fillId="2" borderId="0" xfId="1" applyNumberFormat="1" applyFont="1" applyFill="1" applyAlignment="1">
      <alignment horizontal="right" wrapText="1"/>
    </xf>
    <xf numFmtId="0" fontId="7" fillId="2" borderId="0" xfId="0" applyFont="1" applyFill="1" applyBorder="1" applyAlignment="1">
      <alignment horizontal="right" wrapText="1"/>
    </xf>
    <xf numFmtId="4" fontId="20" fillId="2" borderId="1" xfId="0" applyNumberFormat="1" applyFont="1" applyFill="1" applyBorder="1" applyAlignment="1">
      <alignment horizontal="right"/>
    </xf>
    <xf numFmtId="0" fontId="20" fillId="2" borderId="1" xfId="0" applyFont="1" applyFill="1" applyBorder="1" applyAlignment="1">
      <alignment horizontal="right"/>
    </xf>
    <xf numFmtId="4" fontId="20" fillId="2" borderId="1" xfId="0" applyNumberFormat="1" applyFont="1" applyFill="1" applyBorder="1" applyAlignment="1">
      <alignment horizontal="right" wrapText="1"/>
    </xf>
    <xf numFmtId="0" fontId="20" fillId="2" borderId="1" xfId="0" applyFont="1" applyFill="1" applyBorder="1" applyAlignment="1">
      <alignment horizontal="right" wrapText="1"/>
    </xf>
    <xf numFmtId="164" fontId="20" fillId="2" borderId="2" xfId="0" applyNumberFormat="1" applyFont="1" applyFill="1" applyBorder="1" applyAlignment="1">
      <alignment horizontal="right" wrapText="1"/>
    </xf>
    <xf numFmtId="3" fontId="20" fillId="2" borderId="0" xfId="0" applyNumberFormat="1" applyFont="1" applyFill="1" applyBorder="1" applyAlignment="1">
      <alignment horizontal="right" wrapText="1"/>
    </xf>
    <xf numFmtId="3" fontId="21" fillId="2" borderId="0" xfId="0" applyNumberFormat="1" applyFont="1" applyFill="1" applyBorder="1" applyAlignment="1">
      <alignment horizontal="right" wrapText="1"/>
    </xf>
    <xf numFmtId="0" fontId="21" fillId="2" borderId="0" xfId="0" applyFont="1" applyFill="1" applyBorder="1" applyAlignment="1">
      <alignment horizontal="right" wrapText="1"/>
    </xf>
    <xf numFmtId="0" fontId="20" fillId="2" borderId="0" xfId="0" applyFont="1" applyFill="1" applyBorder="1" applyAlignment="1">
      <alignment horizontal="right" wrapText="1"/>
    </xf>
    <xf numFmtId="0" fontId="6" fillId="2" borderId="0" xfId="0" applyFont="1" applyFill="1" applyBorder="1" applyAlignment="1">
      <alignment horizontal="right" wrapText="1"/>
    </xf>
    <xf numFmtId="167" fontId="20" fillId="2" borderId="0" xfId="0" applyNumberFormat="1" applyFont="1" applyFill="1" applyBorder="1" applyAlignment="1">
      <alignment horizontal="right" wrapText="1"/>
    </xf>
    <xf numFmtId="165" fontId="6" fillId="2" borderId="0" xfId="1" applyNumberFormat="1" applyFont="1" applyFill="1" applyBorder="1" applyAlignment="1">
      <alignment horizontal="right" wrapText="1"/>
    </xf>
    <xf numFmtId="165" fontId="20" fillId="2" borderId="0" xfId="1" applyNumberFormat="1" applyFont="1" applyFill="1" applyBorder="1" applyAlignment="1">
      <alignment horizontal="right" wrapText="1"/>
    </xf>
    <xf numFmtId="4" fontId="20" fillId="2" borderId="0" xfId="0" applyNumberFormat="1" applyFont="1" applyFill="1" applyBorder="1" applyAlignment="1">
      <alignment horizontal="right"/>
    </xf>
    <xf numFmtId="0" fontId="20" fillId="2" borderId="0" xfId="0" applyFont="1" applyFill="1" applyBorder="1" applyAlignment="1">
      <alignment horizontal="right"/>
    </xf>
    <xf numFmtId="4" fontId="20" fillId="2" borderId="0" xfId="0" applyNumberFormat="1" applyFont="1" applyFill="1" applyBorder="1" applyAlignment="1">
      <alignment horizontal="right" wrapText="1"/>
    </xf>
    <xf numFmtId="164" fontId="20" fillId="2" borderId="0" xfId="0" applyNumberFormat="1" applyFont="1" applyFill="1" applyBorder="1" applyAlignment="1">
      <alignment horizontal="right" wrapText="1"/>
    </xf>
    <xf numFmtId="49" fontId="6" fillId="2" borderId="0" xfId="0" applyNumberFormat="1" applyFont="1" applyFill="1" applyBorder="1" applyAlignment="1"/>
    <xf numFmtId="1" fontId="7" fillId="2" borderId="0" xfId="0" applyNumberFormat="1" applyFont="1" applyFill="1" applyBorder="1" applyAlignment="1"/>
    <xf numFmtId="1" fontId="6" fillId="2" borderId="0" xfId="0" applyNumberFormat="1" applyFont="1" applyFill="1" applyBorder="1" applyAlignment="1"/>
    <xf numFmtId="166" fontId="6" fillId="2" borderId="0" xfId="1" applyNumberFormat="1" applyFont="1" applyFill="1" applyBorder="1" applyAlignment="1"/>
    <xf numFmtId="0" fontId="6" fillId="2" borderId="0" xfId="0" applyFont="1" applyFill="1" applyBorder="1" applyAlignment="1"/>
    <xf numFmtId="1" fontId="7" fillId="2" borderId="0" xfId="0" applyNumberFormat="1" applyFont="1" applyFill="1" applyBorder="1" applyAlignment="1">
      <alignment horizontal="left" indent="1"/>
    </xf>
    <xf numFmtId="0" fontId="6" fillId="2" borderId="0" xfId="0" applyFont="1" applyFill="1" applyBorder="1" applyAlignment="1">
      <alignment horizontal="left" indent="3"/>
    </xf>
    <xf numFmtId="0" fontId="7" fillId="2" borderId="0" xfId="0" applyFont="1" applyFill="1" applyBorder="1" applyAlignment="1">
      <alignment horizontal="left"/>
    </xf>
    <xf numFmtId="166" fontId="7" fillId="2" borderId="0" xfId="1" applyNumberFormat="1" applyFont="1" applyFill="1" applyBorder="1" applyAlignment="1">
      <alignment horizontal="right"/>
    </xf>
    <xf numFmtId="166" fontId="7" fillId="2" borderId="0" xfId="1" applyNumberFormat="1" applyFont="1" applyFill="1" applyBorder="1" applyAlignment="1"/>
    <xf numFmtId="1" fontId="7" fillId="2" borderId="0" xfId="0" applyNumberFormat="1" applyFont="1" applyFill="1" applyBorder="1" applyAlignment="1">
      <alignment vertical="center"/>
    </xf>
    <xf numFmtId="0" fontId="6" fillId="2" borderId="0" xfId="0" applyFont="1" applyFill="1"/>
    <xf numFmtId="0" fontId="6" fillId="2" borderId="3" xfId="0" applyFont="1" applyFill="1" applyBorder="1"/>
    <xf numFmtId="0" fontId="6" fillId="2" borderId="0" xfId="0" applyFont="1" applyFill="1" applyBorder="1" applyAlignment="1">
      <alignment horizontal="left"/>
    </xf>
    <xf numFmtId="1" fontId="16" fillId="2" borderId="0" xfId="0" applyNumberFormat="1" applyFont="1" applyFill="1" applyBorder="1" applyAlignment="1">
      <alignment horizontal="left" indent="2"/>
    </xf>
    <xf numFmtId="0" fontId="6" fillId="2" borderId="0" xfId="0" applyFont="1" applyFill="1" applyBorder="1"/>
    <xf numFmtId="166" fontId="6" fillId="2" borderId="0" xfId="1" applyNumberFormat="1" applyFont="1" applyFill="1" applyBorder="1" applyAlignment="1">
      <alignment horizontal="right"/>
    </xf>
    <xf numFmtId="166" fontId="6" fillId="2" borderId="0" xfId="1" applyNumberFormat="1" applyFont="1" applyFill="1" applyBorder="1" applyAlignment="1">
      <alignment horizontal="left" indent="3"/>
    </xf>
    <xf numFmtId="166" fontId="7" fillId="2" borderId="0" xfId="1" applyNumberFormat="1" applyFont="1" applyFill="1" applyBorder="1" applyAlignment="1">
      <alignment horizontal="left"/>
    </xf>
    <xf numFmtId="166" fontId="22" fillId="2" borderId="0" xfId="0" applyNumberFormat="1" applyFont="1" applyFill="1" applyBorder="1"/>
    <xf numFmtId="1" fontId="6" fillId="2" borderId="0" xfId="0" applyNumberFormat="1" applyFont="1" applyFill="1" applyBorder="1" applyAlignment="1">
      <alignment horizontal="left" indent="2"/>
    </xf>
    <xf numFmtId="0" fontId="6" fillId="2" borderId="0" xfId="0" applyFont="1" applyFill="1" applyBorder="1" applyAlignment="1">
      <alignment horizontal="left" indent="2"/>
    </xf>
    <xf numFmtId="0" fontId="7" fillId="2" borderId="0" xfId="0" applyFont="1" applyFill="1" applyBorder="1" applyAlignment="1">
      <alignment horizontal="left" indent="1"/>
    </xf>
    <xf numFmtId="1" fontId="6" fillId="2" borderId="0" xfId="0" applyNumberFormat="1" applyFont="1" applyFill="1" applyBorder="1" applyAlignment="1">
      <alignment horizontal="left" indent="1"/>
    </xf>
    <xf numFmtId="0" fontId="6" fillId="2" borderId="0" xfId="0" applyFont="1" applyFill="1" applyBorder="1" applyAlignment="1">
      <alignment horizontal="left" indent="1"/>
    </xf>
    <xf numFmtId="1" fontId="6" fillId="2" borderId="0" xfId="0" applyNumberFormat="1" applyFont="1" applyFill="1" applyBorder="1" applyAlignment="1">
      <alignment horizontal="left" vertical="center"/>
    </xf>
    <xf numFmtId="166" fontId="16" fillId="2" borderId="0" xfId="1" applyNumberFormat="1" applyFont="1" applyFill="1" applyBorder="1" applyAlignment="1">
      <alignment horizontal="right"/>
    </xf>
    <xf numFmtId="0" fontId="6" fillId="2" borderId="0" xfId="0" applyFont="1" applyFill="1" applyAlignment="1">
      <alignment horizontal="left"/>
    </xf>
    <xf numFmtId="0" fontId="6" fillId="2" borderId="0" xfId="0" applyFont="1" applyFill="1" applyAlignment="1">
      <alignment horizontal="left" vertical="top"/>
    </xf>
    <xf numFmtId="0" fontId="21" fillId="2" borderId="0" xfId="0" applyFont="1" applyFill="1" applyAlignment="1">
      <alignment horizontal="left" indent="1"/>
    </xf>
    <xf numFmtId="0" fontId="21" fillId="2" borderId="0" xfId="0" applyFont="1" applyFill="1" applyAlignment="1">
      <alignment horizontal="right"/>
    </xf>
    <xf numFmtId="0" fontId="20" fillId="2" borderId="0" xfId="0" applyFont="1" applyFill="1" applyAlignment="1">
      <alignment horizontal="right"/>
    </xf>
    <xf numFmtId="0" fontId="21" fillId="2" borderId="0" xfId="0" applyFont="1" applyFill="1" applyBorder="1" applyAlignment="1">
      <alignment horizontal="left" indent="1"/>
    </xf>
    <xf numFmtId="0" fontId="21" fillId="2" borderId="0" xfId="0" applyFont="1" applyFill="1" applyBorder="1" applyAlignment="1">
      <alignment horizontal="right"/>
    </xf>
    <xf numFmtId="3" fontId="21" fillId="2" borderId="0" xfId="0" applyNumberFormat="1" applyFont="1" applyFill="1" applyBorder="1" applyAlignment="1">
      <alignment horizontal="right"/>
    </xf>
    <xf numFmtId="166" fontId="7" fillId="2" borderId="0" xfId="1" applyNumberFormat="1" applyFont="1" applyFill="1" applyBorder="1" applyAlignment="1">
      <alignment horizontal="left" indent="2"/>
    </xf>
    <xf numFmtId="1" fontId="6" fillId="2" borderId="0" xfId="0" applyNumberFormat="1" applyFont="1" applyFill="1" applyBorder="1" applyAlignment="1">
      <alignment horizontal="left" indent="3"/>
    </xf>
    <xf numFmtId="166" fontId="6" fillId="2" borderId="0" xfId="1" applyNumberFormat="1" applyFont="1" applyFill="1" applyBorder="1" applyAlignment="1">
      <alignment horizontal="left" indent="1"/>
    </xf>
    <xf numFmtId="1" fontId="6" fillId="2" borderId="0" xfId="0" applyNumberFormat="1" applyFont="1" applyFill="1" applyBorder="1" applyAlignment="1">
      <alignment horizontal="right"/>
    </xf>
    <xf numFmtId="1" fontId="7" fillId="2" borderId="0" xfId="0" applyNumberFormat="1" applyFont="1" applyFill="1" applyBorder="1" applyAlignment="1">
      <alignment horizontal="center"/>
    </xf>
    <xf numFmtId="0" fontId="6" fillId="2" borderId="0" xfId="0" applyFont="1" applyFill="1" applyAlignment="1"/>
    <xf numFmtId="0" fontId="6" fillId="2" borderId="0" xfId="2" applyFont="1" applyFill="1" applyBorder="1" applyAlignment="1" applyProtection="1">
      <alignment horizontal="left" vertical="top" wrapText="1"/>
    </xf>
    <xf numFmtId="0" fontId="6" fillId="2" borderId="0" xfId="0" applyFont="1" applyFill="1" applyAlignment="1"/>
    <xf numFmtId="0" fontId="6" fillId="2" borderId="0" xfId="0" applyFont="1" applyFill="1"/>
    <xf numFmtId="0" fontId="5" fillId="2" borderId="0" xfId="0" applyFont="1" applyFill="1" applyAlignment="1"/>
    <xf numFmtId="166" fontId="6" fillId="2" borderId="0" xfId="1" applyNumberFormat="1" applyFont="1" applyFill="1"/>
    <xf numFmtId="0" fontId="7" fillId="2" borderId="0" xfId="0" applyFont="1" applyFill="1" applyAlignment="1">
      <alignment horizontal="left"/>
    </xf>
    <xf numFmtId="0" fontId="7" fillId="2" borderId="0" xfId="0" applyFont="1" applyFill="1" applyAlignment="1">
      <alignment horizontal="right"/>
    </xf>
    <xf numFmtId="0" fontId="6" fillId="2" borderId="0" xfId="0" applyFont="1" applyFill="1" applyAlignment="1">
      <alignment horizontal="center"/>
    </xf>
    <xf numFmtId="3" fontId="6" fillId="2" borderId="0" xfId="0" applyNumberFormat="1" applyFont="1" applyFill="1"/>
    <xf numFmtId="0" fontId="6" fillId="2" borderId="1" xfId="0" applyFont="1" applyFill="1" applyBorder="1"/>
    <xf numFmtId="0" fontId="6" fillId="2" borderId="0" xfId="0" applyFont="1" applyFill="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right" vertical="center"/>
    </xf>
    <xf numFmtId="0" fontId="7" fillId="2" borderId="1"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2" xfId="0" applyFont="1" applyFill="1" applyBorder="1" applyAlignment="1">
      <alignment vertical="center"/>
    </xf>
    <xf numFmtId="0" fontId="7" fillId="2" borderId="0" xfId="0" applyFont="1" applyFill="1" applyBorder="1" applyAlignment="1">
      <alignment horizontal="right"/>
    </xf>
    <xf numFmtId="0" fontId="7"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4" xfId="0" applyFont="1" applyFill="1" applyBorder="1" applyAlignment="1">
      <alignment horizontal="center" vertical="center"/>
    </xf>
    <xf numFmtId="3" fontId="7" fillId="2" borderId="0" xfId="0" applyNumberFormat="1" applyFont="1" applyFill="1" applyBorder="1" applyAlignment="1">
      <alignment horizontal="right" wrapText="1"/>
    </xf>
    <xf numFmtId="3" fontId="7" fillId="2" borderId="0" xfId="0" applyNumberFormat="1" applyFont="1" applyFill="1" applyBorder="1" applyAlignment="1">
      <alignment horizontal="right"/>
    </xf>
    <xf numFmtId="0" fontId="7" fillId="2" borderId="0" xfId="0" applyFont="1" applyFill="1" applyBorder="1" applyAlignment="1"/>
    <xf numFmtId="166" fontId="7" fillId="2" borderId="0" xfId="1" applyNumberFormat="1" applyFont="1" applyFill="1" applyBorder="1" applyAlignment="1">
      <alignment horizontal="right" wrapText="1"/>
    </xf>
    <xf numFmtId="0" fontId="6" fillId="2" borderId="0" xfId="0" applyFont="1" applyFill="1" applyAlignment="1">
      <alignment horizontal="right"/>
    </xf>
    <xf numFmtId="0" fontId="6" fillId="2" borderId="0" xfId="0" applyFont="1" applyFill="1" applyAlignment="1">
      <alignment horizontal="right" wrapText="1"/>
    </xf>
    <xf numFmtId="3" fontId="6" fillId="2" borderId="0" xfId="0" applyNumberFormat="1" applyFont="1" applyFill="1" applyAlignment="1">
      <alignment horizontal="right" wrapText="1"/>
    </xf>
    <xf numFmtId="3" fontId="6" fillId="2" borderId="0" xfId="0" applyNumberFormat="1" applyFont="1" applyFill="1" applyAlignment="1">
      <alignment horizontal="right"/>
    </xf>
    <xf numFmtId="3" fontId="6" fillId="2" borderId="0" xfId="0" applyNumberFormat="1" applyFont="1" applyFill="1" applyBorder="1" applyAlignment="1">
      <alignment horizontal="right" wrapText="1"/>
    </xf>
    <xf numFmtId="3" fontId="6" fillId="2" borderId="0" xfId="0" applyNumberFormat="1" applyFont="1" applyFill="1" applyBorder="1" applyAlignment="1">
      <alignment horizontal="right"/>
    </xf>
    <xf numFmtId="166" fontId="6" fillId="2" borderId="0" xfId="1" applyNumberFormat="1" applyFont="1" applyFill="1" applyBorder="1" applyAlignment="1">
      <alignment horizontal="right" wrapText="1"/>
    </xf>
    <xf numFmtId="0" fontId="6" fillId="2" borderId="0" xfId="0" applyFont="1" applyFill="1" applyBorder="1" applyAlignment="1">
      <alignment horizontal="right"/>
    </xf>
    <xf numFmtId="0" fontId="7" fillId="2" borderId="0" xfId="0" applyFont="1" applyFill="1" applyAlignment="1">
      <alignment horizontal="right" wrapText="1"/>
    </xf>
    <xf numFmtId="3" fontId="7" fillId="2" borderId="0" xfId="0" applyNumberFormat="1" applyFont="1" applyFill="1" applyAlignment="1">
      <alignment horizontal="right" wrapText="1"/>
    </xf>
    <xf numFmtId="3" fontId="7" fillId="2" borderId="0" xfId="0" applyNumberFormat="1" applyFont="1" applyFill="1" applyAlignment="1">
      <alignment horizontal="right"/>
    </xf>
    <xf numFmtId="41" fontId="6" fillId="2" borderId="0" xfId="1" applyNumberFormat="1" applyFont="1" applyFill="1" applyAlignment="1">
      <alignment horizontal="right"/>
    </xf>
    <xf numFmtId="0" fontId="6" fillId="2" borderId="0" xfId="0" applyFont="1" applyFill="1" applyAlignment="1">
      <alignment horizontal="left" indent="2"/>
    </xf>
    <xf numFmtId="43" fontId="6" fillId="2" borderId="0" xfId="1" applyFont="1" applyFill="1" applyAlignment="1">
      <alignment horizontal="right" wrapText="1"/>
    </xf>
    <xf numFmtId="43" fontId="6" fillId="2" borderId="0" xfId="1" applyFont="1" applyFill="1" applyBorder="1" applyAlignment="1">
      <alignment horizontal="right" wrapText="1"/>
    </xf>
    <xf numFmtId="0" fontId="6" fillId="2" borderId="0" xfId="0" applyFont="1" applyFill="1" applyAlignment="1">
      <alignment horizontal="left" indent="4"/>
    </xf>
    <xf numFmtId="166" fontId="6" fillId="2" borderId="0" xfId="1" applyNumberFormat="1" applyFont="1" applyFill="1" applyAlignment="1">
      <alignment horizontal="right" wrapText="1"/>
    </xf>
    <xf numFmtId="0" fontId="7" fillId="2" borderId="0" xfId="0" applyFont="1" applyFill="1" applyAlignment="1"/>
    <xf numFmtId="166" fontId="7" fillId="2" borderId="0" xfId="1" applyNumberFormat="1" applyFont="1" applyFill="1" applyAlignment="1">
      <alignment horizontal="right" wrapText="1"/>
    </xf>
    <xf numFmtId="0" fontId="6" fillId="2" borderId="3" xfId="0" applyFont="1" applyFill="1" applyBorder="1" applyAlignment="1">
      <alignment horizontal="left"/>
    </xf>
    <xf numFmtId="3" fontId="7" fillId="2" borderId="3" xfId="0" applyNumberFormat="1" applyFont="1" applyFill="1" applyBorder="1" applyAlignment="1">
      <alignment horizontal="right" wrapText="1"/>
    </xf>
    <xf numFmtId="41" fontId="6" fillId="2" borderId="0" xfId="0" applyNumberFormat="1" applyFont="1" applyFill="1" applyBorder="1"/>
    <xf numFmtId="41" fontId="6" fillId="2" borderId="0" xfId="0" applyNumberFormat="1" applyFont="1" applyFill="1"/>
    <xf numFmtId="3" fontId="20" fillId="2" borderId="0" xfId="0" applyNumberFormat="1" applyFont="1" applyFill="1" applyBorder="1" applyAlignment="1">
      <alignment horizontal="right"/>
    </xf>
    <xf numFmtId="166" fontId="20" fillId="2" borderId="0" xfId="1" applyNumberFormat="1" applyFont="1" applyFill="1" applyBorder="1" applyAlignment="1">
      <alignment horizontal="right" wrapText="1"/>
    </xf>
    <xf numFmtId="0" fontId="6" fillId="2" borderId="0" xfId="0" applyFont="1" applyFill="1" applyBorder="1"/>
    <xf numFmtId="3" fontId="21" fillId="2" borderId="0" xfId="0" applyNumberFormat="1" applyFont="1" applyFill="1" applyAlignment="1">
      <alignment horizontal="right"/>
    </xf>
    <xf numFmtId="166" fontId="21" fillId="2" borderId="0" xfId="1" applyNumberFormat="1" applyFont="1" applyFill="1" applyAlignment="1">
      <alignment horizontal="right" wrapText="1"/>
    </xf>
    <xf numFmtId="0" fontId="6" fillId="2" borderId="0" xfId="0" applyFont="1" applyFill="1" applyBorder="1" applyAlignment="1">
      <alignment horizontal="right"/>
    </xf>
    <xf numFmtId="166" fontId="21" fillId="2" borderId="0" xfId="1" applyNumberFormat="1" applyFont="1" applyFill="1" applyBorder="1" applyAlignment="1">
      <alignment horizontal="right" wrapText="1"/>
    </xf>
    <xf numFmtId="0" fontId="7" fillId="2" borderId="0" xfId="0" applyFont="1" applyFill="1" applyBorder="1"/>
    <xf numFmtId="0" fontId="21" fillId="2" borderId="3" xfId="0" applyFont="1" applyFill="1" applyBorder="1" applyAlignment="1"/>
    <xf numFmtId="0" fontId="6" fillId="2" borderId="3" xfId="0" applyFont="1" applyFill="1" applyBorder="1" applyAlignment="1">
      <alignment horizontal="right"/>
    </xf>
    <xf numFmtId="43" fontId="6" fillId="2" borderId="0" xfId="0" applyNumberFormat="1" applyFont="1" applyFill="1" applyBorder="1"/>
    <xf numFmtId="0" fontId="21" fillId="2" borderId="0" xfId="0" applyFont="1" applyFill="1" applyBorder="1" applyAlignment="1"/>
    <xf numFmtId="3" fontId="6" fillId="2" borderId="0" xfId="0" applyNumberFormat="1" applyFont="1" applyFill="1" applyBorder="1" applyAlignment="1"/>
    <xf numFmtId="3" fontId="6" fillId="2" borderId="0" xfId="0" applyNumberFormat="1" applyFont="1" applyFill="1" applyBorder="1"/>
    <xf numFmtId="0" fontId="6" fillId="2" borderId="0" xfId="0" applyFont="1" applyFill="1" applyBorder="1" applyAlignment="1">
      <alignment horizontal="right" indent="2"/>
    </xf>
    <xf numFmtId="0" fontId="6" fillId="2" borderId="0" xfId="0" applyFont="1" applyFill="1" applyBorder="1" applyAlignment="1">
      <alignment horizontal="right" indent="3"/>
    </xf>
    <xf numFmtId="0" fontId="6" fillId="2" borderId="1" xfId="0" applyFont="1" applyFill="1" applyBorder="1" applyAlignment="1">
      <alignment horizontal="right"/>
    </xf>
    <xf numFmtId="0" fontId="7" fillId="2" borderId="1" xfId="0" applyFont="1" applyFill="1" applyBorder="1" applyAlignment="1">
      <alignment horizontal="right"/>
    </xf>
    <xf numFmtId="0" fontId="7" fillId="2" borderId="0" xfId="0" applyFont="1" applyFill="1" applyBorder="1" applyAlignment="1">
      <alignment horizontal="center"/>
    </xf>
    <xf numFmtId="164" fontId="7" fillId="2" borderId="0" xfId="0" applyNumberFormat="1" applyFont="1" applyFill="1" applyBorder="1" applyAlignment="1">
      <alignment horizontal="right"/>
    </xf>
    <xf numFmtId="164" fontId="7" fillId="2" borderId="0" xfId="0" applyNumberFormat="1" applyFont="1" applyFill="1" applyBorder="1" applyAlignment="1">
      <alignment horizontal="right" wrapText="1"/>
    </xf>
    <xf numFmtId="164" fontId="6" fillId="2" borderId="0" xfId="0" applyNumberFormat="1" applyFont="1" applyFill="1" applyBorder="1" applyAlignment="1">
      <alignment horizontal="right" wrapText="1"/>
    </xf>
    <xf numFmtId="164" fontId="6" fillId="2" borderId="0" xfId="0" applyNumberFormat="1" applyFont="1" applyFill="1" applyAlignment="1">
      <alignment horizontal="right"/>
    </xf>
    <xf numFmtId="164" fontId="6" fillId="2" borderId="0" xfId="0" applyNumberFormat="1" applyFont="1" applyFill="1" applyAlignment="1">
      <alignment horizontal="right" wrapText="1"/>
    </xf>
    <xf numFmtId="0" fontId="6" fillId="2" borderId="1" xfId="0" applyFont="1" applyFill="1" applyBorder="1" applyAlignment="1">
      <alignment horizontal="right" wrapText="1"/>
    </xf>
    <xf numFmtId="0" fontId="21" fillId="2" borderId="0" xfId="0" applyFont="1" applyFill="1"/>
    <xf numFmtId="164" fontId="6" fillId="2" borderId="0" xfId="0" applyNumberFormat="1" applyFont="1" applyFill="1" applyBorder="1"/>
    <xf numFmtId="164" fontId="6" fillId="2" borderId="0" xfId="0" applyNumberFormat="1" applyFont="1" applyFill="1"/>
    <xf numFmtId="168" fontId="6" fillId="2" borderId="0" xfId="0" applyNumberFormat="1" applyFont="1" applyFill="1" applyBorder="1"/>
    <xf numFmtId="0" fontId="6" fillId="2" borderId="0" xfId="0" applyFont="1" applyFill="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right" vertical="center" wrapText="1"/>
    </xf>
    <xf numFmtId="0" fontId="7" fillId="2" borderId="2" xfId="0" applyFont="1" applyFill="1" applyBorder="1" applyAlignment="1">
      <alignment horizontal="right" vertical="center"/>
    </xf>
    <xf numFmtId="4" fontId="7" fillId="2" borderId="0" xfId="0" applyNumberFormat="1" applyFont="1" applyFill="1" applyBorder="1" applyAlignment="1">
      <alignment horizontal="right"/>
    </xf>
    <xf numFmtId="4" fontId="6" fillId="2" borderId="0" xfId="0" applyNumberFormat="1" applyFont="1" applyFill="1" applyBorder="1" applyAlignment="1">
      <alignment horizontal="right" wrapText="1"/>
    </xf>
    <xf numFmtId="4" fontId="6" fillId="2" borderId="0" xfId="0" applyNumberFormat="1" applyFont="1" applyFill="1" applyAlignment="1">
      <alignment horizontal="right" wrapText="1"/>
    </xf>
    <xf numFmtId="164" fontId="6" fillId="2" borderId="1" xfId="0" applyNumberFormat="1" applyFont="1" applyFill="1" applyBorder="1" applyAlignment="1">
      <alignment horizontal="right" wrapText="1"/>
    </xf>
    <xf numFmtId="169" fontId="6" fillId="2" borderId="0" xfId="0" applyNumberFormat="1" applyFont="1" applyFill="1" applyBorder="1" applyAlignment="1">
      <alignment horizontal="right"/>
    </xf>
    <xf numFmtId="169" fontId="6" fillId="2" borderId="0" xfId="0" applyNumberFormat="1" applyFont="1" applyFill="1" applyBorder="1" applyAlignment="1">
      <alignment horizontal="right" wrapText="1"/>
    </xf>
    <xf numFmtId="169" fontId="6" fillId="3" borderId="0" xfId="1" applyNumberFormat="1" applyFont="1" applyFill="1" applyBorder="1" applyAlignment="1">
      <alignment horizontal="right" wrapText="1"/>
    </xf>
    <xf numFmtId="169" fontId="6" fillId="3" borderId="0" xfId="0" applyNumberFormat="1" applyFont="1" applyFill="1" applyBorder="1" applyAlignment="1">
      <alignment horizontal="right"/>
    </xf>
    <xf numFmtId="169" fontId="6" fillId="3" borderId="0" xfId="0" applyNumberFormat="1" applyFont="1" applyFill="1" applyBorder="1" applyAlignment="1">
      <alignment horizontal="right" wrapText="1"/>
    </xf>
    <xf numFmtId="169" fontId="6" fillId="2" borderId="0" xfId="0" applyNumberFormat="1" applyFont="1" applyFill="1" applyAlignment="1">
      <alignment horizontal="right"/>
    </xf>
    <xf numFmtId="169" fontId="6" fillId="2" borderId="0" xfId="0" applyNumberFormat="1" applyFont="1" applyFill="1" applyAlignment="1">
      <alignment horizontal="right" wrapText="1"/>
    </xf>
    <xf numFmtId="169" fontId="6" fillId="2" borderId="0" xfId="1" applyNumberFormat="1" applyFont="1" applyFill="1" applyAlignment="1">
      <alignment horizontal="right" wrapText="1"/>
    </xf>
    <xf numFmtId="169" fontId="6" fillId="3" borderId="0" xfId="1" applyNumberFormat="1" applyFont="1" applyFill="1" applyBorder="1" applyAlignment="1">
      <alignment horizontal="right"/>
    </xf>
    <xf numFmtId="169" fontId="6" fillId="2" borderId="1" xfId="0" applyNumberFormat="1" applyFont="1" applyFill="1" applyBorder="1" applyAlignment="1">
      <alignment horizontal="right"/>
    </xf>
    <xf numFmtId="169" fontId="6" fillId="2" borderId="1" xfId="0" applyNumberFormat="1" applyFont="1" applyFill="1" applyBorder="1" applyAlignment="1">
      <alignment horizontal="right" wrapText="1"/>
    </xf>
    <xf numFmtId="169" fontId="6" fillId="2" borderId="0" xfId="0" applyNumberFormat="1" applyFont="1" applyFill="1"/>
    <xf numFmtId="169" fontId="7" fillId="2" borderId="1" xfId="0" applyNumberFormat="1" applyFont="1" applyFill="1" applyBorder="1" applyAlignment="1">
      <alignment horizontal="right" vertical="center"/>
    </xf>
    <xf numFmtId="169" fontId="7" fillId="2" borderId="2" xfId="0" applyNumberFormat="1" applyFont="1" applyFill="1" applyBorder="1" applyAlignment="1">
      <alignment horizontal="right" vertical="center"/>
    </xf>
    <xf numFmtId="169" fontId="7" fillId="2" borderId="1" xfId="0" applyNumberFormat="1" applyFont="1" applyFill="1" applyBorder="1" applyAlignment="1">
      <alignment horizontal="right" vertical="center" wrapText="1"/>
    </xf>
    <xf numFmtId="169" fontId="7" fillId="2" borderId="2" xfId="0" applyNumberFormat="1" applyFont="1" applyFill="1" applyBorder="1" applyAlignment="1">
      <alignment horizontal="right" vertical="center" wrapText="1"/>
    </xf>
    <xf numFmtId="43" fontId="7" fillId="2" borderId="0" xfId="0" applyNumberFormat="1" applyFont="1" applyFill="1" applyAlignment="1">
      <alignment horizontal="right"/>
    </xf>
    <xf numFmtId="165" fontId="7" fillId="2" borderId="0" xfId="1" applyNumberFormat="1" applyFont="1" applyFill="1" applyBorder="1" applyAlignment="1">
      <alignment horizontal="right"/>
    </xf>
    <xf numFmtId="0" fontId="14" fillId="2" borderId="0" xfId="0" applyFont="1" applyFill="1" applyAlignment="1">
      <alignment horizontal="right"/>
    </xf>
    <xf numFmtId="0" fontId="6" fillId="2" borderId="0" xfId="0" applyFont="1" applyFill="1" applyAlignment="1">
      <alignment horizontal="left" indent="1"/>
    </xf>
    <xf numFmtId="165" fontId="6" fillId="2" borderId="0" xfId="1" applyNumberFormat="1" applyFont="1" applyFill="1" applyAlignment="1">
      <alignment horizontal="right"/>
    </xf>
    <xf numFmtId="0" fontId="15" fillId="2" borderId="0" xfId="0" applyFont="1" applyFill="1" applyAlignment="1">
      <alignment horizontal="right"/>
    </xf>
    <xf numFmtId="0" fontId="7" fillId="2" borderId="0" xfId="0" applyFont="1" applyFill="1" applyAlignment="1">
      <alignment horizontal="justify"/>
    </xf>
    <xf numFmtId="165" fontId="7" fillId="2" borderId="0" xfId="1" applyNumberFormat="1" applyFont="1" applyFill="1" applyAlignment="1">
      <alignment horizontal="right"/>
    </xf>
    <xf numFmtId="0" fontId="7" fillId="2" borderId="0" xfId="0" applyFont="1" applyFill="1"/>
    <xf numFmtId="4" fontId="7" fillId="2" borderId="0" xfId="0" applyNumberFormat="1" applyFont="1" applyFill="1" applyAlignment="1">
      <alignment horizontal="right"/>
    </xf>
    <xf numFmtId="4" fontId="20" fillId="2" borderId="0" xfId="0" applyNumberFormat="1" applyFont="1" applyFill="1" applyAlignment="1">
      <alignment horizontal="right" wrapText="1"/>
    </xf>
    <xf numFmtId="165" fontId="9" fillId="2" borderId="0" xfId="1" applyNumberFormat="1" applyFont="1" applyFill="1" applyAlignment="1">
      <alignment horizontal="right"/>
    </xf>
    <xf numFmtId="165" fontId="7" fillId="2" borderId="0" xfId="1" applyNumberFormat="1" applyFont="1" applyFill="1" applyAlignment="1">
      <alignment horizontal="right" wrapText="1"/>
    </xf>
    <xf numFmtId="165" fontId="7" fillId="2" borderId="1" xfId="1" applyNumberFormat="1" applyFont="1" applyFill="1" applyBorder="1" applyAlignment="1">
      <alignment horizontal="right"/>
    </xf>
    <xf numFmtId="165" fontId="7" fillId="2" borderId="1" xfId="1" applyNumberFormat="1" applyFont="1" applyFill="1" applyBorder="1" applyAlignment="1">
      <alignment horizontal="right" wrapText="1"/>
    </xf>
    <xf numFmtId="0" fontId="7" fillId="2" borderId="1" xfId="0" applyFont="1" applyFill="1" applyBorder="1" applyAlignment="1">
      <alignment horizontal="right" wrapText="1"/>
    </xf>
    <xf numFmtId="165" fontId="13" fillId="2" borderId="0" xfId="1" applyNumberFormat="1" applyFont="1" applyFill="1" applyAlignment="1">
      <alignment horizontal="right"/>
    </xf>
    <xf numFmtId="165" fontId="6" fillId="2" borderId="0" xfId="1" applyNumberFormat="1" applyFont="1" applyFill="1" applyBorder="1" applyAlignment="1">
      <alignment horizontal="right"/>
    </xf>
    <xf numFmtId="0" fontId="7" fillId="2" borderId="0" xfId="0" applyFont="1" applyFill="1" applyAlignment="1">
      <alignment horizontal="left" indent="1"/>
    </xf>
    <xf numFmtId="0" fontId="6" fillId="2" borderId="1" xfId="0" applyFont="1" applyFill="1" applyBorder="1" applyAlignment="1">
      <alignment horizontal="left" indent="1"/>
    </xf>
    <xf numFmtId="165" fontId="6" fillId="2" borderId="1" xfId="1" applyNumberFormat="1" applyFont="1" applyFill="1" applyBorder="1" applyAlignment="1">
      <alignment horizontal="right"/>
    </xf>
    <xf numFmtId="0" fontId="23" fillId="2" borderId="0" xfId="0" applyFont="1" applyFill="1" applyBorder="1" applyAlignment="1">
      <alignment horizontal="right"/>
    </xf>
    <xf numFmtId="165" fontId="9" fillId="2" borderId="0" xfId="1" applyNumberFormat="1" applyFont="1" applyFill="1" applyBorder="1" applyAlignment="1">
      <alignment horizontal="right"/>
    </xf>
    <xf numFmtId="168" fontId="6" fillId="2" borderId="0" xfId="0" applyNumberFormat="1" applyFont="1" applyFill="1" applyBorder="1" applyAlignment="1">
      <alignment horizontal="right"/>
    </xf>
    <xf numFmtId="168" fontId="7" fillId="2" borderId="0" xfId="0" applyNumberFormat="1" applyFont="1" applyFill="1" applyBorder="1" applyAlignment="1">
      <alignment horizontal="right"/>
    </xf>
    <xf numFmtId="165" fontId="7" fillId="2" borderId="0" xfId="1" applyNumberFormat="1" applyFont="1" applyFill="1" applyBorder="1" applyAlignment="1">
      <alignment horizontal="right" wrapText="1"/>
    </xf>
    <xf numFmtId="165" fontId="6" fillId="2" borderId="0" xfId="1" applyNumberFormat="1" applyFont="1" applyFill="1"/>
    <xf numFmtId="43" fontId="6" fillId="2" borderId="1" xfId="0" applyNumberFormat="1" applyFont="1" applyFill="1" applyBorder="1"/>
    <xf numFmtId="0" fontId="7" fillId="2" borderId="0" xfId="0" applyFont="1" applyFill="1" applyBorder="1" applyAlignment="1">
      <alignment horizontal="center" vertical="center" wrapText="1"/>
    </xf>
    <xf numFmtId="0" fontId="7" fillId="2" borderId="2" xfId="0" applyFont="1" applyFill="1" applyBorder="1" applyAlignment="1">
      <alignment horizontal="center"/>
    </xf>
    <xf numFmtId="166" fontId="17" fillId="2" borderId="0" xfId="1" applyNumberFormat="1" applyFont="1" applyFill="1"/>
    <xf numFmtId="168" fontId="6" fillId="2" borderId="0" xfId="0" applyNumberFormat="1" applyFont="1" applyFill="1" applyAlignment="1">
      <alignment horizontal="right"/>
    </xf>
    <xf numFmtId="165" fontId="6" fillId="2" borderId="0" xfId="0" applyNumberFormat="1" applyFont="1" applyFill="1" applyBorder="1"/>
    <xf numFmtId="165" fontId="6" fillId="2" borderId="0" xfId="0" applyNumberFormat="1" applyFont="1" applyFill="1" applyBorder="1" applyAlignment="1">
      <alignment horizontal="right"/>
    </xf>
    <xf numFmtId="165" fontId="6" fillId="2" borderId="0" xfId="0" applyNumberFormat="1" applyFont="1" applyFill="1" applyAlignment="1">
      <alignment horizontal="right"/>
    </xf>
    <xf numFmtId="0" fontId="6" fillId="2" borderId="5" xfId="0" applyFont="1" applyFill="1" applyBorder="1" applyAlignment="1">
      <alignment horizontal="right" vertical="center"/>
    </xf>
    <xf numFmtId="0" fontId="6" fillId="2" borderId="0" xfId="0" applyFont="1" applyFill="1" applyBorder="1" applyAlignment="1">
      <alignment horizontal="right" vertical="center"/>
    </xf>
    <xf numFmtId="165" fontId="7" fillId="2" borderId="2" xfId="1" applyNumberFormat="1" applyFont="1" applyFill="1" applyBorder="1" applyAlignment="1">
      <alignment horizontal="right" vertical="center"/>
    </xf>
    <xf numFmtId="0" fontId="6" fillId="2" borderId="0" xfId="0" applyFont="1" applyFill="1" applyBorder="1" applyAlignment="1">
      <alignment horizontal="left" vertical="center"/>
    </xf>
    <xf numFmtId="165" fontId="6" fillId="2" borderId="0" xfId="1" applyNumberFormat="1" applyFont="1" applyFill="1" applyBorder="1" applyAlignment="1">
      <alignment horizontal="right" vertical="center"/>
    </xf>
    <xf numFmtId="0" fontId="21" fillId="2" borderId="0" xfId="0" applyFont="1" applyFill="1" applyBorder="1" applyAlignment="1">
      <alignment horizontal="right" vertical="center"/>
    </xf>
    <xf numFmtId="0" fontId="21" fillId="2" borderId="0" xfId="0"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3" fontId="7" fillId="2" borderId="0" xfId="0" applyNumberFormat="1" applyFont="1" applyFill="1" applyBorder="1" applyAlignment="1"/>
    <xf numFmtId="3" fontId="7" fillId="2" borderId="0" xfId="0" applyNumberFormat="1" applyFont="1" applyFill="1" applyAlignment="1"/>
    <xf numFmtId="3" fontId="6" fillId="2" borderId="1" xfId="0" applyNumberFormat="1" applyFont="1" applyFill="1" applyBorder="1"/>
    <xf numFmtId="0" fontId="7" fillId="2" borderId="4" xfId="0" applyFont="1" applyFill="1" applyBorder="1" applyAlignment="1"/>
    <xf numFmtId="0" fontId="7" fillId="2" borderId="4" xfId="0" applyFont="1" applyFill="1" applyBorder="1"/>
    <xf numFmtId="166" fontId="7" fillId="2" borderId="0" xfId="1" applyNumberFormat="1" applyFont="1" applyFill="1" applyAlignment="1">
      <alignment horizontal="right"/>
    </xf>
    <xf numFmtId="3" fontId="7" fillId="2" borderId="0" xfId="0" applyNumberFormat="1" applyFont="1" applyFill="1" applyAlignment="1">
      <alignment wrapText="1"/>
    </xf>
    <xf numFmtId="0" fontId="6" fillId="2" borderId="0" xfId="0" applyFont="1" applyFill="1" applyAlignment="1">
      <alignment horizontal="left" indent="3"/>
    </xf>
    <xf numFmtId="166" fontId="6" fillId="2" borderId="0" xfId="1" applyNumberFormat="1" applyFont="1" applyFill="1" applyAlignment="1">
      <alignment horizontal="right"/>
    </xf>
    <xf numFmtId="3" fontId="6" fillId="2" borderId="0" xfId="0" applyNumberFormat="1" applyFont="1" applyFill="1" applyAlignment="1"/>
    <xf numFmtId="0" fontId="7" fillId="2" borderId="1" xfId="0" applyFont="1" applyFill="1" applyBorder="1"/>
    <xf numFmtId="3" fontId="7" fillId="2" borderId="1" xfId="0" applyNumberFormat="1" applyFont="1" applyFill="1" applyBorder="1" applyAlignment="1">
      <alignment horizontal="right"/>
    </xf>
    <xf numFmtId="3" fontId="7" fillId="2" borderId="1" xfId="0" applyNumberFormat="1" applyFont="1" applyFill="1" applyBorder="1" applyAlignment="1"/>
    <xf numFmtId="0" fontId="7" fillId="2" borderId="2" xfId="0" applyFont="1" applyFill="1" applyBorder="1"/>
    <xf numFmtId="3" fontId="7" fillId="2" borderId="1" xfId="0" applyNumberFormat="1" applyFont="1" applyFill="1" applyBorder="1" applyAlignment="1">
      <alignment horizontal="right" wrapText="1"/>
    </xf>
    <xf numFmtId="166" fontId="7" fillId="2" borderId="2" xfId="1" applyNumberFormat="1" applyFont="1" applyFill="1" applyBorder="1" applyAlignment="1">
      <alignment horizontal="right"/>
    </xf>
    <xf numFmtId="166" fontId="6" fillId="2" borderId="0" xfId="0" applyNumberFormat="1" applyFont="1" applyFill="1"/>
    <xf numFmtId="166" fontId="6" fillId="2" borderId="0" xfId="0" applyNumberFormat="1" applyFont="1" applyFill="1" applyBorder="1"/>
    <xf numFmtId="3" fontId="7" fillId="2" borderId="0" xfId="0" applyNumberFormat="1" applyFont="1" applyFill="1" applyBorder="1" applyAlignment="1">
      <alignment horizontal="right"/>
    </xf>
    <xf numFmtId="1" fontId="7" fillId="2" borderId="0" xfId="0" applyNumberFormat="1" applyFont="1" applyFill="1" applyBorder="1" applyAlignment="1">
      <alignment horizontal="center" vertical="center"/>
    </xf>
    <xf numFmtId="0" fontId="7" fillId="2" borderId="0" xfId="0" applyFont="1" applyFill="1" applyAlignment="1">
      <alignment horizontal="center"/>
    </xf>
    <xf numFmtId="164" fontId="7" fillId="2" borderId="0" xfId="0" applyNumberFormat="1" applyFont="1" applyFill="1" applyAlignment="1">
      <alignment horizontal="center"/>
    </xf>
    <xf numFmtId="3" fontId="7" fillId="2" borderId="0" xfId="0" applyNumberFormat="1" applyFont="1" applyFill="1" applyAlignment="1">
      <alignment horizontal="center"/>
    </xf>
    <xf numFmtId="0" fontId="6" fillId="2" borderId="1" xfId="0" applyFont="1" applyFill="1" applyBorder="1" applyAlignment="1">
      <alignment wrapText="1"/>
    </xf>
    <xf numFmtId="164" fontId="7" fillId="2" borderId="1" xfId="0" applyNumberFormat="1" applyFont="1" applyFill="1" applyBorder="1" applyAlignment="1">
      <alignment wrapText="1"/>
    </xf>
    <xf numFmtId="3" fontId="7" fillId="2" borderId="1" xfId="0" applyNumberFormat="1" applyFont="1" applyFill="1" applyBorder="1" applyAlignment="1">
      <alignment wrapText="1"/>
    </xf>
    <xf numFmtId="0" fontId="6" fillId="2" borderId="5" xfId="0" applyFont="1" applyFill="1" applyBorder="1" applyAlignment="1">
      <alignment horizontal="right" wrapText="1"/>
    </xf>
    <xf numFmtId="0" fontId="12" fillId="2" borderId="0" xfId="0" applyFont="1" applyFill="1" applyAlignment="1">
      <alignment horizontal="left" indent="1"/>
    </xf>
    <xf numFmtId="164" fontId="7" fillId="2" borderId="0" xfId="0" applyNumberFormat="1" applyFont="1" applyFill="1" applyAlignment="1">
      <alignment horizontal="right" wrapText="1"/>
    </xf>
    <xf numFmtId="3" fontId="6" fillId="2" borderId="1" xfId="0" applyNumberFormat="1" applyFont="1" applyFill="1" applyBorder="1" applyAlignment="1">
      <alignment horizontal="right" wrapText="1"/>
    </xf>
    <xf numFmtId="0" fontId="6" fillId="2" borderId="0" xfId="0" applyFont="1" applyFill="1" applyBorder="1" applyAlignment="1">
      <alignment vertical="top"/>
    </xf>
    <xf numFmtId="0" fontId="6" fillId="2" borderId="0" xfId="0" applyFont="1" applyFill="1" applyBorder="1" applyAlignment="1">
      <alignment vertical="top" wrapText="1"/>
    </xf>
    <xf numFmtId="4" fontId="7" fillId="2" borderId="0" xfId="0" applyNumberFormat="1" applyFont="1" applyFill="1" applyBorder="1" applyAlignment="1">
      <alignment horizontal="right" wrapText="1"/>
    </xf>
    <xf numFmtId="0" fontId="6" fillId="2" borderId="0" xfId="0" applyFont="1" applyFill="1" applyAlignment="1">
      <alignment horizontal="right" wrapText="1" indent="1"/>
    </xf>
    <xf numFmtId="4" fontId="7" fillId="2" borderId="0" xfId="0" applyNumberFormat="1" applyFont="1" applyFill="1" applyAlignment="1">
      <alignment horizontal="right" wrapText="1"/>
    </xf>
    <xf numFmtId="0" fontId="7" fillId="2" borderId="0" xfId="0" applyFont="1" applyFill="1" applyAlignment="1">
      <alignment horizontal="right" wrapText="1" indent="1"/>
    </xf>
    <xf numFmtId="166" fontId="6" fillId="2" borderId="1" xfId="1" applyNumberFormat="1" applyFont="1" applyFill="1" applyBorder="1" applyAlignment="1">
      <alignment horizontal="right"/>
    </xf>
    <xf numFmtId="1" fontId="7" fillId="2" borderId="0" xfId="0" applyNumberFormat="1" applyFont="1" applyFill="1" applyBorder="1" applyAlignment="1">
      <alignment horizontal="left" wrapText="1"/>
    </xf>
    <xf numFmtId="1" fontId="7" fillId="2" borderId="0" xfId="0" applyNumberFormat="1" applyFont="1" applyFill="1" applyBorder="1" applyAlignment="1">
      <alignment wrapText="1"/>
    </xf>
    <xf numFmtId="166" fontId="7" fillId="2" borderId="1" xfId="1" applyNumberFormat="1" applyFont="1" applyFill="1" applyBorder="1" applyAlignment="1"/>
    <xf numFmtId="166" fontId="7" fillId="2" borderId="1" xfId="1" applyNumberFormat="1" applyFont="1" applyFill="1" applyBorder="1" applyAlignment="1">
      <alignment horizontal="right"/>
    </xf>
    <xf numFmtId="0" fontId="6" fillId="2" borderId="1" xfId="0" applyFont="1" applyFill="1" applyBorder="1" applyAlignment="1"/>
    <xf numFmtId="0" fontId="7" fillId="2" borderId="1" xfId="0" applyFont="1" applyFill="1" applyBorder="1" applyAlignment="1"/>
    <xf numFmtId="0" fontId="7" fillId="2" borderId="2" xfId="0" applyFont="1" applyFill="1" applyBorder="1" applyAlignment="1">
      <alignment vertical="center"/>
    </xf>
    <xf numFmtId="0" fontId="6" fillId="2" borderId="4" xfId="0" applyFont="1" applyFill="1" applyBorder="1" applyAlignment="1"/>
    <xf numFmtId="0" fontId="7" fillId="2" borderId="0" xfId="0" applyFont="1" applyFill="1"/>
    <xf numFmtId="0" fontId="7" fillId="2" borderId="0" xfId="0" applyFont="1" applyFill="1" applyAlignment="1">
      <alignment horizontal="left" indent="2"/>
    </xf>
    <xf numFmtId="0" fontId="7" fillId="2" borderId="4" xfId="0" applyFont="1"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Border="1"/>
    <xf numFmtId="0" fontId="6" fillId="2" borderId="0" xfId="0" applyFont="1" applyFill="1" applyBorder="1" applyAlignment="1">
      <alignment wrapText="1"/>
    </xf>
    <xf numFmtId="49" fontId="18" fillId="2" borderId="0" xfId="2" applyNumberFormat="1" applyFont="1" applyFill="1" applyBorder="1" applyAlignment="1" applyProtection="1"/>
    <xf numFmtId="1" fontId="6" fillId="2" borderId="0" xfId="0" applyNumberFormat="1" applyFont="1" applyFill="1" applyAlignment="1"/>
    <xf numFmtId="3" fontId="7" fillId="2" borderId="2" xfId="0" applyNumberFormat="1" applyFont="1" applyFill="1" applyBorder="1" applyAlignment="1">
      <alignment horizontal="right"/>
    </xf>
    <xf numFmtId="166" fontId="7" fillId="2" borderId="0" xfId="1" applyNumberFormat="1" applyFont="1" applyFill="1"/>
    <xf numFmtId="0" fontId="6" fillId="2" borderId="0" xfId="0" applyFont="1" applyFill="1" applyBorder="1"/>
    <xf numFmtId="0" fontId="6" fillId="2" borderId="0" xfId="0" applyFont="1" applyFill="1" applyBorder="1" applyAlignment="1">
      <alignment horizontal="right"/>
    </xf>
    <xf numFmtId="0" fontId="6" fillId="2" borderId="0" xfId="0" applyFont="1" applyFill="1"/>
    <xf numFmtId="0" fontId="6" fillId="2" borderId="0" xfId="0" applyFont="1" applyFill="1" applyBorder="1" applyAlignment="1">
      <alignment horizontal="right" wrapText="1"/>
    </xf>
    <xf numFmtId="0" fontId="6" fillId="2" borderId="0" xfId="0" applyFont="1" applyFill="1" applyAlignment="1">
      <alignment horizontal="left"/>
    </xf>
    <xf numFmtId="3" fontId="7" fillId="2" borderId="0" xfId="0" applyNumberFormat="1" applyFont="1" applyFill="1" applyBorder="1" applyAlignment="1">
      <alignment horizontal="right"/>
    </xf>
    <xf numFmtId="1" fontId="7" fillId="2" borderId="5" xfId="0" applyNumberFormat="1" applyFont="1" applyFill="1" applyBorder="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wrapText="1"/>
    </xf>
    <xf numFmtId="0" fontId="6" fillId="2" borderId="0" xfId="0" applyFont="1" applyFill="1" applyAlignment="1"/>
    <xf numFmtId="166" fontId="6" fillId="2" borderId="0" xfId="0" applyNumberFormat="1" applyFont="1" applyFill="1" applyBorder="1" applyAlignment="1">
      <alignment horizontal="right"/>
    </xf>
    <xf numFmtId="0" fontId="6" fillId="2" borderId="0" xfId="2" applyFont="1" applyFill="1" applyBorder="1" applyAlignment="1" applyProtection="1">
      <alignment horizontal="left" vertical="top" wrapText="1"/>
    </xf>
    <xf numFmtId="0" fontId="6" fillId="2" borderId="0" xfId="0" applyFont="1" applyFill="1" applyBorder="1" applyAlignment="1">
      <alignment horizontal="left"/>
    </xf>
    <xf numFmtId="0" fontId="7" fillId="2" borderId="4" xfId="0" applyFont="1" applyFill="1" applyBorder="1" applyAlignment="1">
      <alignment horizontal="center" vertical="center"/>
    </xf>
    <xf numFmtId="0" fontId="7" fillId="2" borderId="2" xfId="0" applyFont="1" applyFill="1" applyBorder="1" applyAlignment="1">
      <alignment vertical="center"/>
    </xf>
    <xf numFmtId="0" fontId="7" fillId="2" borderId="0" xfId="0" applyFont="1" applyFill="1" applyBorder="1"/>
    <xf numFmtId="0" fontId="7" fillId="2" borderId="0" xfId="0" applyFont="1" applyFill="1"/>
    <xf numFmtId="166" fontId="20" fillId="2" borderId="0" xfId="1" applyNumberFormat="1" applyFont="1" applyFill="1" applyBorder="1" applyAlignment="1">
      <alignment horizontal="right"/>
    </xf>
    <xf numFmtId="166" fontId="21" fillId="2" borderId="0" xfId="1" applyNumberFormat="1" applyFont="1" applyFill="1" applyAlignment="1">
      <alignment horizontal="right"/>
    </xf>
    <xf numFmtId="166" fontId="21" fillId="2" borderId="0" xfId="1" applyNumberFormat="1" applyFont="1" applyFill="1" applyBorder="1" applyAlignment="1">
      <alignment horizontal="right"/>
    </xf>
    <xf numFmtId="166" fontId="7" fillId="2" borderId="0" xfId="1" applyNumberFormat="1" applyFont="1" applyFill="1" applyAlignment="1">
      <alignment horizontal="left"/>
    </xf>
    <xf numFmtId="166" fontId="6" fillId="2" borderId="0" xfId="1" applyNumberFormat="1" applyFont="1" applyFill="1" applyAlignment="1">
      <alignment horizontal="left" wrapText="1"/>
    </xf>
    <xf numFmtId="166" fontId="7" fillId="2" borderId="0" xfId="1" applyNumberFormat="1" applyFont="1" applyFill="1" applyAlignment="1">
      <alignment horizontal="left" wrapText="1"/>
    </xf>
    <xf numFmtId="166" fontId="6" fillId="2" borderId="0" xfId="1" applyNumberFormat="1" applyFont="1" applyFill="1" applyAlignment="1">
      <alignment horizontal="left"/>
    </xf>
    <xf numFmtId="166" fontId="7" fillId="2" borderId="2" xfId="1" applyNumberFormat="1" applyFont="1" applyFill="1" applyBorder="1" applyAlignment="1">
      <alignment horizontal="left"/>
    </xf>
    <xf numFmtId="0" fontId="6" fillId="0" borderId="0" xfId="0" applyFont="1" applyFill="1" applyBorder="1" applyAlignment="1">
      <alignment wrapText="1"/>
    </xf>
    <xf numFmtId="0" fontId="7" fillId="0" borderId="0" xfId="0" applyFont="1" applyFill="1" applyBorder="1" applyAlignment="1"/>
    <xf numFmtId="49" fontId="6" fillId="0" borderId="0" xfId="0" applyNumberFormat="1" applyFont="1" applyFill="1" applyBorder="1" applyAlignment="1"/>
    <xf numFmtId="49" fontId="27" fillId="0" borderId="0" xfId="2" applyNumberFormat="1" applyFont="1" applyFill="1" applyBorder="1" applyAlignment="1" applyProtection="1"/>
    <xf numFmtId="0" fontId="6" fillId="0" borderId="0" xfId="0" applyFont="1" applyFill="1" applyBorder="1" applyAlignment="1"/>
    <xf numFmtId="0" fontId="6" fillId="0" borderId="0" xfId="0" applyFont="1" applyFill="1" applyAlignment="1"/>
    <xf numFmtId="1" fontId="6" fillId="0" borderId="0" xfId="0" applyNumberFormat="1" applyFont="1" applyFill="1" applyBorder="1" applyAlignment="1">
      <alignment horizontal="left"/>
    </xf>
    <xf numFmtId="0" fontId="6" fillId="0" borderId="0" xfId="0" applyFont="1" applyFill="1" applyBorder="1" applyAlignment="1">
      <alignment horizontal="left"/>
    </xf>
    <xf numFmtId="0" fontId="6" fillId="0" borderId="0" xfId="0" applyFont="1" applyFill="1" applyAlignment="1">
      <alignment wrapText="1"/>
    </xf>
    <xf numFmtId="1" fontId="25" fillId="2" borderId="0" xfId="0" applyNumberFormat="1" applyFont="1" applyFill="1" applyBorder="1" applyAlignment="1">
      <alignment horizontal="center" vertical="center"/>
    </xf>
    <xf numFmtId="3" fontId="25" fillId="2" borderId="0" xfId="0" applyNumberFormat="1" applyFont="1" applyFill="1" applyBorder="1" applyAlignment="1">
      <alignment vertical="center"/>
    </xf>
    <xf numFmtId="3" fontId="26" fillId="2" borderId="0" xfId="0" applyNumberFormat="1" applyFont="1" applyFill="1" applyBorder="1" applyAlignment="1">
      <alignment vertical="center"/>
    </xf>
    <xf numFmtId="3" fontId="25" fillId="2" borderId="0" xfId="6" applyNumberFormat="1" applyFont="1" applyFill="1" applyBorder="1" applyAlignment="1"/>
    <xf numFmtId="166" fontId="25" fillId="2" borderId="0" xfId="1" applyNumberFormat="1" applyFont="1" applyFill="1" applyBorder="1" applyAlignment="1">
      <alignment vertical="center"/>
    </xf>
    <xf numFmtId="166" fontId="29" fillId="2" borderId="0" xfId="0" applyNumberFormat="1" applyFont="1" applyFill="1" applyAlignment="1"/>
    <xf numFmtId="3" fontId="25" fillId="2" borderId="0" xfId="0" applyNumberFormat="1" applyFont="1" applyFill="1" applyBorder="1" applyAlignment="1">
      <alignment horizontal="right" vertical="center"/>
    </xf>
    <xf numFmtId="3" fontId="26" fillId="2" borderId="0" xfId="0" applyNumberFormat="1" applyFont="1" applyFill="1" applyBorder="1" applyAlignment="1">
      <alignment horizontal="right" vertical="center"/>
    </xf>
    <xf numFmtId="3" fontId="31" fillId="2" borderId="0" xfId="0" applyNumberFormat="1" applyFont="1" applyFill="1" applyBorder="1" applyAlignment="1">
      <alignment horizontal="right" vertical="center"/>
    </xf>
    <xf numFmtId="3" fontId="26" fillId="2" borderId="0" xfId="1" applyNumberFormat="1" applyFont="1" applyFill="1" applyBorder="1" applyAlignment="1">
      <alignment horizontal="right" vertical="center"/>
    </xf>
    <xf numFmtId="1" fontId="7" fillId="2" borderId="1" xfId="0" applyNumberFormat="1" applyFont="1" applyFill="1" applyBorder="1" applyAlignment="1">
      <alignment vertical="center"/>
    </xf>
    <xf numFmtId="1" fontId="7" fillId="2" borderId="5" xfId="0" applyNumberFormat="1" applyFont="1" applyFill="1" applyBorder="1" applyAlignment="1">
      <alignment horizontal="right" vertical="center"/>
    </xf>
    <xf numFmtId="0" fontId="6" fillId="2" borderId="0" xfId="0" applyFont="1" applyFill="1" applyAlignment="1">
      <alignment horizontal="justify" vertical="center"/>
    </xf>
    <xf numFmtId="164" fontId="6" fillId="2" borderId="0" xfId="0" applyNumberFormat="1" applyFont="1" applyFill="1" applyAlignment="1">
      <alignment horizontal="right" vertical="center" wrapText="1"/>
    </xf>
    <xf numFmtId="3" fontId="7" fillId="2" borderId="0" xfId="0" applyNumberFormat="1" applyFont="1" applyFill="1" applyAlignment="1">
      <alignment horizontal="right" vertical="center" wrapText="1"/>
    </xf>
    <xf numFmtId="0" fontId="7" fillId="2" borderId="0" xfId="0" applyFont="1" applyFill="1" applyAlignment="1">
      <alignment horizontal="right" vertical="center" wrapText="1"/>
    </xf>
    <xf numFmtId="1" fontId="7" fillId="2" borderId="0" xfId="0" applyNumberFormat="1" applyFont="1" applyFill="1" applyBorder="1" applyAlignment="1">
      <alignment horizontal="left" vertical="center"/>
    </xf>
    <xf numFmtId="166" fontId="7" fillId="2" borderId="0" xfId="1" applyNumberFormat="1" applyFont="1" applyFill="1" applyBorder="1" applyAlignment="1">
      <alignment horizontal="right" vertical="center"/>
    </xf>
    <xf numFmtId="0" fontId="7" fillId="0" borderId="0" xfId="0" applyFont="1" applyFill="1" applyAlignment="1"/>
    <xf numFmtId="1" fontId="25" fillId="0" borderId="0" xfId="0" applyNumberFormat="1" applyFont="1" applyFill="1" applyBorder="1" applyAlignment="1"/>
    <xf numFmtId="0" fontId="18" fillId="0" borderId="0" xfId="2" applyFont="1" applyFill="1" applyBorder="1" applyAlignment="1" applyProtection="1">
      <alignment vertical="top" wrapText="1"/>
    </xf>
    <xf numFmtId="1" fontId="7" fillId="2" borderId="1" xfId="0" applyNumberFormat="1" applyFont="1" applyFill="1" applyBorder="1" applyAlignment="1">
      <alignment horizontal="center" vertical="center"/>
    </xf>
    <xf numFmtId="0" fontId="34" fillId="0" borderId="0" xfId="9" applyFont="1" applyFill="1" applyBorder="1" applyAlignment="1">
      <alignment vertical="top"/>
    </xf>
    <xf numFmtId="49" fontId="33" fillId="0" borderId="0" xfId="8" applyNumberFormat="1" applyFill="1" applyBorder="1" applyAlignment="1" applyProtection="1"/>
    <xf numFmtId="0" fontId="6" fillId="2" borderId="0" xfId="0" applyFont="1" applyFill="1" applyBorder="1"/>
    <xf numFmtId="0" fontId="6" fillId="2" borderId="0" xfId="0" applyFont="1" applyFill="1"/>
    <xf numFmtId="0" fontId="6" fillId="2" borderId="0" xfId="0" applyFont="1" applyFill="1" applyBorder="1"/>
    <xf numFmtId="0" fontId="6" fillId="2" borderId="0" xfId="0" applyFont="1" applyFill="1" applyBorder="1" applyAlignment="1">
      <alignment horizontal="right"/>
    </xf>
    <xf numFmtId="0" fontId="6" fillId="2" borderId="1" xfId="0" applyFont="1" applyFill="1" applyBorder="1" applyAlignment="1">
      <alignment horizontal="left"/>
    </xf>
    <xf numFmtId="0" fontId="6" fillId="2" borderId="0" xfId="0" applyFont="1" applyFill="1"/>
    <xf numFmtId="0" fontId="7"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applyAlignment="1">
      <alignment horizontal="right" wrapText="1"/>
    </xf>
    <xf numFmtId="0" fontId="5" fillId="2" borderId="0" xfId="0" applyFont="1" applyFill="1" applyAlignment="1">
      <alignment horizontal="left"/>
    </xf>
    <xf numFmtId="0" fontId="7" fillId="2" borderId="6" xfId="0" applyFont="1" applyFill="1" applyBorder="1" applyAlignment="1">
      <alignment horizontal="center" vertical="center"/>
    </xf>
    <xf numFmtId="0" fontId="6" fillId="2" borderId="0" xfId="0" applyFont="1" applyFill="1" applyAlignment="1">
      <alignment horizontal="left"/>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0" xfId="0" applyNumberFormat="1" applyFont="1" applyFill="1" applyBorder="1" applyAlignment="1">
      <alignment horizontal="right"/>
    </xf>
    <xf numFmtId="0" fontId="7" fillId="2" borderId="6" xfId="0" applyFont="1" applyFill="1" applyBorder="1" applyAlignment="1">
      <alignment horizontal="center" wrapText="1"/>
    </xf>
    <xf numFmtId="1" fontId="5" fillId="2" borderId="0" xfId="0" applyNumberFormat="1" applyFont="1" applyFill="1" applyBorder="1" applyAlignment="1">
      <alignment horizontal="left" vertical="center"/>
    </xf>
    <xf numFmtId="0" fontId="6" fillId="0" borderId="0" xfId="0" applyFont="1" applyFill="1" applyBorder="1" applyAlignment="1">
      <alignment horizontal="left" wrapText="1"/>
    </xf>
    <xf numFmtId="0" fontId="6" fillId="2" borderId="0" xfId="0" applyFont="1" applyFill="1" applyBorder="1" applyAlignment="1">
      <alignment horizontal="left"/>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vertical="center"/>
    </xf>
    <xf numFmtId="0" fontId="7" fillId="2" borderId="0" xfId="0" applyFont="1" applyFill="1" applyBorder="1"/>
    <xf numFmtId="0" fontId="7" fillId="2" borderId="0" xfId="0" applyFont="1" applyFill="1"/>
    <xf numFmtId="0" fontId="21" fillId="0" borderId="0" xfId="0" applyFont="1"/>
    <xf numFmtId="0" fontId="35" fillId="0" borderId="0" xfId="0" applyFont="1" applyAlignment="1">
      <alignment horizontal="left" vertical="center" indent="2"/>
    </xf>
  </cellXfs>
  <cellStyles count="10">
    <cellStyle name="Comma" xfId="1" builtinId="3"/>
    <cellStyle name="Comma 10 3" xfId="4"/>
    <cellStyle name="Comma 2 2" xfId="5"/>
    <cellStyle name="Hyperlink" xfId="8" builtinId="8"/>
    <cellStyle name="Hyperlink 2" xfId="2"/>
    <cellStyle name="Normal" xfId="0" builtinId="0"/>
    <cellStyle name="Normal 20" xfId="7"/>
    <cellStyle name="Normal 28" xfId="6"/>
    <cellStyle name="Normal 28 5" xfId="9"/>
    <cellStyle name="Normal 9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L119"/>
  <sheetViews>
    <sheetView workbookViewId="0">
      <pane xSplit="2" ySplit="5" topLeftCell="C6" activePane="bottomRight" state="frozen"/>
      <selection pane="topRight" activeCell="C1" sqref="C1"/>
      <selection pane="bottomLeft" activeCell="A6" sqref="A6"/>
      <selection pane="bottomRight" activeCell="BN18" sqref="BN18"/>
    </sheetView>
  </sheetViews>
  <sheetFormatPr defaultRowHeight="11.25" x14ac:dyDescent="0.2"/>
  <cols>
    <col min="1" max="1" width="7.42578125" style="35" customWidth="1"/>
    <col min="2" max="2" width="10.5703125" style="51" customWidth="1"/>
    <col min="3" max="46" width="9.140625" style="35" customWidth="1"/>
    <col min="47" max="47" width="8" style="35" customWidth="1"/>
    <col min="48" max="48" width="6" style="35" customWidth="1"/>
    <col min="49" max="49" width="19.5703125" style="64" customWidth="1"/>
    <col min="50" max="54" width="6.28515625" style="64" customWidth="1"/>
    <col min="55" max="58" width="6.28515625" style="35" customWidth="1"/>
    <col min="59" max="64" width="6.28515625" style="265" customWidth="1"/>
    <col min="65" max="16384" width="9.140625" style="35"/>
  </cols>
  <sheetData>
    <row r="2" spans="2:64" ht="18.75" x14ac:dyDescent="0.3">
      <c r="B2" s="68" t="s">
        <v>0</v>
      </c>
      <c r="C2" s="68"/>
      <c r="D2" s="68"/>
      <c r="E2" s="68"/>
      <c r="F2" s="68"/>
      <c r="G2" s="68"/>
      <c r="H2" s="68"/>
      <c r="I2" s="68"/>
      <c r="J2" s="68"/>
      <c r="K2" s="68"/>
      <c r="L2" s="68"/>
    </row>
    <row r="3" spans="2:64" x14ac:dyDescent="0.2">
      <c r="B3" s="70"/>
      <c r="C3" s="71"/>
      <c r="D3" s="71"/>
      <c r="E3" s="71"/>
      <c r="F3" s="71"/>
      <c r="G3" s="326"/>
      <c r="H3" s="326"/>
      <c r="I3" s="326"/>
      <c r="J3" s="326"/>
      <c r="K3" s="326"/>
      <c r="L3" s="326"/>
      <c r="AW3" s="72"/>
      <c r="AX3" s="72"/>
      <c r="AY3" s="72"/>
      <c r="AZ3" s="72"/>
      <c r="BA3" s="72"/>
      <c r="BB3" s="72"/>
      <c r="BC3" s="73"/>
      <c r="BG3" s="73"/>
      <c r="BJ3" s="73"/>
    </row>
    <row r="4" spans="2:64" ht="12" thickBot="1" x14ac:dyDescent="0.25">
      <c r="B4" s="325" t="s">
        <v>1</v>
      </c>
      <c r="C4" s="325"/>
      <c r="D4" s="325"/>
      <c r="E4" s="325"/>
      <c r="F4" s="325"/>
      <c r="G4" s="325"/>
      <c r="H4" s="325"/>
      <c r="I4" s="325"/>
      <c r="J4" s="325"/>
      <c r="K4" s="325"/>
      <c r="L4" s="325"/>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39"/>
      <c r="AW4" s="71"/>
      <c r="AX4" s="71"/>
      <c r="AY4" s="71"/>
      <c r="AZ4" s="71"/>
      <c r="BA4" s="71"/>
      <c r="BB4" s="71"/>
    </row>
    <row r="5" spans="2:64" s="75" customFormat="1" ht="22.5" customHeight="1" thickTop="1" thickBot="1" x14ac:dyDescent="0.25">
      <c r="B5" s="76" t="s">
        <v>2</v>
      </c>
      <c r="C5" s="77" t="s">
        <v>3</v>
      </c>
      <c r="D5" s="77" t="s">
        <v>4</v>
      </c>
      <c r="E5" s="77" t="s">
        <v>5</v>
      </c>
      <c r="F5" s="77" t="s">
        <v>6</v>
      </c>
      <c r="G5" s="77" t="s">
        <v>7</v>
      </c>
      <c r="H5" s="78" t="s">
        <v>8</v>
      </c>
      <c r="I5" s="78" t="s">
        <v>9</v>
      </c>
      <c r="J5" s="78" t="s">
        <v>10</v>
      </c>
      <c r="K5" s="78" t="s">
        <v>11</v>
      </c>
      <c r="L5" s="78" t="s">
        <v>12</v>
      </c>
      <c r="M5" s="78" t="s">
        <v>25</v>
      </c>
      <c r="N5" s="78" t="s">
        <v>26</v>
      </c>
      <c r="O5" s="78" t="s">
        <v>27</v>
      </c>
      <c r="P5" s="78" t="s">
        <v>28</v>
      </c>
      <c r="Q5" s="78" t="s">
        <v>29</v>
      </c>
      <c r="R5" s="78" t="s">
        <v>30</v>
      </c>
      <c r="S5" s="78" t="s">
        <v>31</v>
      </c>
      <c r="T5" s="78" t="s">
        <v>32</v>
      </c>
      <c r="U5" s="78" t="s">
        <v>33</v>
      </c>
      <c r="V5" s="78" t="s">
        <v>34</v>
      </c>
      <c r="W5" s="78" t="s">
        <v>35</v>
      </c>
      <c r="X5" s="78" t="s">
        <v>36</v>
      </c>
      <c r="Y5" s="78" t="s">
        <v>37</v>
      </c>
      <c r="Z5" s="78" t="s">
        <v>38</v>
      </c>
      <c r="AA5" s="78" t="s">
        <v>39</v>
      </c>
      <c r="AB5" s="78" t="s">
        <v>40</v>
      </c>
      <c r="AC5" s="78" t="s">
        <v>41</v>
      </c>
      <c r="AD5" s="78" t="s">
        <v>42</v>
      </c>
      <c r="AE5" s="78" t="s">
        <v>43</v>
      </c>
      <c r="AF5" s="78" t="s">
        <v>44</v>
      </c>
      <c r="AG5" s="78" t="s">
        <v>45</v>
      </c>
      <c r="AH5" s="78" t="s">
        <v>46</v>
      </c>
      <c r="AI5" s="78" t="s">
        <v>47</v>
      </c>
      <c r="AJ5" s="78" t="s">
        <v>48</v>
      </c>
      <c r="AK5" s="78" t="s">
        <v>49</v>
      </c>
      <c r="AL5" s="78" t="s">
        <v>50</v>
      </c>
      <c r="AM5" s="78" t="s">
        <v>51</v>
      </c>
      <c r="AN5" s="78" t="s">
        <v>52</v>
      </c>
      <c r="AO5" s="78" t="s">
        <v>53</v>
      </c>
      <c r="AP5" s="78" t="s">
        <v>54</v>
      </c>
      <c r="AQ5" s="78" t="s">
        <v>55</v>
      </c>
      <c r="AR5" s="78" t="s">
        <v>56</v>
      </c>
      <c r="AS5" s="78" t="s">
        <v>57</v>
      </c>
      <c r="AT5" s="78" t="s">
        <v>58</v>
      </c>
      <c r="AU5" s="78" t="s">
        <v>354</v>
      </c>
      <c r="AV5" s="79"/>
      <c r="AW5" s="80" t="s">
        <v>2</v>
      </c>
      <c r="AX5" s="144" t="s">
        <v>296</v>
      </c>
      <c r="AY5" s="144" t="s">
        <v>297</v>
      </c>
      <c r="AZ5" s="144" t="s">
        <v>298</v>
      </c>
      <c r="BA5" s="144" t="s">
        <v>299</v>
      </c>
      <c r="BB5" s="144" t="s">
        <v>316</v>
      </c>
      <c r="BC5" s="144" t="s">
        <v>375</v>
      </c>
      <c r="BD5" s="144" t="s">
        <v>376</v>
      </c>
      <c r="BE5" s="144" t="s">
        <v>377</v>
      </c>
      <c r="BF5" s="144" t="s">
        <v>378</v>
      </c>
      <c r="BG5" s="144" t="s">
        <v>379</v>
      </c>
      <c r="BH5" s="144" t="s">
        <v>490</v>
      </c>
      <c r="BI5" s="144" t="s">
        <v>491</v>
      </c>
      <c r="BJ5" s="144" t="s">
        <v>492</v>
      </c>
      <c r="BK5" s="144" t="s">
        <v>493</v>
      </c>
      <c r="BL5" s="144" t="s">
        <v>494</v>
      </c>
    </row>
    <row r="6" spans="2:64" ht="12" thickTop="1" x14ac:dyDescent="0.2">
      <c r="B6" s="31"/>
      <c r="C6" s="81"/>
      <c r="D6" s="81"/>
      <c r="E6" s="81"/>
      <c r="F6" s="81"/>
      <c r="G6" s="81"/>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82"/>
      <c r="AX6" s="83"/>
      <c r="AY6" s="83"/>
      <c r="AZ6" s="83"/>
      <c r="BA6" s="83"/>
      <c r="BB6" s="84"/>
      <c r="BC6" s="84"/>
      <c r="BD6" s="84"/>
      <c r="BE6" s="84"/>
      <c r="BF6" s="84"/>
      <c r="BG6" s="276"/>
      <c r="BH6" s="276"/>
      <c r="BI6" s="276"/>
      <c r="BJ6" s="276"/>
      <c r="BK6" s="276"/>
      <c r="BL6" s="276"/>
    </row>
    <row r="7" spans="2:64" s="39" customFormat="1" ht="15" customHeight="1" x14ac:dyDescent="0.2">
      <c r="B7" s="31" t="s">
        <v>13</v>
      </c>
      <c r="C7" s="81">
        <v>342</v>
      </c>
      <c r="D7" s="81">
        <v>304</v>
      </c>
      <c r="E7" s="81">
        <v>501</v>
      </c>
      <c r="F7" s="81">
        <v>541</v>
      </c>
      <c r="G7" s="81">
        <v>706</v>
      </c>
      <c r="H7" s="6">
        <v>533</v>
      </c>
      <c r="I7" s="6">
        <v>623</v>
      </c>
      <c r="J7" s="6">
        <v>729</v>
      </c>
      <c r="K7" s="6">
        <v>594</v>
      </c>
      <c r="L7" s="6">
        <v>564</v>
      </c>
      <c r="M7" s="81">
        <v>612</v>
      </c>
      <c r="N7" s="81">
        <v>409</v>
      </c>
      <c r="O7" s="81">
        <v>355</v>
      </c>
      <c r="P7" s="81">
        <v>498</v>
      </c>
      <c r="Q7" s="81">
        <v>976</v>
      </c>
      <c r="R7" s="85">
        <v>1065</v>
      </c>
      <c r="S7" s="6">
        <v>961</v>
      </c>
      <c r="T7" s="6">
        <v>856</v>
      </c>
      <c r="U7" s="6">
        <v>948</v>
      </c>
      <c r="V7" s="85">
        <v>1470</v>
      </c>
      <c r="W7" s="81">
        <v>972</v>
      </c>
      <c r="X7" s="86">
        <v>1102</v>
      </c>
      <c r="Y7" s="86">
        <v>1301</v>
      </c>
      <c r="Z7" s="86">
        <v>1177</v>
      </c>
      <c r="AA7" s="86">
        <v>1257</v>
      </c>
      <c r="AB7" s="85">
        <v>1528</v>
      </c>
      <c r="AC7" s="85">
        <v>1398</v>
      </c>
      <c r="AD7" s="85">
        <v>1824</v>
      </c>
      <c r="AE7" s="85">
        <v>2619</v>
      </c>
      <c r="AF7" s="85">
        <v>2342</v>
      </c>
      <c r="AG7" s="86">
        <v>2156</v>
      </c>
      <c r="AH7" s="85">
        <v>2471</v>
      </c>
      <c r="AI7" s="86">
        <v>2493</v>
      </c>
      <c r="AJ7" s="85">
        <v>2549</v>
      </c>
      <c r="AK7" s="86">
        <v>2600</v>
      </c>
      <c r="AL7" s="85">
        <v>2565</v>
      </c>
      <c r="AM7" s="86">
        <v>2233</v>
      </c>
      <c r="AN7" s="85">
        <v>2801</v>
      </c>
      <c r="AO7" s="86">
        <v>2431</v>
      </c>
      <c r="AP7" s="85">
        <v>1428</v>
      </c>
      <c r="AQ7" s="85">
        <v>1599</v>
      </c>
      <c r="AR7" s="85">
        <v>2319</v>
      </c>
      <c r="AS7" s="86">
        <v>1550</v>
      </c>
      <c r="AT7" s="86">
        <v>1248</v>
      </c>
      <c r="AU7" s="85">
        <v>2241</v>
      </c>
      <c r="AV7" s="85"/>
      <c r="AW7" s="87" t="s">
        <v>355</v>
      </c>
      <c r="AX7" s="86">
        <v>1949</v>
      </c>
      <c r="AY7" s="86">
        <v>2886</v>
      </c>
      <c r="AZ7" s="86">
        <v>2212</v>
      </c>
      <c r="BA7" s="32">
        <v>3817</v>
      </c>
      <c r="BB7" s="88">
        <v>2887</v>
      </c>
      <c r="BC7" s="88">
        <v>2425</v>
      </c>
      <c r="BD7" s="88">
        <v>2944.85</v>
      </c>
      <c r="BE7" s="88">
        <v>2574.0249999999996</v>
      </c>
      <c r="BF7" s="88">
        <v>6159</v>
      </c>
      <c r="BG7" s="88">
        <v>4573</v>
      </c>
      <c r="BH7" s="88">
        <v>5716</v>
      </c>
      <c r="BI7" s="88">
        <v>9507</v>
      </c>
      <c r="BJ7" s="88">
        <v>9813.5000000000018</v>
      </c>
      <c r="BK7" s="88">
        <v>9513.8700000000008</v>
      </c>
      <c r="BL7" s="88">
        <v>11085.199999999999</v>
      </c>
    </row>
    <row r="8" spans="2:64" ht="15" customHeight="1" x14ac:dyDescent="0.2">
      <c r="B8" s="51" t="s">
        <v>14</v>
      </c>
      <c r="C8" s="89">
        <v>111</v>
      </c>
      <c r="D8" s="89">
        <v>138</v>
      </c>
      <c r="E8" s="89">
        <v>258</v>
      </c>
      <c r="F8" s="89">
        <v>315</v>
      </c>
      <c r="G8" s="89">
        <v>410</v>
      </c>
      <c r="H8" s="90">
        <v>392</v>
      </c>
      <c r="I8" s="90">
        <v>432</v>
      </c>
      <c r="J8" s="90">
        <v>506</v>
      </c>
      <c r="K8" s="90">
        <v>493</v>
      </c>
      <c r="L8" s="90">
        <v>501</v>
      </c>
      <c r="M8" s="89">
        <v>566</v>
      </c>
      <c r="N8" s="89">
        <v>359</v>
      </c>
      <c r="O8" s="89">
        <v>311</v>
      </c>
      <c r="P8" s="89">
        <v>444</v>
      </c>
      <c r="Q8" s="89">
        <v>914</v>
      </c>
      <c r="R8" s="90">
        <v>925</v>
      </c>
      <c r="S8" s="90">
        <v>817</v>
      </c>
      <c r="T8" s="90">
        <v>748</v>
      </c>
      <c r="U8" s="90">
        <v>826</v>
      </c>
      <c r="V8" s="91">
        <v>1218</v>
      </c>
      <c r="W8" s="89">
        <v>719</v>
      </c>
      <c r="X8" s="89">
        <v>681</v>
      </c>
      <c r="Y8" s="89">
        <v>974</v>
      </c>
      <c r="Z8" s="89">
        <v>881</v>
      </c>
      <c r="AA8" s="89">
        <v>876</v>
      </c>
      <c r="AB8" s="91">
        <v>1073</v>
      </c>
      <c r="AC8" s="91">
        <v>1017</v>
      </c>
      <c r="AD8" s="91">
        <v>1312</v>
      </c>
      <c r="AE8" s="91">
        <v>2035</v>
      </c>
      <c r="AF8" s="91">
        <v>1807</v>
      </c>
      <c r="AG8" s="92">
        <v>1541</v>
      </c>
      <c r="AH8" s="91">
        <v>2012</v>
      </c>
      <c r="AI8" s="92">
        <v>2145</v>
      </c>
      <c r="AJ8" s="91">
        <v>2249</v>
      </c>
      <c r="AK8" s="92">
        <v>2296</v>
      </c>
      <c r="AL8" s="91">
        <v>2363</v>
      </c>
      <c r="AM8" s="92">
        <v>1996</v>
      </c>
      <c r="AN8" s="91">
        <v>2616</v>
      </c>
      <c r="AO8" s="92">
        <v>2278</v>
      </c>
      <c r="AP8" s="91">
        <v>1304</v>
      </c>
      <c r="AQ8" s="91">
        <v>1463</v>
      </c>
      <c r="AR8" s="91">
        <v>1416</v>
      </c>
      <c r="AS8" s="92">
        <v>1201</v>
      </c>
      <c r="AT8" s="89">
        <v>971</v>
      </c>
      <c r="AU8" s="91">
        <v>1885</v>
      </c>
      <c r="AV8" s="93"/>
      <c r="AW8" s="48" t="s">
        <v>311</v>
      </c>
      <c r="AX8" s="94">
        <v>1301</v>
      </c>
      <c r="AY8" s="94">
        <v>2330</v>
      </c>
      <c r="AZ8" s="94">
        <v>1690</v>
      </c>
      <c r="BA8" s="40">
        <v>3327</v>
      </c>
      <c r="BB8" s="95">
        <v>2275</v>
      </c>
      <c r="BC8" s="95">
        <v>1819</v>
      </c>
      <c r="BD8" s="95">
        <v>2557.2799999999997</v>
      </c>
      <c r="BE8" s="95">
        <v>2206.62</v>
      </c>
      <c r="BF8" s="95">
        <v>5676</v>
      </c>
      <c r="BG8" s="95">
        <v>4062</v>
      </c>
      <c r="BH8" s="95">
        <v>5081</v>
      </c>
      <c r="BI8" s="95">
        <v>9049</v>
      </c>
      <c r="BJ8" s="95">
        <v>9274.9800000000014</v>
      </c>
      <c r="BK8" s="95">
        <v>9226.77</v>
      </c>
      <c r="BL8" s="95">
        <v>10738.8</v>
      </c>
    </row>
    <row r="9" spans="2:64" ht="15" customHeight="1" x14ac:dyDescent="0.2">
      <c r="B9" s="51" t="s">
        <v>15</v>
      </c>
      <c r="C9" s="89">
        <v>231</v>
      </c>
      <c r="D9" s="89">
        <v>166</v>
      </c>
      <c r="E9" s="89">
        <v>243</v>
      </c>
      <c r="F9" s="89">
        <v>226</v>
      </c>
      <c r="G9" s="89">
        <v>296</v>
      </c>
      <c r="H9" s="90">
        <v>141</v>
      </c>
      <c r="I9" s="90">
        <v>191</v>
      </c>
      <c r="J9" s="90">
        <v>223</v>
      </c>
      <c r="K9" s="90">
        <v>101</v>
      </c>
      <c r="L9" s="90">
        <v>63</v>
      </c>
      <c r="M9" s="89">
        <v>46</v>
      </c>
      <c r="N9" s="89">
        <v>50</v>
      </c>
      <c r="O9" s="89">
        <v>44</v>
      </c>
      <c r="P9" s="89">
        <v>54</v>
      </c>
      <c r="Q9" s="89">
        <v>63</v>
      </c>
      <c r="R9" s="90">
        <v>139</v>
      </c>
      <c r="S9" s="90">
        <v>144</v>
      </c>
      <c r="T9" s="90">
        <v>108</v>
      </c>
      <c r="U9" s="90">
        <v>122</v>
      </c>
      <c r="V9" s="90">
        <v>252</v>
      </c>
      <c r="W9" s="89">
        <v>253</v>
      </c>
      <c r="X9" s="89">
        <v>421</v>
      </c>
      <c r="Y9" s="89">
        <v>327</v>
      </c>
      <c r="Z9" s="89">
        <v>296</v>
      </c>
      <c r="AA9" s="89">
        <v>381</v>
      </c>
      <c r="AB9" s="90">
        <v>455</v>
      </c>
      <c r="AC9" s="90">
        <v>381</v>
      </c>
      <c r="AD9" s="90">
        <v>512</v>
      </c>
      <c r="AE9" s="90">
        <v>584</v>
      </c>
      <c r="AF9" s="90">
        <v>535</v>
      </c>
      <c r="AG9" s="89">
        <v>615</v>
      </c>
      <c r="AH9" s="90">
        <v>459</v>
      </c>
      <c r="AI9" s="89">
        <v>348</v>
      </c>
      <c r="AJ9" s="90">
        <v>299</v>
      </c>
      <c r="AK9" s="89">
        <v>304</v>
      </c>
      <c r="AL9" s="90">
        <v>201</v>
      </c>
      <c r="AM9" s="89">
        <v>237</v>
      </c>
      <c r="AN9" s="90">
        <v>185</v>
      </c>
      <c r="AO9" s="89">
        <v>154</v>
      </c>
      <c r="AP9" s="90">
        <v>125</v>
      </c>
      <c r="AQ9" s="90">
        <v>136</v>
      </c>
      <c r="AR9" s="90">
        <v>903</v>
      </c>
      <c r="AS9" s="89">
        <v>349</v>
      </c>
      <c r="AT9" s="89">
        <v>277</v>
      </c>
      <c r="AU9" s="90">
        <v>356</v>
      </c>
      <c r="AV9" s="16"/>
      <c r="AW9" s="48" t="s">
        <v>312</v>
      </c>
      <c r="AX9" s="96">
        <v>648</v>
      </c>
      <c r="AY9" s="96">
        <v>556</v>
      </c>
      <c r="AZ9" s="96">
        <v>522</v>
      </c>
      <c r="BA9" s="40">
        <v>490</v>
      </c>
      <c r="BB9" s="95">
        <v>612</v>
      </c>
      <c r="BC9" s="95">
        <v>606</v>
      </c>
      <c r="BD9" s="95">
        <v>387.57</v>
      </c>
      <c r="BE9" s="95">
        <v>367.40499999999997</v>
      </c>
      <c r="BF9" s="95">
        <v>483</v>
      </c>
      <c r="BG9" s="95">
        <v>511</v>
      </c>
      <c r="BH9" s="95">
        <v>635</v>
      </c>
      <c r="BI9" s="95">
        <v>458</v>
      </c>
      <c r="BJ9" s="95">
        <v>538.52</v>
      </c>
      <c r="BK9" s="95">
        <v>287.10000000000002</v>
      </c>
      <c r="BL9" s="95">
        <v>346.4</v>
      </c>
    </row>
    <row r="10" spans="2:64" x14ac:dyDescent="0.2">
      <c r="B10" s="70" t="s">
        <v>16</v>
      </c>
      <c r="C10" s="71">
        <v>160</v>
      </c>
      <c r="D10" s="71">
        <v>202</v>
      </c>
      <c r="E10" s="71">
        <v>244</v>
      </c>
      <c r="F10" s="71">
        <v>267</v>
      </c>
      <c r="G10" s="71">
        <v>336</v>
      </c>
      <c r="H10" s="97">
        <v>367</v>
      </c>
      <c r="I10" s="97">
        <v>331</v>
      </c>
      <c r="J10" s="97">
        <v>401</v>
      </c>
      <c r="K10" s="97">
        <v>389</v>
      </c>
      <c r="L10" s="97">
        <v>323</v>
      </c>
      <c r="M10" s="71">
        <v>365</v>
      </c>
      <c r="N10" s="71">
        <v>281</v>
      </c>
      <c r="O10" s="71">
        <v>100</v>
      </c>
      <c r="P10" s="71">
        <v>170</v>
      </c>
      <c r="Q10" s="71">
        <v>286</v>
      </c>
      <c r="R10" s="97">
        <v>389</v>
      </c>
      <c r="S10" s="97">
        <v>449</v>
      </c>
      <c r="T10" s="97">
        <v>516</v>
      </c>
      <c r="U10" s="97">
        <v>599</v>
      </c>
      <c r="V10" s="97">
        <v>808</v>
      </c>
      <c r="W10" s="71">
        <v>675</v>
      </c>
      <c r="X10" s="71">
        <v>536</v>
      </c>
      <c r="Y10" s="71">
        <v>744</v>
      </c>
      <c r="Z10" s="71">
        <v>695</v>
      </c>
      <c r="AA10" s="71">
        <v>903</v>
      </c>
      <c r="AB10" s="98">
        <v>1055</v>
      </c>
      <c r="AC10" s="98">
        <v>1006</v>
      </c>
      <c r="AD10" s="98">
        <v>1224</v>
      </c>
      <c r="AE10" s="98">
        <v>1262</v>
      </c>
      <c r="AF10" s="98">
        <v>1312</v>
      </c>
      <c r="AG10" s="99">
        <v>1408</v>
      </c>
      <c r="AH10" s="98">
        <v>1766</v>
      </c>
      <c r="AI10" s="99">
        <v>1896</v>
      </c>
      <c r="AJ10" s="98">
        <v>1961</v>
      </c>
      <c r="AK10" s="99">
        <v>2079</v>
      </c>
      <c r="AL10" s="98">
        <v>2151</v>
      </c>
      <c r="AM10" s="99">
        <v>1821</v>
      </c>
      <c r="AN10" s="98">
        <v>1552</v>
      </c>
      <c r="AO10" s="99">
        <v>1610</v>
      </c>
      <c r="AP10" s="98">
        <v>1110</v>
      </c>
      <c r="AQ10" s="98">
        <v>919</v>
      </c>
      <c r="AR10" s="98">
        <v>642</v>
      </c>
      <c r="AS10" s="71">
        <v>702</v>
      </c>
      <c r="AT10" s="71">
        <v>497</v>
      </c>
      <c r="AU10" s="97">
        <v>706</v>
      </c>
      <c r="AV10" s="6"/>
      <c r="AW10" s="87" t="s">
        <v>305</v>
      </c>
      <c r="AX10" s="81">
        <v>878</v>
      </c>
      <c r="AY10" s="81">
        <v>864</v>
      </c>
      <c r="AZ10" s="81">
        <v>697</v>
      </c>
      <c r="BA10" s="32">
        <v>1058</v>
      </c>
      <c r="BB10" s="88">
        <v>995</v>
      </c>
      <c r="BC10" s="88">
        <v>931</v>
      </c>
      <c r="BD10" s="88">
        <v>1665</v>
      </c>
      <c r="BE10" s="88">
        <v>2351.79</v>
      </c>
      <c r="BF10" s="88">
        <v>2223</v>
      </c>
      <c r="BG10" s="88">
        <v>2754</v>
      </c>
      <c r="BH10" s="88">
        <v>3164</v>
      </c>
      <c r="BI10" s="88">
        <v>3540</v>
      </c>
      <c r="BJ10" s="88">
        <v>3825.89</v>
      </c>
      <c r="BK10" s="88">
        <v>3501.0600000000004</v>
      </c>
      <c r="BL10" s="88">
        <v>3163.25</v>
      </c>
    </row>
    <row r="11" spans="2:64" x14ac:dyDescent="0.2">
      <c r="B11" s="51" t="s">
        <v>14</v>
      </c>
      <c r="C11" s="89">
        <v>111</v>
      </c>
      <c r="D11" s="89">
        <v>138</v>
      </c>
      <c r="E11" s="89">
        <v>160</v>
      </c>
      <c r="F11" s="89">
        <v>185</v>
      </c>
      <c r="G11" s="89">
        <v>237</v>
      </c>
      <c r="H11" s="90">
        <v>283</v>
      </c>
      <c r="I11" s="90">
        <v>253</v>
      </c>
      <c r="J11" s="90">
        <v>360</v>
      </c>
      <c r="K11" s="90">
        <v>322</v>
      </c>
      <c r="L11" s="90">
        <v>260</v>
      </c>
      <c r="M11" s="89">
        <v>319</v>
      </c>
      <c r="N11" s="89">
        <v>231</v>
      </c>
      <c r="O11" s="89">
        <v>73</v>
      </c>
      <c r="P11" s="89">
        <v>143</v>
      </c>
      <c r="Q11" s="89">
        <v>249</v>
      </c>
      <c r="R11" s="90">
        <v>331</v>
      </c>
      <c r="S11" s="90">
        <v>377</v>
      </c>
      <c r="T11" s="90">
        <v>486</v>
      </c>
      <c r="U11" s="90">
        <v>534</v>
      </c>
      <c r="V11" s="90">
        <v>726</v>
      </c>
      <c r="W11" s="89">
        <v>571</v>
      </c>
      <c r="X11" s="89">
        <v>451</v>
      </c>
      <c r="Y11" s="89">
        <v>630</v>
      </c>
      <c r="Z11" s="89">
        <v>608</v>
      </c>
      <c r="AA11" s="89">
        <v>726</v>
      </c>
      <c r="AB11" s="90">
        <v>856</v>
      </c>
      <c r="AC11" s="90">
        <v>803</v>
      </c>
      <c r="AD11" s="90">
        <v>974</v>
      </c>
      <c r="AE11" s="91">
        <v>1056</v>
      </c>
      <c r="AF11" s="90">
        <v>992</v>
      </c>
      <c r="AG11" s="92">
        <v>1084</v>
      </c>
      <c r="AH11" s="91">
        <v>1464</v>
      </c>
      <c r="AI11" s="92">
        <v>1630</v>
      </c>
      <c r="AJ11" s="91">
        <v>1682</v>
      </c>
      <c r="AK11" s="92">
        <v>1820</v>
      </c>
      <c r="AL11" s="91">
        <v>1962</v>
      </c>
      <c r="AM11" s="92">
        <v>1587</v>
      </c>
      <c r="AN11" s="91">
        <v>1369</v>
      </c>
      <c r="AO11" s="92">
        <v>1498</v>
      </c>
      <c r="AP11" s="90">
        <v>988</v>
      </c>
      <c r="AQ11" s="90">
        <v>785</v>
      </c>
      <c r="AR11" s="90">
        <v>533</v>
      </c>
      <c r="AS11" s="89">
        <v>570</v>
      </c>
      <c r="AT11" s="89">
        <v>435</v>
      </c>
      <c r="AU11" s="90">
        <v>583</v>
      </c>
      <c r="AV11" s="16"/>
      <c r="AW11" s="37" t="s">
        <v>14</v>
      </c>
      <c r="AX11" s="96">
        <v>696</v>
      </c>
      <c r="AY11" s="96">
        <v>607</v>
      </c>
      <c r="AZ11" s="96">
        <v>586</v>
      </c>
      <c r="BA11" s="40">
        <v>711</v>
      </c>
      <c r="BB11" s="95">
        <v>877</v>
      </c>
      <c r="BC11" s="95">
        <v>847</v>
      </c>
      <c r="BD11" s="95">
        <v>1530.34</v>
      </c>
      <c r="BE11" s="95">
        <v>2109.42</v>
      </c>
      <c r="BF11" s="95">
        <v>1874</v>
      </c>
      <c r="BG11" s="95">
        <v>2391</v>
      </c>
      <c r="BH11" s="95">
        <v>2823</v>
      </c>
      <c r="BI11" s="95">
        <v>3210</v>
      </c>
      <c r="BJ11" s="95">
        <v>3454.16</v>
      </c>
      <c r="BK11" s="95">
        <v>3290.05</v>
      </c>
      <c r="BL11" s="95">
        <v>2892.95</v>
      </c>
    </row>
    <row r="12" spans="2:64" ht="15" customHeight="1" x14ac:dyDescent="0.2">
      <c r="B12" s="51" t="s">
        <v>15</v>
      </c>
      <c r="C12" s="89">
        <v>49</v>
      </c>
      <c r="D12" s="89">
        <v>64</v>
      </c>
      <c r="E12" s="89">
        <v>84</v>
      </c>
      <c r="F12" s="89">
        <v>82</v>
      </c>
      <c r="G12" s="89">
        <v>99</v>
      </c>
      <c r="H12" s="90">
        <v>84</v>
      </c>
      <c r="I12" s="90">
        <v>78</v>
      </c>
      <c r="J12" s="90">
        <v>41</v>
      </c>
      <c r="K12" s="90">
        <v>67</v>
      </c>
      <c r="L12" s="90">
        <v>63</v>
      </c>
      <c r="M12" s="89">
        <v>46</v>
      </c>
      <c r="N12" s="89">
        <v>50</v>
      </c>
      <c r="O12" s="89">
        <v>27</v>
      </c>
      <c r="P12" s="89">
        <v>27</v>
      </c>
      <c r="Q12" s="89">
        <v>37</v>
      </c>
      <c r="R12" s="90">
        <v>58</v>
      </c>
      <c r="S12" s="90">
        <v>72</v>
      </c>
      <c r="T12" s="90">
        <v>30</v>
      </c>
      <c r="U12" s="90">
        <v>65</v>
      </c>
      <c r="V12" s="90">
        <v>82</v>
      </c>
      <c r="W12" s="89">
        <v>104</v>
      </c>
      <c r="X12" s="89">
        <v>85</v>
      </c>
      <c r="Y12" s="89">
        <v>115</v>
      </c>
      <c r="Z12" s="89">
        <v>87</v>
      </c>
      <c r="AA12" s="89">
        <v>177</v>
      </c>
      <c r="AB12" s="90">
        <v>198</v>
      </c>
      <c r="AC12" s="90">
        <v>203</v>
      </c>
      <c r="AD12" s="90">
        <v>250</v>
      </c>
      <c r="AE12" s="90">
        <v>207</v>
      </c>
      <c r="AF12" s="90">
        <v>321</v>
      </c>
      <c r="AG12" s="89">
        <v>324</v>
      </c>
      <c r="AH12" s="90">
        <v>302</v>
      </c>
      <c r="AI12" s="89">
        <v>265</v>
      </c>
      <c r="AJ12" s="90">
        <v>278</v>
      </c>
      <c r="AK12" s="89">
        <v>259</v>
      </c>
      <c r="AL12" s="90">
        <v>189</v>
      </c>
      <c r="AM12" s="89">
        <v>234</v>
      </c>
      <c r="AN12" s="90">
        <v>183</v>
      </c>
      <c r="AO12" s="89">
        <v>112</v>
      </c>
      <c r="AP12" s="90">
        <v>122</v>
      </c>
      <c r="AQ12" s="90">
        <v>134</v>
      </c>
      <c r="AR12" s="90">
        <v>110</v>
      </c>
      <c r="AS12" s="89">
        <v>132</v>
      </c>
      <c r="AT12" s="89">
        <v>62</v>
      </c>
      <c r="AU12" s="90">
        <v>123</v>
      </c>
      <c r="AV12" s="16"/>
      <c r="AW12" s="37" t="s">
        <v>15</v>
      </c>
      <c r="AX12" s="96">
        <v>182</v>
      </c>
      <c r="AY12" s="96">
        <v>257</v>
      </c>
      <c r="AZ12" s="96">
        <v>111</v>
      </c>
      <c r="BA12" s="40">
        <v>347</v>
      </c>
      <c r="BB12" s="95">
        <v>118</v>
      </c>
      <c r="BC12" s="95">
        <v>84</v>
      </c>
      <c r="BD12" s="95">
        <v>134.66</v>
      </c>
      <c r="BE12" s="95">
        <v>242.37</v>
      </c>
      <c r="BF12" s="95">
        <v>349</v>
      </c>
      <c r="BG12" s="95">
        <v>364</v>
      </c>
      <c r="BH12" s="95">
        <v>341</v>
      </c>
      <c r="BI12" s="95">
        <v>329</v>
      </c>
      <c r="BJ12" s="95">
        <v>371.72999999999996</v>
      </c>
      <c r="BK12" s="95">
        <v>211.01</v>
      </c>
      <c r="BL12" s="95">
        <v>270.3</v>
      </c>
    </row>
    <row r="13" spans="2:64" ht="15" customHeight="1" x14ac:dyDescent="0.2">
      <c r="B13" s="70" t="s">
        <v>17</v>
      </c>
      <c r="C13" s="71">
        <v>182</v>
      </c>
      <c r="D13" s="71">
        <v>102</v>
      </c>
      <c r="E13" s="71">
        <v>257</v>
      </c>
      <c r="F13" s="71">
        <v>274</v>
      </c>
      <c r="G13" s="71">
        <v>370</v>
      </c>
      <c r="H13" s="97">
        <v>166</v>
      </c>
      <c r="I13" s="97">
        <v>292</v>
      </c>
      <c r="J13" s="97">
        <v>328</v>
      </c>
      <c r="K13" s="97">
        <v>205</v>
      </c>
      <c r="L13" s="97">
        <v>241</v>
      </c>
      <c r="M13" s="71">
        <v>247</v>
      </c>
      <c r="N13" s="71">
        <v>128</v>
      </c>
      <c r="O13" s="71">
        <v>255</v>
      </c>
      <c r="P13" s="71">
        <v>328</v>
      </c>
      <c r="Q13" s="71">
        <v>691</v>
      </c>
      <c r="R13" s="97">
        <v>676</v>
      </c>
      <c r="S13" s="97">
        <v>512</v>
      </c>
      <c r="T13" s="97">
        <v>340</v>
      </c>
      <c r="U13" s="97">
        <v>350</v>
      </c>
      <c r="V13" s="97">
        <v>662</v>
      </c>
      <c r="W13" s="71">
        <v>296</v>
      </c>
      <c r="X13" s="71">
        <v>566</v>
      </c>
      <c r="Y13" s="71">
        <v>557</v>
      </c>
      <c r="Z13" s="71">
        <v>481</v>
      </c>
      <c r="AA13" s="71">
        <v>354</v>
      </c>
      <c r="AB13" s="97">
        <v>473</v>
      </c>
      <c r="AC13" s="97">
        <v>392</v>
      </c>
      <c r="AD13" s="97">
        <v>601</v>
      </c>
      <c r="AE13" s="98">
        <v>1356</v>
      </c>
      <c r="AF13" s="98">
        <v>1030</v>
      </c>
      <c r="AG13" s="71">
        <v>748</v>
      </c>
      <c r="AH13" s="97">
        <v>705</v>
      </c>
      <c r="AI13" s="71">
        <v>598</v>
      </c>
      <c r="AJ13" s="97">
        <v>588</v>
      </c>
      <c r="AK13" s="71">
        <v>521</v>
      </c>
      <c r="AL13" s="97">
        <v>414</v>
      </c>
      <c r="AM13" s="71">
        <v>412</v>
      </c>
      <c r="AN13" s="98">
        <v>1250</v>
      </c>
      <c r="AO13" s="71">
        <v>821</v>
      </c>
      <c r="AP13" s="97">
        <v>318</v>
      </c>
      <c r="AQ13" s="97">
        <v>680</v>
      </c>
      <c r="AR13" s="97">
        <v>1678</v>
      </c>
      <c r="AS13" s="71">
        <v>848</v>
      </c>
      <c r="AT13" s="71">
        <v>751</v>
      </c>
      <c r="AU13" s="98">
        <v>1535</v>
      </c>
      <c r="AV13" s="85"/>
      <c r="AW13" s="87" t="s">
        <v>306</v>
      </c>
      <c r="AX13" s="86">
        <v>1071</v>
      </c>
      <c r="AY13" s="86">
        <v>2022</v>
      </c>
      <c r="AZ13" s="86">
        <v>1515</v>
      </c>
      <c r="BA13" s="32">
        <v>2759</v>
      </c>
      <c r="BB13" s="88">
        <v>1892</v>
      </c>
      <c r="BC13" s="88">
        <v>1494</v>
      </c>
      <c r="BD13" s="88">
        <v>1279.8500000000001</v>
      </c>
      <c r="BE13" s="88">
        <v>222.23500000000001</v>
      </c>
      <c r="BF13" s="88">
        <v>3936</v>
      </c>
      <c r="BG13" s="88">
        <v>1819</v>
      </c>
      <c r="BH13" s="88">
        <v>2551</v>
      </c>
      <c r="BI13" s="88">
        <v>5967</v>
      </c>
      <c r="BJ13" s="88">
        <v>5987.5999999999995</v>
      </c>
      <c r="BK13" s="88">
        <v>6012.81</v>
      </c>
      <c r="BL13" s="88">
        <v>4509.53</v>
      </c>
    </row>
    <row r="14" spans="2:64" ht="15" customHeight="1" x14ac:dyDescent="0.2">
      <c r="B14" s="51" t="s">
        <v>14</v>
      </c>
      <c r="C14" s="100">
        <v>0</v>
      </c>
      <c r="D14" s="100">
        <v>0</v>
      </c>
      <c r="E14" s="89">
        <v>98</v>
      </c>
      <c r="F14" s="89">
        <v>130</v>
      </c>
      <c r="G14" s="89">
        <v>173</v>
      </c>
      <c r="H14" s="90">
        <v>109</v>
      </c>
      <c r="I14" s="90">
        <v>179</v>
      </c>
      <c r="J14" s="90">
        <v>146</v>
      </c>
      <c r="K14" s="90">
        <v>171</v>
      </c>
      <c r="L14" s="90">
        <v>241</v>
      </c>
      <c r="M14" s="89">
        <v>247</v>
      </c>
      <c r="N14" s="89">
        <v>128</v>
      </c>
      <c r="O14" s="89">
        <v>237</v>
      </c>
      <c r="P14" s="89">
        <v>300</v>
      </c>
      <c r="Q14" s="89">
        <v>665</v>
      </c>
      <c r="R14" s="90">
        <v>594</v>
      </c>
      <c r="S14" s="90">
        <v>440</v>
      </c>
      <c r="T14" s="90">
        <v>262</v>
      </c>
      <c r="U14" s="90">
        <v>292</v>
      </c>
      <c r="V14" s="90">
        <v>492</v>
      </c>
      <c r="W14" s="89">
        <v>147</v>
      </c>
      <c r="X14" s="89">
        <v>230</v>
      </c>
      <c r="Y14" s="89">
        <v>344</v>
      </c>
      <c r="Z14" s="89">
        <v>272</v>
      </c>
      <c r="AA14" s="89">
        <v>150</v>
      </c>
      <c r="AB14" s="90">
        <v>217</v>
      </c>
      <c r="AC14" s="90">
        <v>215</v>
      </c>
      <c r="AD14" s="90">
        <v>338</v>
      </c>
      <c r="AE14" s="90">
        <v>979</v>
      </c>
      <c r="AF14" s="90">
        <v>815</v>
      </c>
      <c r="AG14" s="89">
        <v>458</v>
      </c>
      <c r="AH14" s="90">
        <v>549</v>
      </c>
      <c r="AI14" s="89">
        <v>515</v>
      </c>
      <c r="AJ14" s="90">
        <v>567</v>
      </c>
      <c r="AK14" s="89">
        <v>476</v>
      </c>
      <c r="AL14" s="90">
        <v>401</v>
      </c>
      <c r="AM14" s="89">
        <v>409</v>
      </c>
      <c r="AN14" s="91">
        <v>1247</v>
      </c>
      <c r="AO14" s="89">
        <v>780</v>
      </c>
      <c r="AP14" s="90">
        <v>316</v>
      </c>
      <c r="AQ14" s="90">
        <v>678</v>
      </c>
      <c r="AR14" s="90">
        <v>883</v>
      </c>
      <c r="AS14" s="89">
        <v>631</v>
      </c>
      <c r="AT14" s="89">
        <v>536</v>
      </c>
      <c r="AU14" s="91">
        <v>1302</v>
      </c>
      <c r="AV14" s="93"/>
      <c r="AW14" s="37" t="s">
        <v>14</v>
      </c>
      <c r="AX14" s="96">
        <v>605</v>
      </c>
      <c r="AY14" s="94">
        <v>1723</v>
      </c>
      <c r="AZ14" s="94">
        <v>1104</v>
      </c>
      <c r="BA14" s="40">
        <v>2616</v>
      </c>
      <c r="BB14" s="95">
        <v>1398</v>
      </c>
      <c r="BC14" s="95">
        <v>972</v>
      </c>
      <c r="BD14" s="95">
        <v>1026.94</v>
      </c>
      <c r="BE14" s="95">
        <v>97.2</v>
      </c>
      <c r="BF14" s="95">
        <v>3802</v>
      </c>
      <c r="BG14" s="95">
        <v>1672</v>
      </c>
      <c r="BH14" s="95">
        <v>2258</v>
      </c>
      <c r="BI14" s="95">
        <v>5839</v>
      </c>
      <c r="BJ14" s="95">
        <v>5820.82</v>
      </c>
      <c r="BK14" s="95">
        <v>5936.72</v>
      </c>
      <c r="BL14" s="95">
        <v>4434.12</v>
      </c>
    </row>
    <row r="15" spans="2:64" ht="15" customHeight="1" x14ac:dyDescent="0.2">
      <c r="B15" s="51" t="s">
        <v>15</v>
      </c>
      <c r="C15" s="89">
        <v>182</v>
      </c>
      <c r="D15" s="89">
        <v>102</v>
      </c>
      <c r="E15" s="89">
        <v>159</v>
      </c>
      <c r="F15" s="89">
        <v>144</v>
      </c>
      <c r="G15" s="89">
        <v>197</v>
      </c>
      <c r="H15" s="90">
        <v>57</v>
      </c>
      <c r="I15" s="90">
        <v>113</v>
      </c>
      <c r="J15" s="90">
        <v>182</v>
      </c>
      <c r="K15" s="90">
        <v>34</v>
      </c>
      <c r="L15" s="100">
        <v>0</v>
      </c>
      <c r="M15" s="100">
        <v>0</v>
      </c>
      <c r="N15" s="100">
        <v>0</v>
      </c>
      <c r="O15" s="89">
        <v>17</v>
      </c>
      <c r="P15" s="89">
        <v>27</v>
      </c>
      <c r="Q15" s="89">
        <v>26</v>
      </c>
      <c r="R15" s="90">
        <v>81</v>
      </c>
      <c r="S15" s="90">
        <v>72</v>
      </c>
      <c r="T15" s="90">
        <v>78</v>
      </c>
      <c r="U15" s="90">
        <v>58</v>
      </c>
      <c r="V15" s="90">
        <v>170</v>
      </c>
      <c r="W15" s="89">
        <v>149</v>
      </c>
      <c r="X15" s="89">
        <v>336</v>
      </c>
      <c r="Y15" s="89">
        <v>213</v>
      </c>
      <c r="Z15" s="89">
        <v>209</v>
      </c>
      <c r="AA15" s="89">
        <v>204</v>
      </c>
      <c r="AB15" s="90">
        <v>257</v>
      </c>
      <c r="AC15" s="90">
        <v>178</v>
      </c>
      <c r="AD15" s="90">
        <v>262</v>
      </c>
      <c r="AE15" s="90">
        <v>377</v>
      </c>
      <c r="AF15" s="90">
        <v>214</v>
      </c>
      <c r="AG15" s="89">
        <v>290</v>
      </c>
      <c r="AH15" s="90">
        <v>156</v>
      </c>
      <c r="AI15" s="89">
        <v>83</v>
      </c>
      <c r="AJ15" s="90">
        <v>21</v>
      </c>
      <c r="AK15" s="89">
        <v>45</v>
      </c>
      <c r="AL15" s="90">
        <v>12</v>
      </c>
      <c r="AM15" s="89">
        <v>3</v>
      </c>
      <c r="AN15" s="90">
        <v>2</v>
      </c>
      <c r="AO15" s="89">
        <v>42</v>
      </c>
      <c r="AP15" s="90">
        <v>2</v>
      </c>
      <c r="AQ15" s="90">
        <v>2</v>
      </c>
      <c r="AR15" s="90">
        <v>793</v>
      </c>
      <c r="AS15" s="89">
        <v>217</v>
      </c>
      <c r="AT15" s="89">
        <v>215</v>
      </c>
      <c r="AU15" s="89">
        <v>233</v>
      </c>
      <c r="AV15" s="96"/>
      <c r="AW15" s="37" t="s">
        <v>15</v>
      </c>
      <c r="AX15" s="96">
        <v>466</v>
      </c>
      <c r="AY15" s="96">
        <v>299</v>
      </c>
      <c r="AZ15" s="96">
        <v>411</v>
      </c>
      <c r="BA15" s="40">
        <v>143</v>
      </c>
      <c r="BB15" s="95">
        <v>494</v>
      </c>
      <c r="BC15" s="95">
        <v>522</v>
      </c>
      <c r="BD15" s="95">
        <v>252.91</v>
      </c>
      <c r="BE15" s="95">
        <v>125.035</v>
      </c>
      <c r="BF15" s="95">
        <v>134</v>
      </c>
      <c r="BG15" s="95">
        <v>147</v>
      </c>
      <c r="BH15" s="95">
        <v>293</v>
      </c>
      <c r="BI15" s="95">
        <v>129</v>
      </c>
      <c r="BJ15" s="95">
        <v>166.78</v>
      </c>
      <c r="BK15" s="95">
        <v>76.09</v>
      </c>
      <c r="BL15" s="95">
        <v>75.41</v>
      </c>
    </row>
    <row r="16" spans="2:64" ht="15" customHeight="1" x14ac:dyDescent="0.2">
      <c r="B16" s="101" t="s">
        <v>19</v>
      </c>
      <c r="C16" s="89">
        <v>171</v>
      </c>
      <c r="D16" s="89">
        <v>94</v>
      </c>
      <c r="E16" s="89">
        <v>159</v>
      </c>
      <c r="F16" s="89">
        <v>144</v>
      </c>
      <c r="G16" s="89">
        <v>197</v>
      </c>
      <c r="H16" s="90">
        <v>57</v>
      </c>
      <c r="I16" s="90">
        <v>113</v>
      </c>
      <c r="J16" s="90">
        <v>182</v>
      </c>
      <c r="K16" s="90">
        <v>34</v>
      </c>
      <c r="L16" s="90">
        <v>83</v>
      </c>
      <c r="M16" s="89">
        <v>61</v>
      </c>
      <c r="N16" s="89">
        <v>49</v>
      </c>
      <c r="O16" s="89">
        <v>93</v>
      </c>
      <c r="P16" s="89">
        <v>117</v>
      </c>
      <c r="Q16" s="89">
        <v>97</v>
      </c>
      <c r="R16" s="90">
        <v>160</v>
      </c>
      <c r="S16" s="90">
        <v>112</v>
      </c>
      <c r="T16" s="90">
        <v>95</v>
      </c>
      <c r="U16" s="90">
        <v>51</v>
      </c>
      <c r="V16" s="90">
        <v>21</v>
      </c>
      <c r="W16" s="89">
        <v>66</v>
      </c>
      <c r="X16" s="89">
        <v>89</v>
      </c>
      <c r="Y16" s="89">
        <v>80</v>
      </c>
      <c r="Z16" s="89">
        <v>177</v>
      </c>
      <c r="AA16" s="89">
        <v>78</v>
      </c>
      <c r="AB16" s="90">
        <v>245</v>
      </c>
      <c r="AC16" s="90">
        <v>57</v>
      </c>
      <c r="AD16" s="90">
        <v>218</v>
      </c>
      <c r="AE16" s="90">
        <v>541</v>
      </c>
      <c r="AF16" s="90">
        <v>287</v>
      </c>
      <c r="AG16" s="89">
        <v>135</v>
      </c>
      <c r="AH16" s="90">
        <v>284</v>
      </c>
      <c r="AI16" s="89">
        <v>309</v>
      </c>
      <c r="AJ16" s="90">
        <v>251</v>
      </c>
      <c r="AK16" s="89">
        <v>258</v>
      </c>
      <c r="AL16" s="90">
        <v>383</v>
      </c>
      <c r="AM16" s="89">
        <v>409</v>
      </c>
      <c r="AN16" s="90">
        <v>622</v>
      </c>
      <c r="AO16" s="89">
        <v>270</v>
      </c>
      <c r="AP16" s="90">
        <v>191</v>
      </c>
      <c r="AQ16" s="90" t="s">
        <v>18</v>
      </c>
      <c r="AR16" s="90">
        <v>31</v>
      </c>
      <c r="AS16" s="89">
        <v>10</v>
      </c>
      <c r="AT16" s="89">
        <v>10</v>
      </c>
      <c r="AU16" s="102">
        <v>0</v>
      </c>
      <c r="AV16" s="103"/>
      <c r="AW16" s="37" t="s">
        <v>19</v>
      </c>
      <c r="AX16" s="96" t="s">
        <v>307</v>
      </c>
      <c r="AY16" s="96">
        <v>12</v>
      </c>
      <c r="AZ16" s="96" t="s">
        <v>308</v>
      </c>
      <c r="BA16" s="40">
        <v>175</v>
      </c>
      <c r="BB16" s="95">
        <v>100</v>
      </c>
      <c r="BC16" s="95" t="s">
        <v>304</v>
      </c>
      <c r="BD16" s="95">
        <v>72.709999999999994</v>
      </c>
      <c r="BE16" s="95">
        <v>50.62</v>
      </c>
      <c r="BF16" s="95">
        <v>80</v>
      </c>
      <c r="BG16" s="95">
        <v>10</v>
      </c>
      <c r="BH16" s="95" t="s">
        <v>18</v>
      </c>
      <c r="BI16" s="95" t="s">
        <v>18</v>
      </c>
      <c r="BJ16" s="95" t="s">
        <v>18</v>
      </c>
      <c r="BK16" s="95" t="s">
        <v>18</v>
      </c>
      <c r="BL16" s="95">
        <v>0</v>
      </c>
    </row>
    <row r="17" spans="2:64" ht="15" customHeight="1" x14ac:dyDescent="0.2">
      <c r="B17" s="104" t="s">
        <v>14</v>
      </c>
      <c r="C17" s="100">
        <v>0</v>
      </c>
      <c r="D17" s="100">
        <v>0</v>
      </c>
      <c r="E17" s="100">
        <v>0</v>
      </c>
      <c r="F17" s="100">
        <v>0</v>
      </c>
      <c r="G17" s="100">
        <v>0</v>
      </c>
      <c r="H17" s="100">
        <v>0</v>
      </c>
      <c r="I17" s="100">
        <v>0</v>
      </c>
      <c r="J17" s="100">
        <v>0</v>
      </c>
      <c r="K17" s="100">
        <v>0</v>
      </c>
      <c r="L17" s="90">
        <v>83</v>
      </c>
      <c r="M17" s="89">
        <v>61</v>
      </c>
      <c r="N17" s="89">
        <v>49</v>
      </c>
      <c r="O17" s="89">
        <v>78</v>
      </c>
      <c r="P17" s="89">
        <v>94</v>
      </c>
      <c r="Q17" s="89">
        <v>76</v>
      </c>
      <c r="R17" s="90">
        <v>117</v>
      </c>
      <c r="S17" s="90">
        <v>81</v>
      </c>
      <c r="T17" s="90">
        <v>78</v>
      </c>
      <c r="U17" s="90">
        <v>35</v>
      </c>
      <c r="V17" s="90">
        <v>5</v>
      </c>
      <c r="W17" s="89">
        <v>48</v>
      </c>
      <c r="X17" s="89">
        <v>78</v>
      </c>
      <c r="Y17" s="89">
        <v>80</v>
      </c>
      <c r="Z17" s="89">
        <v>170</v>
      </c>
      <c r="AA17" s="89">
        <v>78</v>
      </c>
      <c r="AB17" s="90">
        <v>155</v>
      </c>
      <c r="AC17" s="90">
        <v>47</v>
      </c>
      <c r="AD17" s="90">
        <v>217</v>
      </c>
      <c r="AE17" s="90">
        <v>418</v>
      </c>
      <c r="AF17" s="90">
        <v>285</v>
      </c>
      <c r="AG17" s="89">
        <v>135</v>
      </c>
      <c r="AH17" s="90">
        <v>282</v>
      </c>
      <c r="AI17" s="89">
        <v>308</v>
      </c>
      <c r="AJ17" s="90">
        <v>251</v>
      </c>
      <c r="AK17" s="89">
        <v>258</v>
      </c>
      <c r="AL17" s="90">
        <v>383</v>
      </c>
      <c r="AM17" s="89">
        <v>409</v>
      </c>
      <c r="AN17" s="90">
        <v>622</v>
      </c>
      <c r="AO17" s="89">
        <v>230</v>
      </c>
      <c r="AP17" s="90">
        <v>191</v>
      </c>
      <c r="AQ17" s="90" t="s">
        <v>18</v>
      </c>
      <c r="AR17" s="90" t="s">
        <v>18</v>
      </c>
      <c r="AS17" s="89">
        <v>10</v>
      </c>
      <c r="AT17" s="102">
        <v>0</v>
      </c>
      <c r="AU17" s="102">
        <v>0</v>
      </c>
      <c r="AV17" s="103"/>
      <c r="AW17" s="45" t="s">
        <v>311</v>
      </c>
      <c r="AX17" s="96" t="s">
        <v>307</v>
      </c>
      <c r="AY17" s="96" t="s">
        <v>307</v>
      </c>
      <c r="AZ17" s="96" t="s">
        <v>308</v>
      </c>
      <c r="BA17" s="40">
        <v>175</v>
      </c>
      <c r="BB17" s="95">
        <v>100</v>
      </c>
      <c r="BC17" s="95" t="s">
        <v>304</v>
      </c>
      <c r="BD17" s="95">
        <v>72.709999999999994</v>
      </c>
      <c r="BE17" s="95">
        <v>50.62</v>
      </c>
      <c r="BF17" s="95">
        <v>80</v>
      </c>
      <c r="BG17" s="95">
        <v>10</v>
      </c>
      <c r="BH17" s="95" t="s">
        <v>18</v>
      </c>
      <c r="BI17" s="95" t="s">
        <v>18</v>
      </c>
      <c r="BJ17" s="95" t="s">
        <v>18</v>
      </c>
      <c r="BK17" s="95" t="s">
        <v>18</v>
      </c>
      <c r="BL17" s="95">
        <v>0</v>
      </c>
    </row>
    <row r="18" spans="2:64" ht="15" customHeight="1" x14ac:dyDescent="0.2">
      <c r="B18" s="104" t="s">
        <v>15</v>
      </c>
      <c r="C18" s="89">
        <v>171</v>
      </c>
      <c r="D18" s="89">
        <v>94</v>
      </c>
      <c r="E18" s="89">
        <v>159</v>
      </c>
      <c r="F18" s="89">
        <v>144</v>
      </c>
      <c r="G18" s="89">
        <v>197</v>
      </c>
      <c r="H18" s="90">
        <v>57</v>
      </c>
      <c r="I18" s="90">
        <v>113</v>
      </c>
      <c r="J18" s="90">
        <v>182</v>
      </c>
      <c r="K18" s="90">
        <v>34</v>
      </c>
      <c r="L18" s="100">
        <v>0</v>
      </c>
      <c r="M18" s="100">
        <v>0</v>
      </c>
      <c r="N18" s="100">
        <v>0</v>
      </c>
      <c r="O18" s="89">
        <v>16</v>
      </c>
      <c r="P18" s="89">
        <v>23</v>
      </c>
      <c r="Q18" s="89">
        <v>21</v>
      </c>
      <c r="R18" s="90">
        <v>44</v>
      </c>
      <c r="S18" s="90">
        <v>31</v>
      </c>
      <c r="T18" s="90">
        <v>17</v>
      </c>
      <c r="U18" s="90">
        <v>16</v>
      </c>
      <c r="V18" s="90">
        <v>17</v>
      </c>
      <c r="W18" s="89">
        <v>18</v>
      </c>
      <c r="X18" s="89">
        <v>11</v>
      </c>
      <c r="Y18" s="100">
        <v>0</v>
      </c>
      <c r="Z18" s="89">
        <v>7</v>
      </c>
      <c r="AA18" s="100">
        <v>0</v>
      </c>
      <c r="AB18" s="90">
        <v>90</v>
      </c>
      <c r="AC18" s="90">
        <v>10</v>
      </c>
      <c r="AD18" s="90">
        <v>1</v>
      </c>
      <c r="AE18" s="90">
        <v>123</v>
      </c>
      <c r="AF18" s="90">
        <v>2</v>
      </c>
      <c r="AG18" s="100">
        <v>0</v>
      </c>
      <c r="AH18" s="90">
        <v>2</v>
      </c>
      <c r="AI18" s="100">
        <v>0</v>
      </c>
      <c r="AJ18" s="100">
        <v>0</v>
      </c>
      <c r="AK18" s="100">
        <v>0</v>
      </c>
      <c r="AL18" s="100">
        <v>0</v>
      </c>
      <c r="AM18" s="100">
        <v>0</v>
      </c>
      <c r="AN18" s="100">
        <v>0</v>
      </c>
      <c r="AO18" s="89">
        <v>40</v>
      </c>
      <c r="AP18" s="102">
        <v>0</v>
      </c>
      <c r="AQ18" s="102" t="s">
        <v>18</v>
      </c>
      <c r="AR18" s="102">
        <v>31</v>
      </c>
      <c r="AS18" s="102">
        <v>0</v>
      </c>
      <c r="AT18" s="89">
        <v>10</v>
      </c>
      <c r="AU18" s="102">
        <v>0</v>
      </c>
      <c r="AV18" s="103"/>
      <c r="AW18" s="45" t="s">
        <v>312</v>
      </c>
      <c r="AX18" s="96" t="s">
        <v>307</v>
      </c>
      <c r="AY18" s="96">
        <v>12</v>
      </c>
      <c r="AZ18" s="96" t="s">
        <v>308</v>
      </c>
      <c r="BA18" s="40" t="s">
        <v>309</v>
      </c>
      <c r="BB18" s="95" t="s">
        <v>304</v>
      </c>
      <c r="BC18" s="95" t="s">
        <v>304</v>
      </c>
      <c r="BD18" s="95" t="s">
        <v>304</v>
      </c>
      <c r="BE18" s="95" t="s">
        <v>304</v>
      </c>
      <c r="BF18" s="95" t="s">
        <v>18</v>
      </c>
      <c r="BG18" s="95" t="s">
        <v>18</v>
      </c>
      <c r="BH18" s="95" t="s">
        <v>18</v>
      </c>
      <c r="BI18" s="95" t="s">
        <v>18</v>
      </c>
      <c r="BJ18" s="95" t="s">
        <v>18</v>
      </c>
      <c r="BK18" s="95" t="s">
        <v>18</v>
      </c>
      <c r="BL18" s="95">
        <v>0</v>
      </c>
    </row>
    <row r="19" spans="2:64" ht="15" customHeight="1" x14ac:dyDescent="0.2">
      <c r="B19" s="101" t="s">
        <v>20</v>
      </c>
      <c r="C19" s="89">
        <v>11</v>
      </c>
      <c r="D19" s="89">
        <v>8</v>
      </c>
      <c r="E19" s="89">
        <v>98</v>
      </c>
      <c r="F19" s="89">
        <v>130</v>
      </c>
      <c r="G19" s="89">
        <v>173</v>
      </c>
      <c r="H19" s="90">
        <v>109</v>
      </c>
      <c r="I19" s="90">
        <v>179</v>
      </c>
      <c r="J19" s="90">
        <v>146</v>
      </c>
      <c r="K19" s="90">
        <v>171</v>
      </c>
      <c r="L19" s="90">
        <v>158</v>
      </c>
      <c r="M19" s="89">
        <v>186</v>
      </c>
      <c r="N19" s="89">
        <v>79</v>
      </c>
      <c r="O19" s="89">
        <v>161</v>
      </c>
      <c r="P19" s="89">
        <v>181</v>
      </c>
      <c r="Q19" s="89">
        <v>183</v>
      </c>
      <c r="R19" s="90">
        <v>155</v>
      </c>
      <c r="S19" s="90">
        <v>211</v>
      </c>
      <c r="T19" s="90">
        <v>143</v>
      </c>
      <c r="U19" s="90">
        <v>213</v>
      </c>
      <c r="V19" s="90">
        <v>161</v>
      </c>
      <c r="W19" s="89">
        <v>104</v>
      </c>
      <c r="X19" s="89">
        <v>175</v>
      </c>
      <c r="Y19" s="89">
        <v>298</v>
      </c>
      <c r="Z19" s="89">
        <v>149</v>
      </c>
      <c r="AA19" s="89">
        <v>125</v>
      </c>
      <c r="AB19" s="90">
        <v>93</v>
      </c>
      <c r="AC19" s="90">
        <v>206</v>
      </c>
      <c r="AD19" s="90">
        <v>218</v>
      </c>
      <c r="AE19" s="90">
        <v>537</v>
      </c>
      <c r="AF19" s="90">
        <v>386</v>
      </c>
      <c r="AG19" s="89">
        <v>451</v>
      </c>
      <c r="AH19" s="90">
        <v>316</v>
      </c>
      <c r="AI19" s="89">
        <v>232</v>
      </c>
      <c r="AJ19" s="90">
        <v>15</v>
      </c>
      <c r="AK19" s="89">
        <v>23</v>
      </c>
      <c r="AL19" s="90">
        <v>20</v>
      </c>
      <c r="AM19" s="89">
        <v>2</v>
      </c>
      <c r="AN19" s="90">
        <v>1</v>
      </c>
      <c r="AO19" s="102">
        <v>0</v>
      </c>
      <c r="AP19" s="102">
        <v>0</v>
      </c>
      <c r="AQ19" s="102" t="s">
        <v>18</v>
      </c>
      <c r="AR19" s="102" t="s">
        <v>18</v>
      </c>
      <c r="AS19" s="102">
        <v>0</v>
      </c>
      <c r="AT19" s="102">
        <v>0</v>
      </c>
      <c r="AU19" s="102">
        <v>0</v>
      </c>
      <c r="AV19" s="103"/>
      <c r="AW19" s="37" t="s">
        <v>20</v>
      </c>
      <c r="AX19" s="96" t="s">
        <v>307</v>
      </c>
      <c r="AY19" s="96" t="s">
        <v>307</v>
      </c>
      <c r="AZ19" s="96" t="s">
        <v>308</v>
      </c>
      <c r="BA19" s="40" t="s">
        <v>309</v>
      </c>
      <c r="BB19" s="95">
        <v>54</v>
      </c>
      <c r="BC19" s="95">
        <v>672</v>
      </c>
      <c r="BD19" s="95">
        <v>503.6</v>
      </c>
      <c r="BE19" s="95">
        <v>9.2449999999999992</v>
      </c>
      <c r="BF19" s="95">
        <v>2</v>
      </c>
      <c r="BG19" s="95">
        <v>1</v>
      </c>
      <c r="BH19" s="95" t="s">
        <v>18</v>
      </c>
      <c r="BI19" s="95" t="s">
        <v>18</v>
      </c>
      <c r="BJ19" s="95" t="s">
        <v>18</v>
      </c>
      <c r="BK19" s="95" t="s">
        <v>18</v>
      </c>
      <c r="BL19" s="95">
        <v>0</v>
      </c>
    </row>
    <row r="20" spans="2:64" ht="15" customHeight="1" x14ac:dyDescent="0.2">
      <c r="B20" s="104" t="s">
        <v>14</v>
      </c>
      <c r="C20" s="100">
        <v>0</v>
      </c>
      <c r="D20" s="100">
        <v>0</v>
      </c>
      <c r="E20" s="89">
        <v>98</v>
      </c>
      <c r="F20" s="89">
        <v>130</v>
      </c>
      <c r="G20" s="89">
        <v>173</v>
      </c>
      <c r="H20" s="90">
        <v>109</v>
      </c>
      <c r="I20" s="90">
        <v>179</v>
      </c>
      <c r="J20" s="90">
        <v>146</v>
      </c>
      <c r="K20" s="90">
        <v>171</v>
      </c>
      <c r="L20" s="90">
        <v>158</v>
      </c>
      <c r="M20" s="89">
        <v>186</v>
      </c>
      <c r="N20" s="89">
        <v>79</v>
      </c>
      <c r="O20" s="89">
        <v>160</v>
      </c>
      <c r="P20" s="89">
        <v>177</v>
      </c>
      <c r="Q20" s="89">
        <v>179</v>
      </c>
      <c r="R20" s="90">
        <v>148</v>
      </c>
      <c r="S20" s="90">
        <v>197</v>
      </c>
      <c r="T20" s="90">
        <v>122</v>
      </c>
      <c r="U20" s="90">
        <v>182</v>
      </c>
      <c r="V20" s="90">
        <v>130</v>
      </c>
      <c r="W20" s="89">
        <v>84</v>
      </c>
      <c r="X20" s="89">
        <v>152</v>
      </c>
      <c r="Y20" s="89">
        <v>264</v>
      </c>
      <c r="Z20" s="89">
        <v>103</v>
      </c>
      <c r="AA20" s="89">
        <v>72</v>
      </c>
      <c r="AB20" s="90">
        <v>61</v>
      </c>
      <c r="AC20" s="90">
        <v>168</v>
      </c>
      <c r="AD20" s="90">
        <v>122</v>
      </c>
      <c r="AE20" s="90">
        <v>414</v>
      </c>
      <c r="AF20" s="90">
        <v>314</v>
      </c>
      <c r="AG20" s="89">
        <v>322</v>
      </c>
      <c r="AH20" s="90">
        <v>267</v>
      </c>
      <c r="AI20" s="89">
        <v>206</v>
      </c>
      <c r="AJ20" s="90">
        <v>13</v>
      </c>
      <c r="AK20" s="89">
        <v>8</v>
      </c>
      <c r="AL20" s="90">
        <v>19</v>
      </c>
      <c r="AM20" s="100">
        <v>0</v>
      </c>
      <c r="AN20" s="100">
        <v>0</v>
      </c>
      <c r="AO20" s="102">
        <v>0</v>
      </c>
      <c r="AP20" s="102">
        <v>0</v>
      </c>
      <c r="AQ20" s="102" t="s">
        <v>18</v>
      </c>
      <c r="AR20" s="102" t="s">
        <v>18</v>
      </c>
      <c r="AS20" s="102">
        <v>0</v>
      </c>
      <c r="AT20" s="102">
        <v>0</v>
      </c>
      <c r="AU20" s="102">
        <v>0</v>
      </c>
      <c r="AV20" s="103"/>
      <c r="AW20" s="45" t="s">
        <v>311</v>
      </c>
      <c r="AX20" s="96" t="s">
        <v>307</v>
      </c>
      <c r="AY20" s="96" t="s">
        <v>307</v>
      </c>
      <c r="AZ20" s="96" t="s">
        <v>308</v>
      </c>
      <c r="BA20" s="40" t="s">
        <v>309</v>
      </c>
      <c r="BB20" s="40" t="s">
        <v>309</v>
      </c>
      <c r="BC20" s="95">
        <v>451</v>
      </c>
      <c r="BD20" s="95">
        <v>304</v>
      </c>
      <c r="BE20" s="95">
        <v>1.9</v>
      </c>
      <c r="BF20" s="95" t="s">
        <v>487</v>
      </c>
      <c r="BG20" s="95" t="s">
        <v>487</v>
      </c>
      <c r="BH20" s="95" t="s">
        <v>18</v>
      </c>
      <c r="BI20" s="95" t="s">
        <v>18</v>
      </c>
      <c r="BJ20" s="95" t="s">
        <v>18</v>
      </c>
      <c r="BK20" s="95" t="s">
        <v>18</v>
      </c>
      <c r="BL20" s="95">
        <v>0</v>
      </c>
    </row>
    <row r="21" spans="2:64" ht="15" customHeight="1" x14ac:dyDescent="0.2">
      <c r="B21" s="104" t="s">
        <v>15</v>
      </c>
      <c r="C21" s="89">
        <v>11</v>
      </c>
      <c r="D21" s="89">
        <v>8</v>
      </c>
      <c r="E21" s="100">
        <v>0</v>
      </c>
      <c r="F21" s="100">
        <v>0</v>
      </c>
      <c r="G21" s="100">
        <v>0</v>
      </c>
      <c r="H21" s="100">
        <v>0</v>
      </c>
      <c r="I21" s="100">
        <v>0</v>
      </c>
      <c r="J21" s="100">
        <v>0</v>
      </c>
      <c r="K21" s="100">
        <v>0</v>
      </c>
      <c r="L21" s="100">
        <v>0</v>
      </c>
      <c r="M21" s="100">
        <v>0</v>
      </c>
      <c r="N21" s="100">
        <v>0</v>
      </c>
      <c r="O21" s="89">
        <v>1</v>
      </c>
      <c r="P21" s="89">
        <v>4</v>
      </c>
      <c r="Q21" s="89">
        <v>4</v>
      </c>
      <c r="R21" s="90">
        <v>8</v>
      </c>
      <c r="S21" s="90">
        <v>15</v>
      </c>
      <c r="T21" s="90">
        <v>22</v>
      </c>
      <c r="U21" s="90">
        <v>31</v>
      </c>
      <c r="V21" s="90">
        <v>31</v>
      </c>
      <c r="W21" s="89">
        <v>20</v>
      </c>
      <c r="X21" s="89">
        <v>23</v>
      </c>
      <c r="Y21" s="89">
        <v>34</v>
      </c>
      <c r="Z21" s="89">
        <v>47</v>
      </c>
      <c r="AA21" s="89">
        <v>54</v>
      </c>
      <c r="AB21" s="90">
        <v>32</v>
      </c>
      <c r="AC21" s="90">
        <v>38</v>
      </c>
      <c r="AD21" s="90">
        <v>97</v>
      </c>
      <c r="AE21" s="90">
        <v>122</v>
      </c>
      <c r="AF21" s="90">
        <v>72</v>
      </c>
      <c r="AG21" s="89">
        <v>129</v>
      </c>
      <c r="AH21" s="90">
        <v>49</v>
      </c>
      <c r="AI21" s="89">
        <v>26</v>
      </c>
      <c r="AJ21" s="90">
        <v>2</v>
      </c>
      <c r="AK21" s="89">
        <v>16</v>
      </c>
      <c r="AL21" s="90">
        <v>2</v>
      </c>
      <c r="AM21" s="89">
        <v>1</v>
      </c>
      <c r="AN21" s="90">
        <v>1</v>
      </c>
      <c r="AO21" s="102">
        <v>0</v>
      </c>
      <c r="AP21" s="102">
        <v>0</v>
      </c>
      <c r="AQ21" s="102" t="s">
        <v>18</v>
      </c>
      <c r="AR21" s="102" t="s">
        <v>18</v>
      </c>
      <c r="AS21" s="102">
        <v>0</v>
      </c>
      <c r="AT21" s="102">
        <v>0</v>
      </c>
      <c r="AU21" s="102">
        <v>0</v>
      </c>
      <c r="AV21" s="103"/>
      <c r="AW21" s="101" t="s">
        <v>312</v>
      </c>
      <c r="AX21" s="89" t="s">
        <v>307</v>
      </c>
      <c r="AY21" s="89" t="s">
        <v>307</v>
      </c>
      <c r="AZ21" s="89" t="s">
        <v>308</v>
      </c>
      <c r="BA21" s="216" t="s">
        <v>309</v>
      </c>
      <c r="BB21" s="105">
        <v>54</v>
      </c>
      <c r="BC21" s="105">
        <v>221</v>
      </c>
      <c r="BD21" s="105">
        <v>199.6</v>
      </c>
      <c r="BE21" s="105">
        <v>7.3449999999999998</v>
      </c>
      <c r="BF21" s="105">
        <v>1</v>
      </c>
      <c r="BG21" s="105">
        <v>1</v>
      </c>
      <c r="BH21" s="105" t="s">
        <v>18</v>
      </c>
      <c r="BI21" s="105" t="s">
        <v>18</v>
      </c>
      <c r="BJ21" s="105" t="s">
        <v>18</v>
      </c>
      <c r="BK21" s="105" t="s">
        <v>18</v>
      </c>
      <c r="BL21" s="105">
        <v>0</v>
      </c>
    </row>
    <row r="22" spans="2:64" ht="15" customHeight="1" x14ac:dyDescent="0.2">
      <c r="B22" s="101" t="s">
        <v>21</v>
      </c>
      <c r="C22" s="100">
        <v>0</v>
      </c>
      <c r="D22" s="100">
        <v>0</v>
      </c>
      <c r="E22" s="100">
        <v>0</v>
      </c>
      <c r="F22" s="100">
        <v>0</v>
      </c>
      <c r="G22" s="100">
        <v>0</v>
      </c>
      <c r="H22" s="100">
        <v>0</v>
      </c>
      <c r="I22" s="100">
        <v>0</v>
      </c>
      <c r="J22" s="100">
        <v>0</v>
      </c>
      <c r="K22" s="100">
        <v>0</v>
      </c>
      <c r="L22" s="100">
        <v>0</v>
      </c>
      <c r="M22" s="100">
        <v>0</v>
      </c>
      <c r="N22" s="100">
        <v>0</v>
      </c>
      <c r="O22" s="100">
        <v>0</v>
      </c>
      <c r="P22" s="89">
        <v>30</v>
      </c>
      <c r="Q22" s="89">
        <v>410</v>
      </c>
      <c r="R22" s="90">
        <v>360</v>
      </c>
      <c r="S22" s="90">
        <v>188</v>
      </c>
      <c r="T22" s="90">
        <v>102</v>
      </c>
      <c r="U22" s="90">
        <v>87</v>
      </c>
      <c r="V22" s="90">
        <v>419</v>
      </c>
      <c r="W22" s="89">
        <v>16</v>
      </c>
      <c r="X22" s="89">
        <v>10</v>
      </c>
      <c r="Y22" s="100">
        <v>0</v>
      </c>
      <c r="Z22" s="100">
        <v>0</v>
      </c>
      <c r="AA22" s="100">
        <v>0</v>
      </c>
      <c r="AB22" s="100">
        <v>0</v>
      </c>
      <c r="AC22" s="100">
        <v>0</v>
      </c>
      <c r="AD22" s="100">
        <v>0</v>
      </c>
      <c r="AE22" s="90">
        <v>147</v>
      </c>
      <c r="AF22" s="90">
        <v>217</v>
      </c>
      <c r="AG22" s="89">
        <v>50</v>
      </c>
      <c r="AH22" s="100">
        <v>0</v>
      </c>
      <c r="AI22" s="100">
        <v>0</v>
      </c>
      <c r="AJ22" s="90">
        <v>303</v>
      </c>
      <c r="AK22" s="89">
        <v>211</v>
      </c>
      <c r="AL22" s="100">
        <v>0</v>
      </c>
      <c r="AM22" s="100">
        <v>0</v>
      </c>
      <c r="AN22" s="90">
        <v>625</v>
      </c>
      <c r="AO22" s="89">
        <v>550</v>
      </c>
      <c r="AP22" s="90">
        <v>125</v>
      </c>
      <c r="AQ22" s="90">
        <v>678</v>
      </c>
      <c r="AR22" s="90">
        <v>1627</v>
      </c>
      <c r="AS22" s="89">
        <v>830</v>
      </c>
      <c r="AT22" s="89">
        <v>741</v>
      </c>
      <c r="AU22" s="91">
        <v>1535</v>
      </c>
      <c r="AV22" s="93"/>
      <c r="AW22" s="51" t="s">
        <v>21</v>
      </c>
      <c r="AX22" s="92">
        <v>1071</v>
      </c>
      <c r="AY22" s="92">
        <v>2010</v>
      </c>
      <c r="AZ22" s="92">
        <v>1515</v>
      </c>
      <c r="BA22" s="216">
        <v>2584</v>
      </c>
      <c r="BB22" s="105">
        <v>1738</v>
      </c>
      <c r="BC22" s="105">
        <v>822</v>
      </c>
      <c r="BD22" s="105">
        <v>703.54000000000008</v>
      </c>
      <c r="BE22" s="105">
        <v>162.37000000000003</v>
      </c>
      <c r="BF22" s="105">
        <v>3855</v>
      </c>
      <c r="BG22" s="105">
        <v>1808</v>
      </c>
      <c r="BH22" s="105">
        <v>2551</v>
      </c>
      <c r="BI22" s="105">
        <v>5936</v>
      </c>
      <c r="BJ22" s="105">
        <v>5950.8</v>
      </c>
      <c r="BK22" s="105">
        <v>5970.8</v>
      </c>
      <c r="BL22" s="105">
        <v>4509.5300000000007</v>
      </c>
    </row>
    <row r="23" spans="2:64" ht="15" customHeight="1" x14ac:dyDescent="0.2">
      <c r="B23" s="104" t="s">
        <v>14</v>
      </c>
      <c r="C23" s="100">
        <v>0</v>
      </c>
      <c r="D23" s="100">
        <v>0</v>
      </c>
      <c r="E23" s="100">
        <v>0</v>
      </c>
      <c r="F23" s="100">
        <v>0</v>
      </c>
      <c r="G23" s="100">
        <v>0</v>
      </c>
      <c r="H23" s="100">
        <v>0</v>
      </c>
      <c r="I23" s="100">
        <v>0</v>
      </c>
      <c r="J23" s="100">
        <v>0</v>
      </c>
      <c r="K23" s="100">
        <v>0</v>
      </c>
      <c r="L23" s="100">
        <v>0</v>
      </c>
      <c r="M23" s="100">
        <v>0</v>
      </c>
      <c r="N23" s="100">
        <v>0</v>
      </c>
      <c r="O23" s="100">
        <v>0</v>
      </c>
      <c r="P23" s="89">
        <v>30</v>
      </c>
      <c r="Q23" s="89">
        <v>410</v>
      </c>
      <c r="R23" s="90">
        <v>330</v>
      </c>
      <c r="S23" s="90">
        <v>162</v>
      </c>
      <c r="T23" s="90">
        <v>62</v>
      </c>
      <c r="U23" s="90">
        <v>76</v>
      </c>
      <c r="V23" s="90">
        <v>357</v>
      </c>
      <c r="W23" s="89">
        <v>16</v>
      </c>
      <c r="X23" s="100">
        <v>0</v>
      </c>
      <c r="Y23" s="100">
        <v>0</v>
      </c>
      <c r="Z23" s="100">
        <v>0</v>
      </c>
      <c r="AA23" s="100">
        <v>0</v>
      </c>
      <c r="AB23" s="100">
        <v>0</v>
      </c>
      <c r="AC23" s="100">
        <v>0</v>
      </c>
      <c r="AD23" s="100">
        <v>0</v>
      </c>
      <c r="AE23" s="90">
        <v>147</v>
      </c>
      <c r="AF23" s="90">
        <v>217</v>
      </c>
      <c r="AG23" s="100">
        <v>0</v>
      </c>
      <c r="AH23" s="100">
        <v>0</v>
      </c>
      <c r="AI23" s="100">
        <v>0</v>
      </c>
      <c r="AJ23" s="90">
        <v>303</v>
      </c>
      <c r="AK23" s="89">
        <v>211</v>
      </c>
      <c r="AL23" s="100">
        <v>0</v>
      </c>
      <c r="AM23" s="100">
        <v>0</v>
      </c>
      <c r="AN23" s="90">
        <v>625</v>
      </c>
      <c r="AO23" s="89">
        <v>550</v>
      </c>
      <c r="AP23" s="90">
        <v>125</v>
      </c>
      <c r="AQ23" s="90">
        <v>678</v>
      </c>
      <c r="AR23" s="90">
        <v>883</v>
      </c>
      <c r="AS23" s="89">
        <v>621</v>
      </c>
      <c r="AT23" s="89">
        <v>536</v>
      </c>
      <c r="AU23" s="91">
        <v>1302</v>
      </c>
      <c r="AV23" s="93"/>
      <c r="AW23" s="101" t="s">
        <v>311</v>
      </c>
      <c r="AX23" s="89">
        <v>605</v>
      </c>
      <c r="AY23" s="92">
        <v>1723</v>
      </c>
      <c r="AZ23" s="92">
        <v>1104</v>
      </c>
      <c r="BA23" s="216">
        <v>2441</v>
      </c>
      <c r="BB23" s="105">
        <v>1298</v>
      </c>
      <c r="BC23" s="105">
        <v>521</v>
      </c>
      <c r="BD23" s="105">
        <v>650.23</v>
      </c>
      <c r="BE23" s="105">
        <v>44.680000000000007</v>
      </c>
      <c r="BF23" s="105">
        <v>3722</v>
      </c>
      <c r="BG23" s="105">
        <v>1662</v>
      </c>
      <c r="BH23" s="105">
        <v>2258</v>
      </c>
      <c r="BI23" s="105">
        <v>5839</v>
      </c>
      <c r="BJ23" s="105">
        <v>5822.61</v>
      </c>
      <c r="BK23" s="105">
        <v>5936.72</v>
      </c>
      <c r="BL23" s="105">
        <v>4434.12</v>
      </c>
    </row>
    <row r="24" spans="2:64" ht="15" customHeight="1" x14ac:dyDescent="0.2">
      <c r="B24" s="104" t="s">
        <v>15</v>
      </c>
      <c r="C24" s="100">
        <v>0</v>
      </c>
      <c r="D24" s="100">
        <v>0</v>
      </c>
      <c r="E24" s="100">
        <v>0</v>
      </c>
      <c r="F24" s="100">
        <v>0</v>
      </c>
      <c r="G24" s="100">
        <v>0</v>
      </c>
      <c r="H24" s="100">
        <v>0</v>
      </c>
      <c r="I24" s="100">
        <v>0</v>
      </c>
      <c r="J24" s="100">
        <v>0</v>
      </c>
      <c r="K24" s="100">
        <v>0</v>
      </c>
      <c r="L24" s="100">
        <v>0</v>
      </c>
      <c r="M24" s="100">
        <v>0</v>
      </c>
      <c r="N24" s="100">
        <v>0</v>
      </c>
      <c r="O24" s="100">
        <v>0</v>
      </c>
      <c r="P24" s="100">
        <v>0</v>
      </c>
      <c r="Q24" s="100">
        <v>0</v>
      </c>
      <c r="R24" s="90">
        <v>30</v>
      </c>
      <c r="S24" s="90">
        <v>26</v>
      </c>
      <c r="T24" s="90">
        <v>40</v>
      </c>
      <c r="U24" s="90">
        <v>11</v>
      </c>
      <c r="V24" s="90">
        <v>61</v>
      </c>
      <c r="W24" s="100">
        <v>0</v>
      </c>
      <c r="X24" s="89">
        <v>10</v>
      </c>
      <c r="Y24" s="100">
        <v>0</v>
      </c>
      <c r="Z24" s="100">
        <v>0</v>
      </c>
      <c r="AA24" s="100">
        <v>0</v>
      </c>
      <c r="AB24" s="100">
        <v>0</v>
      </c>
      <c r="AC24" s="100">
        <v>0</v>
      </c>
      <c r="AD24" s="100">
        <v>0</v>
      </c>
      <c r="AE24" s="100">
        <v>0</v>
      </c>
      <c r="AF24" s="100">
        <v>0</v>
      </c>
      <c r="AG24" s="89">
        <v>50</v>
      </c>
      <c r="AH24" s="100">
        <v>0</v>
      </c>
      <c r="AI24" s="100">
        <v>0</v>
      </c>
      <c r="AJ24" s="100">
        <v>0</v>
      </c>
      <c r="AK24" s="100">
        <v>0</v>
      </c>
      <c r="AL24" s="100">
        <v>0</v>
      </c>
      <c r="AM24" s="100">
        <v>0</v>
      </c>
      <c r="AN24" s="100">
        <v>0</v>
      </c>
      <c r="AO24" s="100">
        <v>0</v>
      </c>
      <c r="AP24" s="100">
        <v>0</v>
      </c>
      <c r="AQ24" s="100" t="s">
        <v>18</v>
      </c>
      <c r="AR24" s="100">
        <v>742</v>
      </c>
      <c r="AS24" s="89">
        <v>209</v>
      </c>
      <c r="AT24" s="89">
        <v>202</v>
      </c>
      <c r="AU24" s="90">
        <v>231</v>
      </c>
      <c r="AV24" s="16"/>
      <c r="AW24" s="101" t="s">
        <v>312</v>
      </c>
      <c r="AX24" s="89">
        <v>464</v>
      </c>
      <c r="AY24" s="89">
        <v>284</v>
      </c>
      <c r="AZ24" s="89">
        <v>409</v>
      </c>
      <c r="BA24" s="216">
        <v>141</v>
      </c>
      <c r="BB24" s="105">
        <v>437</v>
      </c>
      <c r="BC24" s="105">
        <v>295</v>
      </c>
      <c r="BD24" s="105">
        <v>46.87</v>
      </c>
      <c r="BE24" s="105">
        <v>113.48</v>
      </c>
      <c r="BF24" s="105">
        <v>130</v>
      </c>
      <c r="BG24" s="105">
        <v>145</v>
      </c>
      <c r="BH24" s="105">
        <v>292</v>
      </c>
      <c r="BI24" s="105">
        <v>98</v>
      </c>
      <c r="BJ24" s="105">
        <v>126.31</v>
      </c>
      <c r="BK24" s="105">
        <v>33.21</v>
      </c>
      <c r="BL24" s="105">
        <v>75.14</v>
      </c>
    </row>
    <row r="25" spans="2:64" ht="15" customHeight="1" x14ac:dyDescent="0.2">
      <c r="B25" s="101" t="s">
        <v>356</v>
      </c>
      <c r="C25" s="100">
        <v>0</v>
      </c>
      <c r="D25" s="100">
        <v>0</v>
      </c>
      <c r="E25" s="100">
        <v>0</v>
      </c>
      <c r="F25" s="100">
        <v>0</v>
      </c>
      <c r="G25" s="100">
        <v>0</v>
      </c>
      <c r="H25" s="100">
        <v>0</v>
      </c>
      <c r="I25" s="100">
        <v>0</v>
      </c>
      <c r="J25" s="100">
        <v>0</v>
      </c>
      <c r="K25" s="100">
        <v>0</v>
      </c>
      <c r="L25" s="100">
        <v>0</v>
      </c>
      <c r="M25" s="100">
        <v>0</v>
      </c>
      <c r="N25" s="100">
        <v>0</v>
      </c>
      <c r="O25" s="100">
        <v>0</v>
      </c>
      <c r="P25" s="100">
        <v>0</v>
      </c>
      <c r="Q25" s="100">
        <v>0</v>
      </c>
      <c r="R25" s="100">
        <v>0</v>
      </c>
      <c r="S25" s="100">
        <v>0</v>
      </c>
      <c r="T25" s="100">
        <v>0</v>
      </c>
      <c r="U25" s="100">
        <v>0</v>
      </c>
      <c r="V25" s="90">
        <v>61</v>
      </c>
      <c r="W25" s="89">
        <v>111</v>
      </c>
      <c r="X25" s="89">
        <v>293</v>
      </c>
      <c r="Y25" s="89">
        <v>178</v>
      </c>
      <c r="Z25" s="89">
        <v>155</v>
      </c>
      <c r="AA25" s="89">
        <v>150</v>
      </c>
      <c r="AB25" s="90">
        <v>135</v>
      </c>
      <c r="AC25" s="90">
        <v>130</v>
      </c>
      <c r="AD25" s="90">
        <v>164</v>
      </c>
      <c r="AE25" s="90">
        <v>132</v>
      </c>
      <c r="AF25" s="90">
        <v>140</v>
      </c>
      <c r="AG25" s="89">
        <v>112</v>
      </c>
      <c r="AH25" s="90">
        <v>105</v>
      </c>
      <c r="AI25" s="89">
        <v>57</v>
      </c>
      <c r="AJ25" s="90">
        <v>19</v>
      </c>
      <c r="AK25" s="89">
        <v>29</v>
      </c>
      <c r="AL25" s="90">
        <v>10</v>
      </c>
      <c r="AM25" s="89">
        <v>1</v>
      </c>
      <c r="AN25" s="90">
        <v>1</v>
      </c>
      <c r="AO25" s="89">
        <v>2</v>
      </c>
      <c r="AP25" s="90">
        <v>2</v>
      </c>
      <c r="AQ25" s="90">
        <v>2</v>
      </c>
      <c r="AR25" s="90">
        <v>21</v>
      </c>
      <c r="AS25" s="89">
        <v>8</v>
      </c>
      <c r="AT25" s="89">
        <v>3</v>
      </c>
      <c r="AU25" s="89">
        <v>2</v>
      </c>
      <c r="AV25" s="96"/>
      <c r="AW25" s="101" t="s">
        <v>488</v>
      </c>
      <c r="AX25" s="89">
        <v>2</v>
      </c>
      <c r="AY25" s="89">
        <v>3</v>
      </c>
      <c r="AZ25" s="89">
        <v>2</v>
      </c>
      <c r="BA25" s="216">
        <v>2</v>
      </c>
      <c r="BB25" s="105">
        <v>3</v>
      </c>
      <c r="BC25" s="105">
        <v>6</v>
      </c>
      <c r="BD25" s="105">
        <v>6.44</v>
      </c>
      <c r="BE25" s="105">
        <v>4.21</v>
      </c>
      <c r="BF25" s="105">
        <v>2</v>
      </c>
      <c r="BG25" s="105">
        <v>1</v>
      </c>
      <c r="BH25" s="105">
        <v>1</v>
      </c>
      <c r="BI25" s="105">
        <v>1</v>
      </c>
      <c r="BJ25" s="105">
        <v>1.88</v>
      </c>
      <c r="BK25" s="105">
        <v>0.87</v>
      </c>
      <c r="BL25" s="105">
        <v>0.27</v>
      </c>
    </row>
    <row r="26" spans="2:64" ht="15" customHeight="1" x14ac:dyDescent="0.2">
      <c r="B26" s="70" t="s">
        <v>22</v>
      </c>
      <c r="C26" s="100">
        <v>0</v>
      </c>
      <c r="D26" s="100">
        <v>0</v>
      </c>
      <c r="E26" s="100">
        <v>0</v>
      </c>
      <c r="F26" s="100">
        <v>0</v>
      </c>
      <c r="G26" s="100">
        <v>0</v>
      </c>
      <c r="H26" s="100">
        <v>0</v>
      </c>
      <c r="I26" s="100">
        <v>0</v>
      </c>
      <c r="J26" s="100">
        <v>0</v>
      </c>
      <c r="K26" s="100">
        <v>0</v>
      </c>
      <c r="L26" s="100">
        <v>0</v>
      </c>
      <c r="M26" s="100">
        <v>0</v>
      </c>
      <c r="N26" s="100">
        <v>0</v>
      </c>
      <c r="O26" s="100">
        <v>0</v>
      </c>
      <c r="P26" s="100">
        <v>0</v>
      </c>
      <c r="Q26" s="100">
        <v>0</v>
      </c>
      <c r="R26" s="100">
        <v>0</v>
      </c>
      <c r="S26" s="100">
        <v>0</v>
      </c>
      <c r="T26" s="100">
        <v>0</v>
      </c>
      <c r="U26" s="97">
        <v>21</v>
      </c>
      <c r="V26" s="97">
        <v>37</v>
      </c>
      <c r="W26" s="71">
        <v>73</v>
      </c>
      <c r="X26" s="71">
        <v>49</v>
      </c>
      <c r="Y26" s="71">
        <v>53</v>
      </c>
      <c r="Z26" s="71">
        <v>111</v>
      </c>
      <c r="AA26" s="71">
        <v>118</v>
      </c>
      <c r="AB26" s="97">
        <v>64</v>
      </c>
      <c r="AC26" s="97">
        <v>118</v>
      </c>
      <c r="AD26" s="97">
        <v>73</v>
      </c>
      <c r="AE26" s="97">
        <v>108</v>
      </c>
      <c r="AF26" s="97">
        <v>123</v>
      </c>
      <c r="AG26" s="71">
        <v>91</v>
      </c>
      <c r="AH26" s="97">
        <v>114</v>
      </c>
      <c r="AI26" s="71">
        <v>251</v>
      </c>
      <c r="AJ26" s="97">
        <v>153</v>
      </c>
      <c r="AK26" s="71">
        <v>101</v>
      </c>
      <c r="AL26" s="97">
        <v>181</v>
      </c>
      <c r="AM26" s="71">
        <v>164</v>
      </c>
      <c r="AN26" s="97">
        <v>158</v>
      </c>
      <c r="AO26" s="71">
        <v>152</v>
      </c>
      <c r="AP26" s="97">
        <v>117</v>
      </c>
      <c r="AQ26" s="97">
        <v>762</v>
      </c>
      <c r="AR26" s="97">
        <v>825</v>
      </c>
      <c r="AS26" s="71">
        <v>186</v>
      </c>
      <c r="AT26" s="71">
        <v>8</v>
      </c>
      <c r="AU26" s="97">
        <v>271</v>
      </c>
      <c r="AV26" s="6"/>
      <c r="AW26" s="267" t="s">
        <v>489</v>
      </c>
      <c r="AX26" s="89"/>
      <c r="AY26" s="89"/>
      <c r="AZ26" s="89"/>
      <c r="BA26" s="216"/>
      <c r="BB26" s="105"/>
      <c r="BC26" s="105"/>
      <c r="BD26" s="105"/>
      <c r="BE26" s="105"/>
      <c r="BF26" s="105" t="s">
        <v>18</v>
      </c>
      <c r="BG26" s="105" t="s">
        <v>18</v>
      </c>
      <c r="BH26" s="105" t="s">
        <v>18</v>
      </c>
      <c r="BI26" s="105" t="s">
        <v>18</v>
      </c>
      <c r="BJ26" s="105">
        <v>8.1999999999999993</v>
      </c>
      <c r="BK26" s="105">
        <v>42.01</v>
      </c>
      <c r="BL26" s="105">
        <v>0</v>
      </c>
    </row>
    <row r="27" spans="2:64" ht="15" customHeight="1" x14ac:dyDescent="0.2">
      <c r="B27" s="51" t="s">
        <v>23</v>
      </c>
      <c r="C27" s="100">
        <v>0</v>
      </c>
      <c r="D27" s="100">
        <v>0</v>
      </c>
      <c r="E27" s="100">
        <v>0</v>
      </c>
      <c r="F27" s="100">
        <v>0</v>
      </c>
      <c r="G27" s="100">
        <v>0</v>
      </c>
      <c r="H27" s="100">
        <v>0</v>
      </c>
      <c r="I27" s="100">
        <v>0</v>
      </c>
      <c r="J27" s="100">
        <v>0</v>
      </c>
      <c r="K27" s="100">
        <v>0</v>
      </c>
      <c r="L27" s="100">
        <v>0</v>
      </c>
      <c r="M27" s="100">
        <v>0</v>
      </c>
      <c r="N27" s="100">
        <v>0</v>
      </c>
      <c r="O27" s="100">
        <v>0</v>
      </c>
      <c r="P27" s="100">
        <v>0</v>
      </c>
      <c r="Q27" s="100">
        <v>0</v>
      </c>
      <c r="R27" s="100">
        <v>0</v>
      </c>
      <c r="S27" s="100">
        <v>0</v>
      </c>
      <c r="T27" s="100">
        <v>0</v>
      </c>
      <c r="U27" s="90">
        <v>21</v>
      </c>
      <c r="V27" s="90">
        <v>37</v>
      </c>
      <c r="W27" s="89">
        <v>73</v>
      </c>
      <c r="X27" s="89">
        <v>49</v>
      </c>
      <c r="Y27" s="89">
        <v>53</v>
      </c>
      <c r="Z27" s="89">
        <v>111</v>
      </c>
      <c r="AA27" s="89">
        <v>118</v>
      </c>
      <c r="AB27" s="90">
        <v>64</v>
      </c>
      <c r="AC27" s="90">
        <v>118</v>
      </c>
      <c r="AD27" s="90">
        <v>73</v>
      </c>
      <c r="AE27" s="90">
        <v>108</v>
      </c>
      <c r="AF27" s="90">
        <v>123</v>
      </c>
      <c r="AG27" s="89">
        <v>91</v>
      </c>
      <c r="AH27" s="90">
        <v>114</v>
      </c>
      <c r="AI27" s="89">
        <v>251</v>
      </c>
      <c r="AJ27" s="90">
        <v>153</v>
      </c>
      <c r="AK27" s="89">
        <v>101</v>
      </c>
      <c r="AL27" s="90">
        <v>181</v>
      </c>
      <c r="AM27" s="89">
        <v>164</v>
      </c>
      <c r="AN27" s="90">
        <v>158</v>
      </c>
      <c r="AO27" s="89">
        <v>152</v>
      </c>
      <c r="AP27" s="90">
        <v>117</v>
      </c>
      <c r="AQ27" s="90">
        <v>331</v>
      </c>
      <c r="AR27" s="90">
        <v>329</v>
      </c>
      <c r="AS27" s="89">
        <v>186</v>
      </c>
      <c r="AT27" s="89">
        <v>8</v>
      </c>
      <c r="AU27" s="90">
        <v>271</v>
      </c>
      <c r="AV27" s="16"/>
      <c r="AW27" s="101" t="s">
        <v>311</v>
      </c>
      <c r="AX27" s="89"/>
      <c r="AY27" s="89"/>
      <c r="AZ27" s="89"/>
      <c r="BA27" s="216"/>
      <c r="BB27" s="105"/>
      <c r="BC27" s="105"/>
      <c r="BD27" s="105"/>
      <c r="BE27" s="105"/>
      <c r="BF27" s="105" t="s">
        <v>18</v>
      </c>
      <c r="BG27" s="105" t="s">
        <v>18</v>
      </c>
      <c r="BH27" s="105" t="s">
        <v>18</v>
      </c>
      <c r="BI27" s="105" t="s">
        <v>18</v>
      </c>
      <c r="BJ27" s="105">
        <v>-1.8</v>
      </c>
      <c r="BK27" s="105"/>
      <c r="BL27" s="105">
        <v>0</v>
      </c>
    </row>
    <row r="28" spans="2:64" ht="15" customHeight="1" x14ac:dyDescent="0.2">
      <c r="B28" s="35" t="s">
        <v>60</v>
      </c>
      <c r="C28" s="100">
        <v>0</v>
      </c>
      <c r="D28" s="100">
        <v>0</v>
      </c>
      <c r="E28" s="100">
        <v>0</v>
      </c>
      <c r="F28" s="100">
        <v>0</v>
      </c>
      <c r="G28" s="100">
        <v>0</v>
      </c>
      <c r="H28" s="100">
        <v>0</v>
      </c>
      <c r="I28" s="100">
        <v>0</v>
      </c>
      <c r="J28" s="100">
        <v>0</v>
      </c>
      <c r="K28" s="100">
        <v>0</v>
      </c>
      <c r="L28" s="100">
        <v>0</v>
      </c>
      <c r="M28" s="100">
        <v>0</v>
      </c>
      <c r="N28" s="100">
        <v>0</v>
      </c>
      <c r="O28" s="100">
        <v>0</v>
      </c>
      <c r="P28" s="89"/>
      <c r="Q28" s="89"/>
      <c r="R28" s="90"/>
      <c r="S28" s="90"/>
      <c r="T28" s="90"/>
      <c r="U28" s="90"/>
      <c r="V28" s="90"/>
      <c r="W28" s="89"/>
      <c r="X28" s="89"/>
      <c r="Y28" s="89"/>
      <c r="Z28" s="89"/>
      <c r="AA28" s="89"/>
      <c r="AB28" s="90"/>
      <c r="AC28" s="90"/>
      <c r="AD28" s="90"/>
      <c r="AE28" s="90"/>
      <c r="AF28" s="90"/>
      <c r="AG28" s="89"/>
      <c r="AH28" s="90"/>
      <c r="AI28" s="89"/>
      <c r="AJ28" s="90"/>
      <c r="AK28" s="89"/>
      <c r="AL28" s="90"/>
      <c r="AM28" s="89"/>
      <c r="AN28" s="90"/>
      <c r="AO28" s="89"/>
      <c r="AP28" s="90"/>
      <c r="AQ28" s="90">
        <v>431</v>
      </c>
      <c r="AR28" s="90">
        <v>496</v>
      </c>
      <c r="AS28" s="89" t="s">
        <v>18</v>
      </c>
      <c r="AT28" s="89" t="s">
        <v>18</v>
      </c>
      <c r="AU28" s="90" t="s">
        <v>18</v>
      </c>
      <c r="AV28" s="16"/>
      <c r="AW28" s="101" t="s">
        <v>312</v>
      </c>
      <c r="AX28" s="89"/>
      <c r="AY28" s="89"/>
      <c r="AZ28" s="89"/>
      <c r="BA28" s="216"/>
      <c r="BB28" s="105"/>
      <c r="BC28" s="105"/>
      <c r="BD28" s="105"/>
      <c r="BE28" s="105"/>
      <c r="BF28" s="105" t="s">
        <v>18</v>
      </c>
      <c r="BG28" s="105" t="s">
        <v>18</v>
      </c>
      <c r="BH28" s="105" t="s">
        <v>18</v>
      </c>
      <c r="BI28" s="105" t="s">
        <v>18</v>
      </c>
      <c r="BJ28" s="105">
        <v>10</v>
      </c>
      <c r="BK28" s="105">
        <v>42.01</v>
      </c>
      <c r="BL28" s="105">
        <v>0</v>
      </c>
    </row>
    <row r="29" spans="2:64" ht="15" customHeight="1" x14ac:dyDescent="0.2">
      <c r="B29" s="70" t="s">
        <v>24</v>
      </c>
      <c r="C29" s="71">
        <v>342</v>
      </c>
      <c r="D29" s="71">
        <v>304</v>
      </c>
      <c r="E29" s="71">
        <v>501</v>
      </c>
      <c r="F29" s="71">
        <v>541</v>
      </c>
      <c r="G29" s="71">
        <v>706</v>
      </c>
      <c r="H29" s="97">
        <v>533</v>
      </c>
      <c r="I29" s="97">
        <v>623</v>
      </c>
      <c r="J29" s="97">
        <v>729</v>
      </c>
      <c r="K29" s="97">
        <v>594</v>
      </c>
      <c r="L29" s="97">
        <v>564</v>
      </c>
      <c r="M29" s="71">
        <v>612</v>
      </c>
      <c r="N29" s="71">
        <v>409</v>
      </c>
      <c r="O29" s="71">
        <v>355</v>
      </c>
      <c r="P29" s="71">
        <v>498</v>
      </c>
      <c r="Q29" s="71">
        <v>976</v>
      </c>
      <c r="R29" s="98">
        <v>1065</v>
      </c>
      <c r="S29" s="97">
        <v>961</v>
      </c>
      <c r="T29" s="97">
        <v>856</v>
      </c>
      <c r="U29" s="97">
        <v>969</v>
      </c>
      <c r="V29" s="98">
        <v>1507</v>
      </c>
      <c r="W29" s="99">
        <v>1045</v>
      </c>
      <c r="X29" s="99">
        <v>1151</v>
      </c>
      <c r="Y29" s="99">
        <v>1354</v>
      </c>
      <c r="Z29" s="99">
        <v>1288</v>
      </c>
      <c r="AA29" s="99">
        <v>1375</v>
      </c>
      <c r="AB29" s="98">
        <v>1592</v>
      </c>
      <c r="AC29" s="98">
        <v>1516</v>
      </c>
      <c r="AD29" s="98">
        <v>1897</v>
      </c>
      <c r="AE29" s="98">
        <v>2727</v>
      </c>
      <c r="AF29" s="98">
        <v>2464</v>
      </c>
      <c r="AG29" s="99">
        <v>2247</v>
      </c>
      <c r="AH29" s="98">
        <v>2585</v>
      </c>
      <c r="AI29" s="99">
        <v>2744</v>
      </c>
      <c r="AJ29" s="98">
        <v>2701</v>
      </c>
      <c r="AK29" s="99">
        <v>2701</v>
      </c>
      <c r="AL29" s="98">
        <v>2745</v>
      </c>
      <c r="AM29" s="99">
        <v>2397</v>
      </c>
      <c r="AN29" s="98">
        <v>2959</v>
      </c>
      <c r="AO29" s="99">
        <v>2583</v>
      </c>
      <c r="AP29" s="98">
        <v>1546</v>
      </c>
      <c r="AQ29" s="98">
        <v>1930</v>
      </c>
      <c r="AR29" s="98">
        <v>2648</v>
      </c>
      <c r="AS29" s="99">
        <v>1736</v>
      </c>
      <c r="AT29" s="99">
        <v>1256</v>
      </c>
      <c r="AU29" s="98">
        <v>2512</v>
      </c>
      <c r="AV29" s="85"/>
      <c r="AW29" s="106" t="s">
        <v>310</v>
      </c>
      <c r="AX29" s="71">
        <v>915</v>
      </c>
      <c r="AY29" s="71">
        <v>385</v>
      </c>
      <c r="AZ29" s="71">
        <v>869</v>
      </c>
      <c r="BA29" s="213">
        <v>190</v>
      </c>
      <c r="BB29" s="107">
        <v>207</v>
      </c>
      <c r="BC29" s="107">
        <v>123</v>
      </c>
      <c r="BD29" s="107">
        <v>97.59</v>
      </c>
      <c r="BE29" s="107">
        <v>39.47</v>
      </c>
      <c r="BF29" s="107">
        <v>70</v>
      </c>
      <c r="BG29" s="107">
        <v>79</v>
      </c>
      <c r="BH29" s="107">
        <v>39</v>
      </c>
      <c r="BI29" s="107">
        <v>70</v>
      </c>
      <c r="BJ29" s="107">
        <v>31.13</v>
      </c>
      <c r="BK29" s="107">
        <v>36.147399999999998</v>
      </c>
      <c r="BL29" s="107">
        <v>0.71</v>
      </c>
    </row>
    <row r="30" spans="2:64" ht="15" customHeight="1" x14ac:dyDescent="0.2">
      <c r="B30" s="51" t="s">
        <v>14</v>
      </c>
      <c r="C30" s="89">
        <v>111</v>
      </c>
      <c r="D30" s="89">
        <v>138</v>
      </c>
      <c r="E30" s="89">
        <v>258</v>
      </c>
      <c r="F30" s="89">
        <v>315</v>
      </c>
      <c r="G30" s="89">
        <v>410</v>
      </c>
      <c r="H30" s="90">
        <v>392</v>
      </c>
      <c r="I30" s="90">
        <v>432</v>
      </c>
      <c r="J30" s="90">
        <v>506</v>
      </c>
      <c r="K30" s="90">
        <v>493</v>
      </c>
      <c r="L30" s="90">
        <v>501</v>
      </c>
      <c r="M30" s="89">
        <v>566</v>
      </c>
      <c r="N30" s="89">
        <v>359</v>
      </c>
      <c r="O30" s="89">
        <v>311</v>
      </c>
      <c r="P30" s="89">
        <v>444</v>
      </c>
      <c r="Q30" s="89">
        <v>914</v>
      </c>
      <c r="R30" s="90">
        <v>925</v>
      </c>
      <c r="S30" s="90">
        <v>817</v>
      </c>
      <c r="T30" s="90">
        <v>748</v>
      </c>
      <c r="U30" s="90">
        <v>847</v>
      </c>
      <c r="V30" s="91">
        <v>1255</v>
      </c>
      <c r="W30" s="89">
        <v>792</v>
      </c>
      <c r="X30" s="89">
        <v>730</v>
      </c>
      <c r="Y30" s="92">
        <v>1027</v>
      </c>
      <c r="Z30" s="89">
        <v>992</v>
      </c>
      <c r="AA30" s="89">
        <v>994</v>
      </c>
      <c r="AB30" s="91">
        <v>1137</v>
      </c>
      <c r="AC30" s="91">
        <v>1135</v>
      </c>
      <c r="AD30" s="91">
        <v>1385</v>
      </c>
      <c r="AE30" s="91">
        <v>2143</v>
      </c>
      <c r="AF30" s="91">
        <v>1930</v>
      </c>
      <c r="AG30" s="92">
        <v>1632</v>
      </c>
      <c r="AH30" s="91">
        <v>2127</v>
      </c>
      <c r="AI30" s="92">
        <v>2395</v>
      </c>
      <c r="AJ30" s="91">
        <v>2402</v>
      </c>
      <c r="AK30" s="92">
        <v>2397</v>
      </c>
      <c r="AL30" s="91">
        <v>2544</v>
      </c>
      <c r="AM30" s="92">
        <v>2160</v>
      </c>
      <c r="AN30" s="91">
        <v>2774</v>
      </c>
      <c r="AO30" s="92">
        <v>2430</v>
      </c>
      <c r="AP30" s="91">
        <v>1421</v>
      </c>
      <c r="AQ30" s="91">
        <v>2225</v>
      </c>
      <c r="AR30" s="91">
        <v>2241</v>
      </c>
      <c r="AS30" s="92">
        <v>1387</v>
      </c>
      <c r="AT30" s="89">
        <v>979</v>
      </c>
      <c r="AU30" s="91">
        <v>2156</v>
      </c>
      <c r="AV30" s="93"/>
      <c r="AW30" s="53" t="s">
        <v>311</v>
      </c>
      <c r="AX30" s="89">
        <v>768</v>
      </c>
      <c r="AY30" s="89">
        <v>314</v>
      </c>
      <c r="AZ30" s="89">
        <v>864</v>
      </c>
      <c r="BA30" s="216">
        <v>110</v>
      </c>
      <c r="BB30" s="105">
        <v>171</v>
      </c>
      <c r="BC30" s="105">
        <v>103</v>
      </c>
      <c r="BD30" s="105">
        <v>75.55</v>
      </c>
      <c r="BE30" s="105">
        <v>37.35</v>
      </c>
      <c r="BF30" s="105">
        <v>61</v>
      </c>
      <c r="BG30" s="105">
        <v>75</v>
      </c>
      <c r="BH30" s="105">
        <v>39</v>
      </c>
      <c r="BI30" s="105">
        <v>69</v>
      </c>
      <c r="BJ30" s="105">
        <v>0.41</v>
      </c>
      <c r="BK30" s="105">
        <v>2.1399999999999999E-2</v>
      </c>
      <c r="BL30" s="105">
        <v>0.02</v>
      </c>
    </row>
    <row r="31" spans="2:64" ht="15" customHeight="1" x14ac:dyDescent="0.2">
      <c r="B31" s="37" t="s">
        <v>15</v>
      </c>
      <c r="C31" s="96">
        <v>231</v>
      </c>
      <c r="D31" s="96">
        <v>166</v>
      </c>
      <c r="E31" s="96">
        <v>243</v>
      </c>
      <c r="F31" s="96">
        <v>226</v>
      </c>
      <c r="G31" s="96">
        <v>296</v>
      </c>
      <c r="H31" s="16">
        <v>141</v>
      </c>
      <c r="I31" s="16">
        <v>191</v>
      </c>
      <c r="J31" s="16">
        <v>223</v>
      </c>
      <c r="K31" s="16">
        <v>101</v>
      </c>
      <c r="L31" s="16">
        <v>63</v>
      </c>
      <c r="M31" s="96">
        <v>46</v>
      </c>
      <c r="N31" s="96">
        <v>50</v>
      </c>
      <c r="O31" s="96">
        <v>44</v>
      </c>
      <c r="P31" s="96">
        <v>54</v>
      </c>
      <c r="Q31" s="96">
        <v>63</v>
      </c>
      <c r="R31" s="16">
        <v>139</v>
      </c>
      <c r="S31" s="16">
        <v>144</v>
      </c>
      <c r="T31" s="16">
        <v>108</v>
      </c>
      <c r="U31" s="16">
        <v>122</v>
      </c>
      <c r="V31" s="16">
        <v>252</v>
      </c>
      <c r="W31" s="96">
        <v>253</v>
      </c>
      <c r="X31" s="96">
        <v>421</v>
      </c>
      <c r="Y31" s="96">
        <v>327</v>
      </c>
      <c r="Z31" s="96">
        <v>296</v>
      </c>
      <c r="AA31" s="96">
        <v>381</v>
      </c>
      <c r="AB31" s="16">
        <v>455</v>
      </c>
      <c r="AC31" s="16">
        <v>381</v>
      </c>
      <c r="AD31" s="16">
        <v>512</v>
      </c>
      <c r="AE31" s="16">
        <v>584</v>
      </c>
      <c r="AF31" s="16">
        <v>535</v>
      </c>
      <c r="AG31" s="96">
        <v>615</v>
      </c>
      <c r="AH31" s="16">
        <v>459</v>
      </c>
      <c r="AI31" s="96">
        <v>348</v>
      </c>
      <c r="AJ31" s="16">
        <v>299</v>
      </c>
      <c r="AK31" s="96">
        <v>304</v>
      </c>
      <c r="AL31" s="16">
        <v>201</v>
      </c>
      <c r="AM31" s="96">
        <v>237</v>
      </c>
      <c r="AN31" s="16">
        <v>185</v>
      </c>
      <c r="AO31" s="96">
        <v>154</v>
      </c>
      <c r="AP31" s="16">
        <v>125</v>
      </c>
      <c r="AQ31" s="16">
        <v>136</v>
      </c>
      <c r="AR31" s="16">
        <v>903</v>
      </c>
      <c r="AS31" s="96">
        <v>349</v>
      </c>
      <c r="AT31" s="96">
        <v>277</v>
      </c>
      <c r="AU31" s="16">
        <v>356</v>
      </c>
      <c r="AV31" s="16"/>
      <c r="AW31" s="53" t="s">
        <v>312</v>
      </c>
      <c r="AX31" s="89">
        <v>147</v>
      </c>
      <c r="AY31" s="89">
        <v>71</v>
      </c>
      <c r="AZ31" s="89">
        <v>5</v>
      </c>
      <c r="BA31" s="216">
        <v>80</v>
      </c>
      <c r="BB31" s="105">
        <v>36</v>
      </c>
      <c r="BC31" s="105">
        <v>20</v>
      </c>
      <c r="BD31" s="105">
        <v>22.04</v>
      </c>
      <c r="BE31" s="105">
        <v>2.12</v>
      </c>
      <c r="BF31" s="105">
        <v>9</v>
      </c>
      <c r="BG31" s="105">
        <v>4</v>
      </c>
      <c r="BH31" s="105" t="s">
        <v>18</v>
      </c>
      <c r="BI31" s="105">
        <v>1</v>
      </c>
      <c r="BJ31" s="105">
        <v>30.72</v>
      </c>
      <c r="BK31" s="105">
        <v>36.125999999999998</v>
      </c>
      <c r="BL31" s="105">
        <v>0.69</v>
      </c>
    </row>
    <row r="32" spans="2:64" ht="15" customHeight="1" thickBot="1" x14ac:dyDescent="0.25">
      <c r="B32" s="108"/>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109"/>
      <c r="AR32" s="109"/>
      <c r="AS32" s="36"/>
      <c r="AT32" s="36"/>
      <c r="AU32" s="36"/>
      <c r="AW32" s="106" t="s">
        <v>313</v>
      </c>
      <c r="AX32" s="71">
        <v>194</v>
      </c>
      <c r="AY32" s="71">
        <v>25</v>
      </c>
      <c r="AZ32" s="71">
        <v>500</v>
      </c>
      <c r="BA32" s="213">
        <v>656</v>
      </c>
      <c r="BB32" s="107">
        <v>570</v>
      </c>
      <c r="BC32" s="216" t="s">
        <v>309</v>
      </c>
      <c r="BD32" s="216" t="s">
        <v>309</v>
      </c>
      <c r="BE32" s="107">
        <v>256</v>
      </c>
      <c r="BF32" s="107">
        <v>611</v>
      </c>
      <c r="BG32" s="213">
        <v>1105</v>
      </c>
      <c r="BH32" s="213">
        <v>1548</v>
      </c>
      <c r="BI32" s="107">
        <v>1106</v>
      </c>
      <c r="BJ32" s="213">
        <v>1642.22</v>
      </c>
      <c r="BK32" s="213">
        <v>1269.1300000000001</v>
      </c>
      <c r="BL32" s="107">
        <v>814.85</v>
      </c>
    </row>
    <row r="33" spans="2:64" x14ac:dyDescent="0.2">
      <c r="B33" s="35" t="s">
        <v>61</v>
      </c>
      <c r="AW33" s="53" t="s">
        <v>195</v>
      </c>
      <c r="AX33" s="89">
        <v>194</v>
      </c>
      <c r="AY33" s="89">
        <v>25</v>
      </c>
      <c r="AZ33" s="89">
        <v>500</v>
      </c>
      <c r="BA33" s="216">
        <v>656</v>
      </c>
      <c r="BB33" s="105">
        <v>570</v>
      </c>
      <c r="BC33" s="216" t="s">
        <v>309</v>
      </c>
      <c r="BD33" s="216" t="s">
        <v>309</v>
      </c>
      <c r="BE33" s="105">
        <v>256</v>
      </c>
      <c r="BF33" s="105">
        <v>439</v>
      </c>
      <c r="BG33" s="216">
        <v>1005</v>
      </c>
      <c r="BH33" s="216">
        <v>975</v>
      </c>
      <c r="BI33" s="105">
        <v>456</v>
      </c>
      <c r="BJ33" s="216">
        <v>987.22</v>
      </c>
      <c r="BK33" s="216">
        <v>819.69</v>
      </c>
      <c r="BL33" s="105">
        <v>814.85</v>
      </c>
    </row>
    <row r="34" spans="2:64" x14ac:dyDescent="0.2">
      <c r="C34" s="327"/>
      <c r="D34" s="327"/>
      <c r="E34" s="327"/>
      <c r="F34" s="327"/>
      <c r="G34" s="327"/>
      <c r="H34" s="327"/>
      <c r="I34" s="327"/>
      <c r="J34" s="327"/>
      <c r="K34" s="327"/>
      <c r="L34" s="327"/>
      <c r="M34" s="327"/>
      <c r="N34" s="39"/>
      <c r="O34" s="39"/>
      <c r="P34" s="39"/>
      <c r="AW34" s="56" t="s">
        <v>343</v>
      </c>
      <c r="AX34" s="96" t="s">
        <v>307</v>
      </c>
      <c r="AY34" s="96" t="s">
        <v>307</v>
      </c>
      <c r="AZ34" s="96" t="s">
        <v>308</v>
      </c>
      <c r="BA34" s="40" t="s">
        <v>309</v>
      </c>
      <c r="BB34" s="40" t="s">
        <v>309</v>
      </c>
      <c r="BC34" s="40" t="s">
        <v>309</v>
      </c>
      <c r="BD34" s="40" t="s">
        <v>309</v>
      </c>
      <c r="BE34" s="40" t="s">
        <v>309</v>
      </c>
      <c r="BF34" s="40">
        <v>173</v>
      </c>
      <c r="BG34" s="40">
        <v>100</v>
      </c>
      <c r="BH34" s="40">
        <v>573</v>
      </c>
      <c r="BI34" s="40">
        <v>650</v>
      </c>
      <c r="BJ34" s="40">
        <v>655</v>
      </c>
      <c r="BK34" s="40">
        <v>449.44</v>
      </c>
      <c r="BL34" s="40">
        <v>0</v>
      </c>
    </row>
    <row r="35" spans="2:64" x14ac:dyDescent="0.2">
      <c r="C35" s="328"/>
      <c r="D35" s="328"/>
      <c r="E35" s="328"/>
      <c r="F35" s="328"/>
      <c r="G35" s="328"/>
      <c r="H35" s="328"/>
      <c r="I35" s="328"/>
      <c r="J35" s="328"/>
      <c r="K35" s="328"/>
      <c r="L35" s="328"/>
      <c r="M35" s="328"/>
      <c r="N35" s="110"/>
      <c r="O35" s="110"/>
      <c r="P35" s="110"/>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W35" s="87" t="s">
        <v>314</v>
      </c>
      <c r="AX35" s="112">
        <v>3058</v>
      </c>
      <c r="AY35" s="112">
        <v>3296</v>
      </c>
      <c r="AZ35" s="112">
        <v>3581</v>
      </c>
      <c r="BA35" s="280">
        <v>4664</v>
      </c>
      <c r="BB35" s="113">
        <v>3664</v>
      </c>
      <c r="BC35" s="113">
        <v>2548</v>
      </c>
      <c r="BD35" s="113">
        <v>3042.44</v>
      </c>
      <c r="BE35" s="113">
        <v>2869.4949999999999</v>
      </c>
      <c r="BF35" s="113">
        <v>6840</v>
      </c>
      <c r="BG35" s="113">
        <v>5757</v>
      </c>
      <c r="BH35" s="113">
        <v>7303</v>
      </c>
      <c r="BI35" s="113">
        <v>10683</v>
      </c>
      <c r="BJ35" s="113">
        <v>11486.85</v>
      </c>
      <c r="BK35" s="113">
        <v>10819.147400000002</v>
      </c>
      <c r="BL35" s="113">
        <v>11900.759999999998</v>
      </c>
    </row>
    <row r="36" spans="2:64" x14ac:dyDescent="0.2">
      <c r="C36" s="81"/>
      <c r="D36" s="81"/>
      <c r="E36" s="81"/>
      <c r="F36" s="81"/>
      <c r="G36" s="81"/>
      <c r="H36" s="323"/>
      <c r="I36" s="323"/>
      <c r="J36" s="323"/>
      <c r="K36" s="323"/>
      <c r="L36" s="323"/>
      <c r="M36" s="323"/>
      <c r="N36" s="110"/>
      <c r="O36" s="110"/>
      <c r="P36" s="110"/>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W36" s="101" t="s">
        <v>311</v>
      </c>
      <c r="AX36" s="115">
        <v>2263</v>
      </c>
      <c r="AY36" s="115">
        <v>2669</v>
      </c>
      <c r="AZ36" s="115">
        <v>3054</v>
      </c>
      <c r="BA36" s="281">
        <v>4093</v>
      </c>
      <c r="BB36" s="116">
        <v>3016</v>
      </c>
      <c r="BC36" s="116">
        <v>1922</v>
      </c>
      <c r="BD36" s="116">
        <v>2632.83</v>
      </c>
      <c r="BE36" s="116">
        <v>2499.9699999999998</v>
      </c>
      <c r="BF36" s="116">
        <v>6349</v>
      </c>
      <c r="BG36" s="116">
        <v>5242</v>
      </c>
      <c r="BH36" s="116">
        <v>6668</v>
      </c>
      <c r="BI36" s="116">
        <v>10224</v>
      </c>
      <c r="BJ36" s="116">
        <v>10917.61</v>
      </c>
      <c r="BK36" s="116">
        <v>10495.99</v>
      </c>
      <c r="BL36" s="116">
        <v>11553.67</v>
      </c>
    </row>
    <row r="37" spans="2:64" x14ac:dyDescent="0.2">
      <c r="C37" s="81"/>
      <c r="D37" s="81"/>
      <c r="E37" s="81"/>
      <c r="F37" s="81"/>
      <c r="G37" s="324"/>
      <c r="H37" s="324"/>
      <c r="I37" s="324"/>
      <c r="J37" s="324"/>
      <c r="K37" s="324"/>
      <c r="L37" s="324"/>
      <c r="M37" s="324"/>
      <c r="N37" s="39"/>
      <c r="O37" s="39"/>
      <c r="P37" s="39"/>
      <c r="AQ37" s="73"/>
      <c r="AR37" s="73"/>
      <c r="AS37" s="73"/>
      <c r="AT37" s="73"/>
      <c r="AW37" s="45" t="s">
        <v>312</v>
      </c>
      <c r="AX37" s="57">
        <v>795</v>
      </c>
      <c r="AY37" s="57">
        <v>627</v>
      </c>
      <c r="AZ37" s="57">
        <v>527</v>
      </c>
      <c r="BA37" s="282">
        <v>570</v>
      </c>
      <c r="BB37" s="118">
        <v>648</v>
      </c>
      <c r="BC37" s="118">
        <v>626</v>
      </c>
      <c r="BD37" s="118">
        <v>409.61</v>
      </c>
      <c r="BE37" s="118">
        <v>369.52499999999998</v>
      </c>
      <c r="BF37" s="118">
        <v>492</v>
      </c>
      <c r="BG37" s="118">
        <v>515</v>
      </c>
      <c r="BH37" s="118">
        <v>635</v>
      </c>
      <c r="BI37" s="118">
        <v>459</v>
      </c>
      <c r="BJ37" s="118">
        <v>569.24</v>
      </c>
      <c r="BK37" s="118">
        <v>323.23</v>
      </c>
      <c r="BL37" s="118">
        <v>347.09</v>
      </c>
    </row>
    <row r="38" spans="2:64" ht="12" thickBot="1" x14ac:dyDescent="0.25">
      <c r="C38" s="119"/>
      <c r="D38" s="81"/>
      <c r="E38" s="39"/>
      <c r="F38" s="81"/>
      <c r="G38" s="39"/>
      <c r="H38" s="81"/>
      <c r="I38" s="39"/>
      <c r="J38" s="81"/>
      <c r="K38" s="81"/>
      <c r="L38" s="6"/>
      <c r="M38" s="6"/>
      <c r="N38" s="6"/>
      <c r="O38" s="6"/>
      <c r="P38" s="6"/>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39"/>
      <c r="AW38" s="120"/>
      <c r="AX38" s="120"/>
      <c r="AY38" s="120"/>
      <c r="AZ38" s="121"/>
      <c r="BA38" s="121"/>
      <c r="BB38" s="121"/>
      <c r="BC38" s="36"/>
      <c r="BD38" s="36"/>
      <c r="BE38" s="36"/>
      <c r="BF38" s="36"/>
      <c r="BG38" s="36"/>
      <c r="BH38" s="36"/>
      <c r="BI38" s="36"/>
      <c r="BJ38" s="36"/>
      <c r="BK38" s="36"/>
      <c r="BL38" s="36"/>
    </row>
    <row r="39" spans="2:64" x14ac:dyDescent="0.2">
      <c r="C39" s="119"/>
      <c r="D39" s="81"/>
      <c r="E39" s="39"/>
      <c r="F39" s="81"/>
      <c r="G39" s="39"/>
      <c r="H39" s="81"/>
      <c r="I39" s="39"/>
      <c r="J39" s="81"/>
      <c r="K39" s="81"/>
      <c r="L39" s="6"/>
      <c r="M39" s="6"/>
      <c r="N39" s="6"/>
      <c r="O39" s="6"/>
      <c r="P39" s="6"/>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122"/>
      <c r="AR39" s="39"/>
      <c r="AS39" s="39"/>
      <c r="AT39" s="39"/>
      <c r="AU39" s="39"/>
      <c r="AV39" s="39"/>
      <c r="AW39" s="28"/>
      <c r="AX39" s="112"/>
      <c r="AY39" s="12"/>
      <c r="AZ39" s="112"/>
      <c r="BA39" s="112"/>
      <c r="BB39" s="12"/>
      <c r="BC39" s="112"/>
      <c r="BD39" s="12"/>
      <c r="BE39" s="112"/>
      <c r="BF39" s="112"/>
      <c r="BG39" s="112"/>
      <c r="BH39" s="12"/>
      <c r="BI39" s="112"/>
      <c r="BJ39" s="112"/>
      <c r="BK39" s="12"/>
      <c r="BL39" s="112"/>
    </row>
    <row r="40" spans="2:64" x14ac:dyDescent="0.2">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39"/>
      <c r="AW40" s="123"/>
      <c r="AX40" s="58"/>
      <c r="AY40" s="13"/>
      <c r="AZ40" s="58"/>
      <c r="BA40" s="58"/>
      <c r="BB40" s="13"/>
      <c r="BC40" s="58"/>
      <c r="BD40" s="13"/>
      <c r="BE40" s="58"/>
      <c r="BF40" s="58"/>
      <c r="BG40" s="58"/>
      <c r="BH40" s="13"/>
      <c r="BI40" s="58"/>
      <c r="BJ40" s="58"/>
      <c r="BK40" s="13"/>
      <c r="BL40" s="58"/>
    </row>
    <row r="41" spans="2:64" x14ac:dyDescent="0.2">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39"/>
      <c r="AW41" s="28"/>
      <c r="AX41" s="57"/>
      <c r="AY41" s="14"/>
      <c r="AZ41" s="57"/>
      <c r="BA41" s="57"/>
      <c r="BB41" s="14"/>
      <c r="BC41" s="57"/>
      <c r="BD41" s="14"/>
      <c r="BE41" s="57"/>
      <c r="BF41" s="57"/>
      <c r="BG41" s="57"/>
      <c r="BH41" s="14"/>
      <c r="BI41" s="57"/>
      <c r="BJ41" s="57"/>
      <c r="BK41" s="14"/>
      <c r="BL41" s="57"/>
    </row>
    <row r="42" spans="2:64" x14ac:dyDescent="0.2">
      <c r="C42" s="96"/>
      <c r="D42" s="96"/>
      <c r="E42" s="96"/>
      <c r="F42" s="96"/>
      <c r="G42" s="96"/>
      <c r="H42" s="16"/>
      <c r="I42" s="16"/>
      <c r="J42" s="16"/>
      <c r="K42" s="16"/>
      <c r="L42" s="16"/>
      <c r="M42" s="96"/>
      <c r="N42" s="96"/>
      <c r="O42" s="96"/>
      <c r="P42" s="96"/>
      <c r="Q42" s="96"/>
      <c r="R42" s="16"/>
      <c r="S42" s="16"/>
      <c r="T42" s="16"/>
      <c r="U42" s="16"/>
      <c r="V42" s="93"/>
      <c r="W42" s="96"/>
      <c r="X42" s="96"/>
      <c r="Y42" s="94"/>
      <c r="Z42" s="96"/>
      <c r="AA42" s="96"/>
      <c r="AB42" s="93"/>
      <c r="AC42" s="93"/>
      <c r="AD42" s="93"/>
      <c r="AE42" s="93"/>
      <c r="AF42" s="93"/>
      <c r="AG42" s="94"/>
      <c r="AH42" s="93"/>
      <c r="AI42" s="94"/>
      <c r="AJ42" s="93"/>
      <c r="AK42" s="94"/>
      <c r="AL42" s="93"/>
      <c r="AM42" s="94"/>
      <c r="AN42" s="93"/>
      <c r="AO42" s="94"/>
      <c r="AP42" s="94"/>
      <c r="AQ42" s="93"/>
      <c r="AR42" s="94"/>
      <c r="AS42" s="94"/>
      <c r="AT42" s="96"/>
      <c r="AU42" s="93"/>
      <c r="AV42" s="85"/>
      <c r="AW42" s="28"/>
      <c r="AX42" s="124"/>
      <c r="AY42" s="124"/>
      <c r="AZ42" s="124"/>
      <c r="BA42" s="124"/>
      <c r="BB42" s="124"/>
      <c r="BC42" s="124"/>
      <c r="BD42" s="124"/>
      <c r="BE42" s="124"/>
      <c r="BF42" s="124"/>
      <c r="BG42" s="124"/>
      <c r="BH42" s="124"/>
      <c r="BI42" s="124"/>
      <c r="BJ42" s="124"/>
      <c r="BK42" s="124"/>
      <c r="BL42" s="124"/>
    </row>
    <row r="43" spans="2:64" x14ac:dyDescent="0.2">
      <c r="C43" s="96"/>
      <c r="D43" s="96"/>
      <c r="E43" s="96"/>
      <c r="F43" s="96"/>
      <c r="G43" s="96"/>
      <c r="H43" s="16"/>
      <c r="I43" s="16"/>
      <c r="J43" s="16"/>
      <c r="K43" s="16"/>
      <c r="L43" s="16"/>
      <c r="M43" s="96"/>
      <c r="N43" s="96"/>
      <c r="O43" s="96"/>
      <c r="P43" s="96"/>
      <c r="Q43" s="96"/>
      <c r="R43" s="16"/>
      <c r="S43" s="16"/>
      <c r="T43" s="16"/>
      <c r="U43" s="16"/>
      <c r="V43" s="16"/>
      <c r="W43" s="96"/>
      <c r="X43" s="96"/>
      <c r="Y43" s="96"/>
      <c r="Z43" s="96"/>
      <c r="AA43" s="96"/>
      <c r="AB43" s="16"/>
      <c r="AC43" s="16"/>
      <c r="AD43" s="16"/>
      <c r="AE43" s="16"/>
      <c r="AF43" s="16"/>
      <c r="AG43" s="96"/>
      <c r="AH43" s="16"/>
      <c r="AI43" s="96"/>
      <c r="AJ43" s="16"/>
      <c r="AK43" s="96"/>
      <c r="AL43" s="16"/>
      <c r="AM43" s="96"/>
      <c r="AN43" s="16"/>
      <c r="AO43" s="96"/>
      <c r="AP43" s="96"/>
      <c r="AQ43" s="16"/>
      <c r="AR43" s="96"/>
      <c r="AS43" s="96"/>
      <c r="AT43" s="96"/>
      <c r="AU43" s="16"/>
      <c r="AV43" s="93"/>
      <c r="AW43" s="28"/>
      <c r="AX43" s="124"/>
      <c r="AY43" s="124"/>
      <c r="AZ43" s="124"/>
      <c r="BA43" s="124"/>
      <c r="BB43" s="124"/>
      <c r="BC43" s="124"/>
      <c r="BD43" s="124"/>
      <c r="BE43" s="124"/>
      <c r="BF43" s="124"/>
      <c r="BG43" s="124"/>
      <c r="BH43" s="124"/>
      <c r="BI43" s="124"/>
      <c r="BJ43" s="124"/>
      <c r="BK43" s="124"/>
      <c r="BL43" s="124"/>
    </row>
    <row r="44" spans="2:64" x14ac:dyDescent="0.2">
      <c r="C44" s="126"/>
      <c r="D44" s="96"/>
      <c r="E44" s="39"/>
      <c r="F44" s="96"/>
      <c r="G44" s="39"/>
      <c r="H44" s="96"/>
      <c r="I44" s="39"/>
      <c r="J44" s="81"/>
      <c r="K44" s="96"/>
      <c r="L44" s="6"/>
      <c r="M44" s="6"/>
      <c r="N44" s="16"/>
      <c r="O44" s="16"/>
      <c r="P44" s="16"/>
      <c r="Q44" s="96"/>
      <c r="R44" s="16"/>
      <c r="S44" s="16"/>
      <c r="T44" s="16"/>
      <c r="U44" s="16"/>
      <c r="V44" s="93"/>
      <c r="W44" s="96"/>
      <c r="X44" s="96"/>
      <c r="Y44" s="96"/>
      <c r="Z44" s="96"/>
      <c r="AA44" s="96"/>
      <c r="AB44" s="93"/>
      <c r="AC44" s="93"/>
      <c r="AD44" s="93"/>
      <c r="AE44" s="93"/>
      <c r="AF44" s="96"/>
      <c r="AG44" s="16"/>
      <c r="AH44" s="96"/>
      <c r="AI44" s="16"/>
      <c r="AJ44" s="96"/>
      <c r="AK44" s="16"/>
      <c r="AL44" s="96"/>
      <c r="AM44" s="16"/>
      <c r="AN44" s="96"/>
      <c r="AO44" s="96"/>
      <c r="AP44" s="16"/>
      <c r="AQ44" s="96"/>
      <c r="AR44" s="96"/>
      <c r="AS44" s="96"/>
      <c r="AT44" s="16"/>
      <c r="AU44" s="96"/>
      <c r="AV44" s="16"/>
      <c r="AW44" s="28"/>
      <c r="AX44" s="124"/>
      <c r="AY44" s="124"/>
      <c r="AZ44" s="124"/>
      <c r="BA44" s="124"/>
      <c r="BB44" s="124"/>
      <c r="BC44" s="124"/>
      <c r="BD44" s="124"/>
      <c r="BE44" s="124"/>
      <c r="BF44" s="124"/>
      <c r="BG44" s="124"/>
      <c r="BH44" s="124"/>
      <c r="BI44" s="124"/>
      <c r="BJ44" s="124"/>
      <c r="BK44" s="124"/>
      <c r="BL44" s="124"/>
    </row>
    <row r="45" spans="2:64" x14ac:dyDescent="0.2">
      <c r="C45" s="119"/>
      <c r="D45" s="81"/>
      <c r="E45" s="39"/>
      <c r="F45" s="81"/>
      <c r="G45" s="39"/>
      <c r="H45" s="81"/>
      <c r="I45" s="39"/>
      <c r="J45" s="81"/>
      <c r="K45" s="81"/>
      <c r="L45" s="6"/>
      <c r="M45" s="6"/>
      <c r="N45" s="6"/>
      <c r="O45" s="6"/>
      <c r="P45" s="6"/>
      <c r="Q45" s="96"/>
      <c r="R45" s="16"/>
      <c r="S45" s="16"/>
      <c r="T45" s="16"/>
      <c r="U45" s="16"/>
      <c r="V45" s="16"/>
      <c r="W45" s="96"/>
      <c r="X45" s="96"/>
      <c r="Y45" s="96"/>
      <c r="Z45" s="96"/>
      <c r="AA45" s="96"/>
      <c r="AB45" s="16"/>
      <c r="AC45" s="16"/>
      <c r="AD45" s="16"/>
      <c r="AE45" s="16"/>
      <c r="AF45" s="86"/>
      <c r="AG45" s="85"/>
      <c r="AH45" s="86"/>
      <c r="AI45" s="85"/>
      <c r="AJ45" s="86"/>
      <c r="AK45" s="85"/>
      <c r="AL45" s="86"/>
      <c r="AM45" s="85"/>
      <c r="AN45" s="86"/>
      <c r="AO45" s="86"/>
      <c r="AP45" s="6"/>
      <c r="AQ45" s="81"/>
      <c r="AR45" s="81"/>
      <c r="AS45" s="81"/>
      <c r="AT45" s="6"/>
      <c r="AU45" s="81"/>
      <c r="AV45" s="6"/>
      <c r="AW45" s="28"/>
      <c r="AX45" s="28"/>
      <c r="AY45" s="28"/>
      <c r="AZ45" s="28"/>
      <c r="BA45" s="28"/>
      <c r="BB45" s="28"/>
      <c r="BC45" s="39"/>
      <c r="BD45" s="39"/>
      <c r="BE45" s="39"/>
      <c r="BF45" s="39"/>
      <c r="BG45" s="263"/>
      <c r="BH45" s="263"/>
      <c r="BI45" s="263"/>
      <c r="BJ45" s="263"/>
      <c r="BK45" s="263"/>
      <c r="BL45" s="263"/>
    </row>
    <row r="46" spans="2:64" x14ac:dyDescent="0.2">
      <c r="C46" s="127"/>
      <c r="D46" s="96"/>
      <c r="E46" s="39"/>
      <c r="F46" s="96"/>
      <c r="G46" s="39"/>
      <c r="H46" s="96"/>
      <c r="I46" s="39"/>
      <c r="J46" s="81"/>
      <c r="K46" s="96"/>
      <c r="L46" s="6"/>
      <c r="M46" s="6"/>
      <c r="N46" s="16"/>
      <c r="O46" s="16"/>
      <c r="P46" s="16"/>
      <c r="Q46" s="81"/>
      <c r="R46" s="6"/>
      <c r="S46" s="6"/>
      <c r="T46" s="6"/>
      <c r="U46" s="6"/>
      <c r="V46" s="6"/>
      <c r="W46" s="81"/>
      <c r="X46" s="81"/>
      <c r="Y46" s="81"/>
      <c r="Z46" s="81"/>
      <c r="AA46" s="81"/>
      <c r="AB46" s="85"/>
      <c r="AC46" s="85"/>
      <c r="AD46" s="85"/>
      <c r="AE46" s="85"/>
      <c r="AF46" s="94"/>
      <c r="AG46" s="93"/>
      <c r="AH46" s="94"/>
      <c r="AI46" s="93"/>
      <c r="AJ46" s="94"/>
      <c r="AK46" s="93"/>
      <c r="AL46" s="94"/>
      <c r="AM46" s="93"/>
      <c r="AN46" s="94"/>
      <c r="AO46" s="96"/>
      <c r="AP46" s="16"/>
      <c r="AQ46" s="96"/>
      <c r="AR46" s="96"/>
      <c r="AS46" s="96"/>
      <c r="AT46" s="16"/>
      <c r="AU46" s="96"/>
      <c r="AV46" s="16"/>
      <c r="AW46" s="86"/>
      <c r="AX46" s="86"/>
      <c r="AY46" s="85"/>
      <c r="AZ46" s="28"/>
      <c r="BA46" s="28"/>
      <c r="BB46" s="28"/>
      <c r="BC46" s="86"/>
      <c r="BD46" s="85"/>
      <c r="BE46" s="86"/>
      <c r="BF46" s="86"/>
      <c r="BG46" s="268"/>
      <c r="BH46" s="85"/>
      <c r="BI46" s="268"/>
      <c r="BJ46" s="268"/>
      <c r="BK46" s="85"/>
      <c r="BL46" s="268"/>
    </row>
    <row r="47" spans="2:64" x14ac:dyDescent="0.2">
      <c r="C47" s="127"/>
      <c r="D47" s="96"/>
      <c r="E47" s="39"/>
      <c r="F47" s="96"/>
      <c r="G47" s="39"/>
      <c r="H47" s="96"/>
      <c r="I47" s="39"/>
      <c r="J47" s="81"/>
      <c r="K47" s="96"/>
      <c r="L47" s="6"/>
      <c r="M47" s="6"/>
      <c r="N47" s="16"/>
      <c r="O47" s="16"/>
      <c r="P47" s="16"/>
      <c r="Q47" s="96"/>
      <c r="R47" s="16"/>
      <c r="S47" s="16"/>
      <c r="T47" s="16"/>
      <c r="U47" s="16"/>
      <c r="V47" s="16"/>
      <c r="W47" s="96"/>
      <c r="X47" s="96"/>
      <c r="Y47" s="96"/>
      <c r="Z47" s="96"/>
      <c r="AA47" s="96"/>
      <c r="AB47" s="16"/>
      <c r="AC47" s="16"/>
      <c r="AD47" s="16"/>
      <c r="AE47" s="93"/>
      <c r="AF47" s="96"/>
      <c r="AG47" s="16"/>
      <c r="AH47" s="96"/>
      <c r="AI47" s="16"/>
      <c r="AJ47" s="96"/>
      <c r="AK47" s="16"/>
      <c r="AL47" s="96"/>
      <c r="AM47" s="16"/>
      <c r="AN47" s="96"/>
      <c r="AO47" s="96"/>
      <c r="AP47" s="16"/>
      <c r="AQ47" s="96"/>
      <c r="AR47" s="96"/>
      <c r="AS47" s="96"/>
      <c r="AT47" s="16"/>
      <c r="AU47" s="96"/>
      <c r="AV47" s="16"/>
      <c r="AW47" s="94"/>
      <c r="AX47" s="86"/>
      <c r="AY47" s="85"/>
      <c r="AZ47" s="86"/>
      <c r="BA47" s="86"/>
      <c r="BB47" s="85"/>
      <c r="BC47" s="94"/>
      <c r="BD47" s="93"/>
      <c r="BE47" s="94"/>
      <c r="BF47" s="94"/>
      <c r="BG47" s="94"/>
      <c r="BH47" s="93"/>
      <c r="BI47" s="94"/>
      <c r="BJ47" s="94"/>
      <c r="BK47" s="93"/>
      <c r="BL47" s="94"/>
    </row>
    <row r="48" spans="2:64" x14ac:dyDescent="0.2">
      <c r="C48" s="48"/>
      <c r="D48" s="96"/>
      <c r="E48" s="39"/>
      <c r="F48" s="96"/>
      <c r="G48" s="39"/>
      <c r="H48" s="96"/>
      <c r="I48" s="39"/>
      <c r="J48" s="81"/>
      <c r="K48" s="96"/>
      <c r="L48" s="6"/>
      <c r="M48" s="6"/>
      <c r="N48" s="16"/>
      <c r="O48" s="16"/>
      <c r="P48" s="16"/>
      <c r="Q48" s="96"/>
      <c r="R48" s="16"/>
      <c r="S48" s="16"/>
      <c r="T48" s="16"/>
      <c r="U48" s="16"/>
      <c r="V48" s="16"/>
      <c r="W48" s="96"/>
      <c r="X48" s="96"/>
      <c r="Y48" s="96"/>
      <c r="Z48" s="96"/>
      <c r="AA48" s="96"/>
      <c r="AB48" s="16"/>
      <c r="AC48" s="16"/>
      <c r="AD48" s="16"/>
      <c r="AE48" s="16"/>
      <c r="AF48" s="81"/>
      <c r="AG48" s="6"/>
      <c r="AH48" s="81"/>
      <c r="AI48" s="6"/>
      <c r="AJ48" s="81"/>
      <c r="AK48" s="6"/>
      <c r="AL48" s="81"/>
      <c r="AM48" s="85"/>
      <c r="AN48" s="81"/>
      <c r="AO48" s="81"/>
      <c r="AP48" s="6"/>
      <c r="AQ48" s="86"/>
      <c r="AR48" s="81"/>
      <c r="AS48" s="81"/>
      <c r="AT48" s="85"/>
      <c r="AU48" s="86"/>
      <c r="AV48" s="85"/>
      <c r="AW48" s="96"/>
      <c r="AX48" s="94"/>
      <c r="AY48" s="93"/>
      <c r="AZ48" s="94"/>
      <c r="BA48" s="94"/>
      <c r="BB48" s="93"/>
      <c r="BC48" s="96"/>
      <c r="BD48" s="16"/>
      <c r="BE48" s="96"/>
      <c r="BF48" s="96"/>
      <c r="BG48" s="264"/>
      <c r="BH48" s="266"/>
      <c r="BI48" s="264"/>
      <c r="BJ48" s="264"/>
      <c r="BK48" s="266"/>
      <c r="BL48" s="264"/>
    </row>
    <row r="49" spans="3:64" x14ac:dyDescent="0.2">
      <c r="C49" s="127"/>
      <c r="D49" s="96"/>
      <c r="E49" s="39"/>
      <c r="F49" s="96"/>
      <c r="G49" s="39"/>
      <c r="H49" s="96"/>
      <c r="I49" s="39"/>
      <c r="J49" s="81"/>
      <c r="K49" s="96"/>
      <c r="L49" s="6"/>
      <c r="M49" s="6"/>
      <c r="N49" s="16"/>
      <c r="O49" s="16"/>
      <c r="P49" s="16"/>
      <c r="Q49" s="81"/>
      <c r="R49" s="6"/>
      <c r="S49" s="6"/>
      <c r="T49" s="6"/>
      <c r="U49" s="6"/>
      <c r="V49" s="6"/>
      <c r="W49" s="81"/>
      <c r="X49" s="81"/>
      <c r="Y49" s="81"/>
      <c r="Z49" s="81"/>
      <c r="AA49" s="81"/>
      <c r="AB49" s="6"/>
      <c r="AC49" s="6"/>
      <c r="AD49" s="6"/>
      <c r="AE49" s="85"/>
      <c r="AF49" s="96"/>
      <c r="AG49" s="16"/>
      <c r="AH49" s="96"/>
      <c r="AI49" s="16"/>
      <c r="AJ49" s="96"/>
      <c r="AK49" s="16"/>
      <c r="AL49" s="96"/>
      <c r="AM49" s="93"/>
      <c r="AN49" s="96"/>
      <c r="AO49" s="96"/>
      <c r="AP49" s="16"/>
      <c r="AQ49" s="96"/>
      <c r="AR49" s="96"/>
      <c r="AS49" s="96"/>
      <c r="AT49" s="93"/>
      <c r="AU49" s="96"/>
      <c r="AV49" s="93"/>
      <c r="AW49" s="81"/>
      <c r="AX49" s="96"/>
      <c r="AY49" s="16"/>
      <c r="AZ49" s="96"/>
      <c r="BA49" s="96"/>
      <c r="BB49" s="16"/>
      <c r="BC49" s="81"/>
      <c r="BD49" s="6"/>
      <c r="BE49" s="81"/>
      <c r="BF49" s="81"/>
      <c r="BG49" s="81"/>
      <c r="BH49" s="6"/>
      <c r="BI49" s="81"/>
      <c r="BJ49" s="81"/>
      <c r="BK49" s="6"/>
      <c r="BL49" s="81"/>
    </row>
    <row r="50" spans="3:64" x14ac:dyDescent="0.2">
      <c r="C50" s="127"/>
      <c r="D50" s="96"/>
      <c r="E50" s="39"/>
      <c r="F50" s="96"/>
      <c r="G50" s="39"/>
      <c r="H50" s="96"/>
      <c r="I50" s="39"/>
      <c r="J50" s="81"/>
      <c r="K50" s="96"/>
      <c r="L50" s="6"/>
      <c r="M50" s="6"/>
      <c r="N50" s="16"/>
      <c r="O50" s="16"/>
      <c r="P50" s="16"/>
      <c r="Q50" s="96"/>
      <c r="R50" s="16"/>
      <c r="S50" s="16"/>
      <c r="T50" s="16"/>
      <c r="U50" s="16"/>
      <c r="V50" s="16"/>
      <c r="W50" s="96"/>
      <c r="X50" s="96"/>
      <c r="Y50" s="96"/>
      <c r="Z50" s="96"/>
      <c r="AA50" s="96"/>
      <c r="AB50" s="16"/>
      <c r="AC50" s="16"/>
      <c r="AD50" s="16"/>
      <c r="AE50" s="16"/>
      <c r="AF50" s="96"/>
      <c r="AG50" s="16"/>
      <c r="AH50" s="96"/>
      <c r="AI50" s="16"/>
      <c r="AJ50" s="96"/>
      <c r="AK50" s="16"/>
      <c r="AL50" s="96"/>
      <c r="AM50" s="16"/>
      <c r="AN50" s="96"/>
      <c r="AO50" s="96"/>
      <c r="AP50" s="16"/>
      <c r="AQ50" s="96"/>
      <c r="AR50" s="96"/>
      <c r="AS50" s="96"/>
      <c r="AT50" s="16"/>
      <c r="AU50" s="96"/>
      <c r="AV50" s="16"/>
      <c r="AW50" s="96"/>
      <c r="AX50" s="81"/>
      <c r="AY50" s="6"/>
      <c r="AZ50" s="81"/>
      <c r="BA50" s="86"/>
      <c r="BB50" s="6"/>
      <c r="BC50" s="96"/>
      <c r="BD50" s="16"/>
      <c r="BE50" s="96"/>
      <c r="BF50" s="96"/>
      <c r="BG50" s="264"/>
      <c r="BH50" s="266"/>
      <c r="BI50" s="264"/>
      <c r="BJ50" s="264"/>
      <c r="BK50" s="266"/>
      <c r="BL50" s="264"/>
    </row>
    <row r="51" spans="3:64" x14ac:dyDescent="0.2">
      <c r="C51" s="48"/>
      <c r="D51" s="96"/>
      <c r="E51" s="39"/>
      <c r="F51" s="96"/>
      <c r="G51" s="39"/>
      <c r="H51" s="96"/>
      <c r="I51" s="39"/>
      <c r="J51" s="81"/>
      <c r="K51" s="96"/>
      <c r="L51" s="6"/>
      <c r="M51" s="6"/>
      <c r="N51" s="16"/>
      <c r="O51" s="16"/>
      <c r="P51" s="16"/>
      <c r="Q51" s="96"/>
      <c r="R51" s="16"/>
      <c r="S51" s="16"/>
      <c r="T51" s="16"/>
      <c r="U51" s="16"/>
      <c r="V51" s="16"/>
      <c r="W51" s="96"/>
      <c r="X51" s="96"/>
      <c r="Y51" s="96"/>
      <c r="Z51" s="96"/>
      <c r="AA51" s="96"/>
      <c r="AB51" s="16"/>
      <c r="AC51" s="16"/>
      <c r="AD51" s="16"/>
      <c r="AE51" s="16"/>
      <c r="AF51" s="96"/>
      <c r="AG51" s="16"/>
      <c r="AH51" s="96"/>
      <c r="AI51" s="16"/>
      <c r="AJ51" s="96"/>
      <c r="AK51" s="16"/>
      <c r="AL51" s="96"/>
      <c r="AM51" s="16"/>
      <c r="AN51" s="96"/>
      <c r="AO51" s="96"/>
      <c r="AP51" s="16"/>
      <c r="AQ51" s="96"/>
      <c r="AR51" s="96"/>
      <c r="AS51" s="96"/>
      <c r="AT51" s="16"/>
      <c r="AU51" s="96"/>
      <c r="AV51" s="16"/>
      <c r="AW51" s="96"/>
      <c r="AX51" s="96"/>
      <c r="AY51" s="16"/>
      <c r="AZ51" s="96"/>
      <c r="BA51" s="96"/>
      <c r="BB51" s="16"/>
      <c r="BC51" s="96"/>
      <c r="BD51" s="16"/>
      <c r="BE51" s="96"/>
      <c r="BF51" s="96"/>
      <c r="BG51" s="264"/>
      <c r="BH51" s="266"/>
      <c r="BI51" s="264"/>
      <c r="BJ51" s="264"/>
      <c r="BK51" s="266"/>
      <c r="BL51" s="264"/>
    </row>
    <row r="52" spans="3:64" x14ac:dyDescent="0.2">
      <c r="C52" s="127"/>
      <c r="D52" s="96"/>
      <c r="E52" s="39"/>
      <c r="F52" s="96"/>
      <c r="G52" s="39"/>
      <c r="H52" s="96"/>
      <c r="I52" s="39"/>
      <c r="J52" s="81"/>
      <c r="K52" s="96"/>
      <c r="L52" s="6"/>
      <c r="M52" s="6"/>
      <c r="N52" s="16"/>
      <c r="O52" s="16"/>
      <c r="P52" s="16"/>
      <c r="Q52" s="96"/>
      <c r="R52" s="16"/>
      <c r="S52" s="16"/>
      <c r="T52" s="16"/>
      <c r="U52" s="16"/>
      <c r="V52" s="16"/>
      <c r="W52" s="96"/>
      <c r="X52" s="96"/>
      <c r="Y52" s="96"/>
      <c r="Z52" s="96"/>
      <c r="AA52" s="96"/>
      <c r="AB52" s="16"/>
      <c r="AC52" s="16"/>
      <c r="AD52" s="16"/>
      <c r="AE52" s="16"/>
      <c r="AF52" s="96"/>
      <c r="AG52" s="16"/>
      <c r="AH52" s="96"/>
      <c r="AI52" s="16"/>
      <c r="AJ52" s="96"/>
      <c r="AK52" s="16"/>
      <c r="AL52" s="96"/>
      <c r="AM52" s="16"/>
      <c r="AN52" s="96"/>
      <c r="AO52" s="96"/>
      <c r="AP52" s="16"/>
      <c r="AQ52" s="96"/>
      <c r="AR52" s="96"/>
      <c r="AS52" s="96"/>
      <c r="AT52" s="16"/>
      <c r="AU52" s="96"/>
      <c r="AV52" s="16"/>
      <c r="AW52" s="86"/>
      <c r="AX52" s="96"/>
      <c r="AY52" s="16"/>
      <c r="AZ52" s="96"/>
      <c r="BA52" s="96"/>
      <c r="BB52" s="16"/>
      <c r="BC52" s="86"/>
      <c r="BD52" s="85"/>
      <c r="BE52" s="81"/>
      <c r="BF52" s="86"/>
      <c r="BG52" s="268"/>
      <c r="BH52" s="85"/>
      <c r="BI52" s="81"/>
      <c r="BJ52" s="268"/>
      <c r="BK52" s="85"/>
      <c r="BL52" s="81"/>
    </row>
    <row r="53" spans="3:64" x14ac:dyDescent="0.2">
      <c r="C53" s="127"/>
      <c r="D53" s="96"/>
      <c r="E53" s="39"/>
      <c r="F53" s="96"/>
      <c r="G53" s="39"/>
      <c r="H53" s="96"/>
      <c r="I53" s="39"/>
      <c r="J53" s="81"/>
      <c r="K53" s="96"/>
      <c r="L53" s="6"/>
      <c r="M53" s="6"/>
      <c r="N53" s="16"/>
      <c r="O53" s="16"/>
      <c r="P53" s="16"/>
      <c r="Q53" s="96"/>
      <c r="R53" s="16"/>
      <c r="S53" s="16"/>
      <c r="T53" s="16"/>
      <c r="U53" s="16"/>
      <c r="V53" s="16"/>
      <c r="W53" s="96"/>
      <c r="X53" s="96"/>
      <c r="Y53" s="96"/>
      <c r="Z53" s="96"/>
      <c r="AA53" s="96"/>
      <c r="AB53" s="16"/>
      <c r="AC53" s="16"/>
      <c r="AD53" s="16"/>
      <c r="AE53" s="16"/>
      <c r="AF53" s="96"/>
      <c r="AG53" s="16"/>
      <c r="AH53" s="96"/>
      <c r="AI53" s="16"/>
      <c r="AJ53" s="96"/>
      <c r="AK53" s="16"/>
      <c r="AL53" s="96"/>
      <c r="AM53" s="16"/>
      <c r="AN53" s="96"/>
      <c r="AO53" s="96"/>
      <c r="AP53" s="16"/>
      <c r="AQ53" s="96"/>
      <c r="AR53" s="96"/>
      <c r="AS53" s="96"/>
      <c r="AT53" s="16"/>
      <c r="AU53" s="96"/>
      <c r="AV53" s="16"/>
      <c r="AW53" s="94"/>
      <c r="AX53" s="86"/>
      <c r="AY53" s="85"/>
      <c r="AZ53" s="86"/>
      <c r="BA53" s="81"/>
      <c r="BB53" s="85"/>
      <c r="BC53" s="96"/>
      <c r="BD53" s="93"/>
      <c r="BE53" s="96"/>
      <c r="BF53" s="94"/>
      <c r="BG53" s="264"/>
      <c r="BH53" s="93"/>
      <c r="BI53" s="264"/>
      <c r="BJ53" s="264"/>
      <c r="BK53" s="93"/>
      <c r="BL53" s="264"/>
    </row>
    <row r="54" spans="3:64" x14ac:dyDescent="0.2">
      <c r="C54" s="48"/>
      <c r="D54" s="96"/>
      <c r="E54" s="39"/>
      <c r="F54" s="96"/>
      <c r="G54" s="39"/>
      <c r="H54" s="96"/>
      <c r="I54" s="39"/>
      <c r="J54" s="81"/>
      <c r="K54" s="96"/>
      <c r="L54" s="6"/>
      <c r="M54" s="6"/>
      <c r="N54" s="16"/>
      <c r="O54" s="16"/>
      <c r="P54" s="16"/>
      <c r="Q54" s="96"/>
      <c r="R54" s="16"/>
      <c r="S54" s="16"/>
      <c r="T54" s="16"/>
      <c r="U54" s="16"/>
      <c r="V54" s="16"/>
      <c r="W54" s="96"/>
      <c r="X54" s="96"/>
      <c r="Y54" s="96"/>
      <c r="Z54" s="96"/>
      <c r="AA54" s="96"/>
      <c r="AB54" s="16"/>
      <c r="AC54" s="16"/>
      <c r="AD54" s="16"/>
      <c r="AE54" s="16"/>
      <c r="AF54" s="96"/>
      <c r="AG54" s="16"/>
      <c r="AH54" s="96"/>
      <c r="AI54" s="16"/>
      <c r="AJ54" s="96"/>
      <c r="AK54" s="16"/>
      <c r="AL54" s="96"/>
      <c r="AM54" s="16"/>
      <c r="AN54" s="96"/>
      <c r="AO54" s="96"/>
      <c r="AP54" s="16"/>
      <c r="AQ54" s="96"/>
      <c r="AR54" s="96"/>
      <c r="AS54" s="96"/>
      <c r="AT54" s="16"/>
      <c r="AU54" s="96"/>
      <c r="AV54" s="16"/>
      <c r="AW54" s="96"/>
      <c r="AX54" s="96"/>
      <c r="AY54" s="93"/>
      <c r="AZ54" s="94"/>
      <c r="BA54" s="96"/>
      <c r="BB54" s="93"/>
      <c r="BC54" s="96"/>
      <c r="BD54" s="16"/>
      <c r="BE54" s="96"/>
      <c r="BF54" s="96"/>
      <c r="BG54" s="264"/>
      <c r="BH54" s="266"/>
      <c r="BI54" s="264"/>
      <c r="BJ54" s="264"/>
      <c r="BK54" s="266"/>
      <c r="BL54" s="264"/>
    </row>
    <row r="55" spans="3:64" x14ac:dyDescent="0.2">
      <c r="C55" s="127"/>
      <c r="D55" s="96"/>
      <c r="E55" s="39"/>
      <c r="F55" s="96"/>
      <c r="G55" s="39"/>
      <c r="H55" s="96"/>
      <c r="I55" s="39"/>
      <c r="J55" s="81"/>
      <c r="K55" s="96"/>
      <c r="L55" s="6"/>
      <c r="M55" s="6"/>
      <c r="N55" s="16"/>
      <c r="O55" s="16"/>
      <c r="P55" s="16"/>
      <c r="Q55" s="96"/>
      <c r="R55" s="16"/>
      <c r="S55" s="16"/>
      <c r="T55" s="16"/>
      <c r="U55" s="16"/>
      <c r="V55" s="16"/>
      <c r="W55" s="96"/>
      <c r="X55" s="96"/>
      <c r="Y55" s="96"/>
      <c r="Z55" s="96"/>
      <c r="AA55" s="96"/>
      <c r="AB55" s="16"/>
      <c r="AC55" s="16"/>
      <c r="AD55" s="16"/>
      <c r="AE55" s="16"/>
      <c r="AF55" s="96"/>
      <c r="AG55" s="16"/>
      <c r="AH55" s="96"/>
      <c r="AI55" s="16"/>
      <c r="AJ55" s="96"/>
      <c r="AK55" s="16"/>
      <c r="AL55" s="96"/>
      <c r="AM55" s="16"/>
      <c r="AN55" s="96"/>
      <c r="AO55" s="96"/>
      <c r="AP55" s="16"/>
      <c r="AQ55" s="96"/>
      <c r="AR55" s="96"/>
      <c r="AS55" s="96"/>
      <c r="AT55" s="16"/>
      <c r="AU55" s="96"/>
      <c r="AV55" s="16"/>
      <c r="AW55" s="96"/>
      <c r="AX55" s="96"/>
      <c r="AY55" s="16"/>
      <c r="AZ55" s="96"/>
      <c r="BA55" s="96"/>
      <c r="BB55" s="16"/>
      <c r="BC55" s="96"/>
      <c r="BD55" s="16"/>
      <c r="BE55" s="96"/>
      <c r="BF55" s="96"/>
      <c r="BG55" s="264"/>
      <c r="BH55" s="266"/>
      <c r="BI55" s="264"/>
      <c r="BJ55" s="264"/>
      <c r="BK55" s="266"/>
      <c r="BL55" s="264"/>
    </row>
    <row r="56" spans="3:64" x14ac:dyDescent="0.2">
      <c r="C56" s="127"/>
      <c r="D56" s="96"/>
      <c r="E56" s="39"/>
      <c r="F56" s="96"/>
      <c r="G56" s="39"/>
      <c r="H56" s="96"/>
      <c r="I56" s="39"/>
      <c r="J56" s="81"/>
      <c r="K56" s="96"/>
      <c r="L56" s="6"/>
      <c r="M56" s="6"/>
      <c r="N56" s="16"/>
      <c r="O56" s="16"/>
      <c r="P56" s="16"/>
      <c r="Q56" s="96"/>
      <c r="R56" s="16"/>
      <c r="S56" s="16"/>
      <c r="T56" s="16"/>
      <c r="U56" s="16"/>
      <c r="V56" s="16"/>
      <c r="W56" s="96"/>
      <c r="X56" s="96"/>
      <c r="Y56" s="96"/>
      <c r="Z56" s="96"/>
      <c r="AA56" s="96"/>
      <c r="AB56" s="16"/>
      <c r="AC56" s="16"/>
      <c r="AD56" s="16"/>
      <c r="AE56" s="16"/>
      <c r="AF56" s="96"/>
      <c r="AG56" s="16"/>
      <c r="AH56" s="96"/>
      <c r="AI56" s="16"/>
      <c r="AJ56" s="96"/>
      <c r="AK56" s="16"/>
      <c r="AL56" s="96"/>
      <c r="AM56" s="16"/>
      <c r="AN56" s="96"/>
      <c r="AO56" s="96"/>
      <c r="AP56" s="16"/>
      <c r="AQ56" s="96"/>
      <c r="AR56" s="96"/>
      <c r="AS56" s="96"/>
      <c r="AT56" s="16"/>
      <c r="AU56" s="96"/>
      <c r="AV56" s="16"/>
      <c r="AW56" s="96"/>
      <c r="AX56" s="96"/>
      <c r="AY56" s="16"/>
      <c r="AZ56" s="96"/>
      <c r="BA56" s="96"/>
      <c r="BB56" s="16"/>
      <c r="BC56" s="96"/>
      <c r="BD56" s="16"/>
      <c r="BE56" s="96"/>
      <c r="BF56" s="96"/>
      <c r="BG56" s="264"/>
      <c r="BH56" s="266"/>
      <c r="BI56" s="264"/>
      <c r="BJ56" s="264"/>
      <c r="BK56" s="266"/>
      <c r="BL56" s="264"/>
    </row>
    <row r="57" spans="3:64" x14ac:dyDescent="0.2">
      <c r="C57" s="39"/>
      <c r="D57" s="96"/>
      <c r="E57" s="39"/>
      <c r="F57" s="96"/>
      <c r="G57" s="39"/>
      <c r="H57" s="96"/>
      <c r="I57" s="39"/>
      <c r="J57" s="81"/>
      <c r="K57" s="96"/>
      <c r="L57" s="6"/>
      <c r="M57" s="6"/>
      <c r="N57" s="16"/>
      <c r="O57" s="16"/>
      <c r="P57" s="16"/>
      <c r="Q57" s="96"/>
      <c r="R57" s="16"/>
      <c r="S57" s="16"/>
      <c r="T57" s="16"/>
      <c r="U57" s="16"/>
      <c r="V57" s="16"/>
      <c r="W57" s="96"/>
      <c r="X57" s="96"/>
      <c r="Y57" s="96"/>
      <c r="Z57" s="96"/>
      <c r="AA57" s="96"/>
      <c r="AB57" s="16"/>
      <c r="AC57" s="16"/>
      <c r="AD57" s="16"/>
      <c r="AE57" s="16"/>
      <c r="AF57" s="96"/>
      <c r="AG57" s="16"/>
      <c r="AH57" s="96"/>
      <c r="AI57" s="16"/>
      <c r="AJ57" s="96"/>
      <c r="AK57" s="16"/>
      <c r="AL57" s="96"/>
      <c r="AM57" s="16"/>
      <c r="AN57" s="96"/>
      <c r="AO57" s="96"/>
      <c r="AP57" s="16"/>
      <c r="AQ57" s="94"/>
      <c r="AR57" s="96"/>
      <c r="AS57" s="96"/>
      <c r="AT57" s="93"/>
      <c r="AU57" s="94"/>
      <c r="AV57" s="93"/>
      <c r="AW57" s="96"/>
      <c r="AX57" s="96"/>
      <c r="AY57" s="16"/>
      <c r="AZ57" s="96"/>
      <c r="BA57" s="96"/>
      <c r="BB57" s="16"/>
      <c r="BC57" s="96"/>
      <c r="BD57" s="16"/>
      <c r="BE57" s="96"/>
      <c r="BF57" s="96"/>
      <c r="BG57" s="264"/>
      <c r="BH57" s="266"/>
      <c r="BI57" s="264"/>
      <c r="BJ57" s="264"/>
      <c r="BK57" s="266"/>
      <c r="BL57" s="264"/>
    </row>
    <row r="58" spans="3:64" x14ac:dyDescent="0.2">
      <c r="C58" s="119"/>
      <c r="D58" s="81"/>
      <c r="E58" s="39"/>
      <c r="F58" s="81"/>
      <c r="G58" s="39"/>
      <c r="H58" s="81"/>
      <c r="I58" s="39"/>
      <c r="J58" s="81"/>
      <c r="K58" s="81"/>
      <c r="L58" s="6"/>
      <c r="M58" s="6"/>
      <c r="N58" s="6"/>
      <c r="O58" s="6"/>
      <c r="P58" s="6"/>
      <c r="Q58" s="96"/>
      <c r="R58" s="16"/>
      <c r="S58" s="16"/>
      <c r="T58" s="16"/>
      <c r="U58" s="16"/>
      <c r="V58" s="16"/>
      <c r="W58" s="96"/>
      <c r="X58" s="96"/>
      <c r="Y58" s="96"/>
      <c r="Z58" s="96"/>
      <c r="AA58" s="96"/>
      <c r="AB58" s="16"/>
      <c r="AC58" s="16"/>
      <c r="AD58" s="16"/>
      <c r="AE58" s="16"/>
      <c r="AF58" s="96"/>
      <c r="AG58" s="16"/>
      <c r="AH58" s="96"/>
      <c r="AI58" s="16"/>
      <c r="AJ58" s="96"/>
      <c r="AK58" s="16"/>
      <c r="AL58" s="96"/>
      <c r="AM58" s="16"/>
      <c r="AN58" s="96"/>
      <c r="AO58" s="96"/>
      <c r="AP58" s="16"/>
      <c r="AQ58" s="96"/>
      <c r="AR58" s="96"/>
      <c r="AS58" s="96"/>
      <c r="AT58" s="93"/>
      <c r="AU58" s="96"/>
      <c r="AV58" s="93"/>
      <c r="AW58" s="96"/>
      <c r="AX58" s="96"/>
      <c r="AY58" s="16"/>
      <c r="AZ58" s="96"/>
      <c r="BA58" s="96"/>
      <c r="BB58" s="16"/>
      <c r="BC58" s="96"/>
      <c r="BD58" s="16"/>
      <c r="BE58" s="96"/>
      <c r="BF58" s="96"/>
      <c r="BG58" s="264"/>
      <c r="BH58" s="266"/>
      <c r="BI58" s="264"/>
      <c r="BJ58" s="264"/>
      <c r="BK58" s="266"/>
      <c r="BL58" s="264"/>
    </row>
    <row r="59" spans="3:64" x14ac:dyDescent="0.2">
      <c r="C59" s="96"/>
      <c r="D59" s="96"/>
      <c r="E59" s="39"/>
      <c r="F59" s="96"/>
      <c r="G59" s="39"/>
      <c r="H59" s="96"/>
      <c r="I59" s="39"/>
      <c r="J59" s="81"/>
      <c r="K59" s="96"/>
      <c r="L59" s="6"/>
      <c r="M59" s="6"/>
      <c r="N59" s="16"/>
      <c r="O59" s="16"/>
      <c r="P59" s="16"/>
      <c r="Q59" s="96"/>
      <c r="R59" s="16"/>
      <c r="S59" s="16"/>
      <c r="T59" s="16"/>
      <c r="U59" s="16"/>
      <c r="V59" s="16"/>
      <c r="W59" s="96"/>
      <c r="X59" s="96"/>
      <c r="Y59" s="96"/>
      <c r="Z59" s="96"/>
      <c r="AA59" s="96"/>
      <c r="AB59" s="16"/>
      <c r="AC59" s="16"/>
      <c r="AD59" s="16"/>
      <c r="AE59" s="16"/>
      <c r="AF59" s="96"/>
      <c r="AG59" s="16"/>
      <c r="AH59" s="96"/>
      <c r="AI59" s="16"/>
      <c r="AJ59" s="96"/>
      <c r="AK59" s="16"/>
      <c r="AL59" s="96"/>
      <c r="AM59" s="16"/>
      <c r="AN59" s="96"/>
      <c r="AO59" s="96"/>
      <c r="AP59" s="16"/>
      <c r="AQ59" s="96"/>
      <c r="AR59" s="96"/>
      <c r="AS59" s="96"/>
      <c r="AT59" s="16"/>
      <c r="AU59" s="96"/>
      <c r="AV59" s="16"/>
      <c r="AW59" s="96"/>
      <c r="AX59" s="96"/>
      <c r="AY59" s="16"/>
      <c r="AZ59" s="96"/>
      <c r="BA59" s="96"/>
      <c r="BB59" s="16"/>
      <c r="BC59" s="96"/>
      <c r="BD59" s="16"/>
      <c r="BE59" s="96"/>
      <c r="BF59" s="96"/>
      <c r="BG59" s="264"/>
      <c r="BH59" s="266"/>
      <c r="BI59" s="264"/>
      <c r="BJ59" s="264"/>
      <c r="BK59" s="266"/>
      <c r="BL59" s="264"/>
    </row>
    <row r="60" spans="3:64" x14ac:dyDescent="0.2">
      <c r="C60" s="119"/>
      <c r="D60" s="81"/>
      <c r="E60" s="39"/>
      <c r="F60" s="81"/>
      <c r="G60" s="39"/>
      <c r="H60" s="81"/>
      <c r="I60" s="39"/>
      <c r="J60" s="81"/>
      <c r="K60" s="81"/>
      <c r="L60" s="6"/>
      <c r="M60" s="6"/>
      <c r="N60" s="6"/>
      <c r="O60" s="6"/>
      <c r="P60" s="6"/>
      <c r="Q60" s="96"/>
      <c r="R60" s="16"/>
      <c r="S60" s="16"/>
      <c r="T60" s="16"/>
      <c r="U60" s="16"/>
      <c r="V60" s="16"/>
      <c r="W60" s="96"/>
      <c r="X60" s="96"/>
      <c r="Y60" s="96"/>
      <c r="Z60" s="96"/>
      <c r="AA60" s="96"/>
      <c r="AB60" s="16"/>
      <c r="AC60" s="16"/>
      <c r="AD60" s="16"/>
      <c r="AE60" s="16"/>
      <c r="AF60" s="96"/>
      <c r="AG60" s="16"/>
      <c r="AH60" s="96"/>
      <c r="AI60" s="16"/>
      <c r="AJ60" s="96"/>
      <c r="AK60" s="16"/>
      <c r="AL60" s="96"/>
      <c r="AM60" s="16"/>
      <c r="AN60" s="96"/>
      <c r="AO60" s="96"/>
      <c r="AP60" s="16"/>
      <c r="AQ60" s="96"/>
      <c r="AR60" s="96"/>
      <c r="AS60" s="96"/>
      <c r="AT60" s="16"/>
      <c r="AU60" s="96"/>
      <c r="AV60" s="16"/>
      <c r="AW60" s="96"/>
      <c r="AX60" s="96"/>
      <c r="AY60" s="16"/>
      <c r="AZ60" s="96"/>
      <c r="BA60" s="96"/>
      <c r="BB60" s="16"/>
      <c r="BC60" s="96"/>
      <c r="BD60" s="16"/>
      <c r="BE60" s="96"/>
      <c r="BF60" s="96"/>
      <c r="BG60" s="264"/>
      <c r="BH60" s="266"/>
      <c r="BI60" s="264"/>
      <c r="BJ60" s="264"/>
      <c r="BK60" s="266"/>
      <c r="BL60" s="264"/>
    </row>
    <row r="61" spans="3:64" x14ac:dyDescent="0.2">
      <c r="C61" s="96"/>
      <c r="D61" s="96"/>
      <c r="E61" s="39"/>
      <c r="F61" s="96"/>
      <c r="G61" s="39"/>
      <c r="H61" s="96"/>
      <c r="I61" s="39"/>
      <c r="J61" s="81"/>
      <c r="K61" s="96"/>
      <c r="L61" s="6"/>
      <c r="M61" s="6"/>
      <c r="N61" s="16"/>
      <c r="O61" s="16"/>
      <c r="P61" s="16"/>
      <c r="Q61" s="96"/>
      <c r="R61" s="16"/>
      <c r="S61" s="16"/>
      <c r="T61" s="16"/>
      <c r="U61" s="16"/>
      <c r="V61" s="16"/>
      <c r="W61" s="96"/>
      <c r="X61" s="96"/>
      <c r="Y61" s="96"/>
      <c r="Z61" s="96"/>
      <c r="AA61" s="96"/>
      <c r="AB61" s="16"/>
      <c r="AC61" s="16"/>
      <c r="AD61" s="16"/>
      <c r="AE61" s="16"/>
      <c r="AF61" s="81"/>
      <c r="AG61" s="6"/>
      <c r="AH61" s="81"/>
      <c r="AI61" s="6"/>
      <c r="AJ61" s="81"/>
      <c r="AK61" s="6"/>
      <c r="AL61" s="81"/>
      <c r="AM61" s="6"/>
      <c r="AN61" s="81"/>
      <c r="AO61" s="81"/>
      <c r="AP61" s="6"/>
      <c r="AQ61" s="81"/>
      <c r="AR61" s="81"/>
      <c r="AS61" s="81"/>
      <c r="AT61" s="6"/>
      <c r="AU61" s="81"/>
      <c r="AV61" s="6"/>
      <c r="AW61" s="94"/>
      <c r="AX61" s="96"/>
      <c r="AY61" s="16"/>
      <c r="AZ61" s="96"/>
      <c r="BA61" s="96"/>
      <c r="BB61" s="16"/>
      <c r="BC61" s="96"/>
      <c r="BD61" s="16"/>
      <c r="BE61" s="96"/>
      <c r="BF61" s="94"/>
      <c r="BG61" s="264"/>
      <c r="BH61" s="266"/>
      <c r="BI61" s="264"/>
      <c r="BJ61" s="264"/>
      <c r="BK61" s="266"/>
      <c r="BL61" s="264"/>
    </row>
    <row r="62" spans="3:64" x14ac:dyDescent="0.2">
      <c r="C62" s="96"/>
      <c r="D62" s="96"/>
      <c r="E62" s="39"/>
      <c r="F62" s="96"/>
      <c r="G62" s="39"/>
      <c r="H62" s="96"/>
      <c r="I62" s="39"/>
      <c r="J62" s="81"/>
      <c r="K62" s="96"/>
      <c r="L62" s="6"/>
      <c r="M62" s="6"/>
      <c r="N62" s="16"/>
      <c r="O62" s="16"/>
      <c r="P62" s="16"/>
      <c r="Q62" s="81"/>
      <c r="R62" s="6"/>
      <c r="S62" s="6"/>
      <c r="T62" s="6"/>
      <c r="U62" s="6"/>
      <c r="V62" s="6"/>
      <c r="W62" s="81"/>
      <c r="X62" s="81"/>
      <c r="Y62" s="81"/>
      <c r="Z62" s="81"/>
      <c r="AA62" s="81"/>
      <c r="AB62" s="6"/>
      <c r="AC62" s="6"/>
      <c r="AD62" s="6"/>
      <c r="AE62" s="6"/>
      <c r="AF62" s="96"/>
      <c r="AG62" s="16"/>
      <c r="AH62" s="96"/>
      <c r="AI62" s="16"/>
      <c r="AJ62" s="96"/>
      <c r="AK62" s="16"/>
      <c r="AL62" s="96"/>
      <c r="AM62" s="16"/>
      <c r="AN62" s="96"/>
      <c r="AO62" s="96"/>
      <c r="AP62" s="16"/>
      <c r="AQ62" s="96"/>
      <c r="AR62" s="96"/>
      <c r="AS62" s="96"/>
      <c r="AT62" s="16"/>
      <c r="AU62" s="96"/>
      <c r="AV62" s="16"/>
      <c r="AW62" s="94"/>
      <c r="AX62" s="94"/>
      <c r="AY62" s="93"/>
      <c r="AZ62" s="94"/>
      <c r="BA62" s="96"/>
      <c r="BB62" s="93"/>
      <c r="BC62" s="96"/>
      <c r="BD62" s="16"/>
      <c r="BE62" s="96"/>
      <c r="BF62" s="94"/>
      <c r="BG62" s="264"/>
      <c r="BH62" s="266"/>
      <c r="BI62" s="264"/>
      <c r="BJ62" s="264"/>
      <c r="BK62" s="266"/>
      <c r="BL62" s="264"/>
    </row>
    <row r="63" spans="3:64" x14ac:dyDescent="0.2">
      <c r="C63" s="96"/>
      <c r="D63" s="96"/>
      <c r="E63" s="96"/>
      <c r="F63" s="96"/>
      <c r="G63" s="96"/>
      <c r="H63" s="16"/>
      <c r="I63" s="16"/>
      <c r="J63" s="16"/>
      <c r="K63" s="16"/>
      <c r="L63" s="16"/>
      <c r="M63" s="96"/>
      <c r="N63" s="96"/>
      <c r="O63" s="96"/>
      <c r="P63" s="96"/>
      <c r="Q63" s="96"/>
      <c r="R63" s="16"/>
      <c r="S63" s="16"/>
      <c r="T63" s="16"/>
      <c r="U63" s="16"/>
      <c r="V63" s="16"/>
      <c r="W63" s="96"/>
      <c r="X63" s="96"/>
      <c r="Y63" s="96"/>
      <c r="Z63" s="96"/>
      <c r="AA63" s="96"/>
      <c r="AB63" s="16"/>
      <c r="AC63" s="16"/>
      <c r="AD63" s="16"/>
      <c r="AE63" s="16"/>
      <c r="AF63" s="86"/>
      <c r="AG63" s="85"/>
      <c r="AH63" s="86"/>
      <c r="AI63" s="85"/>
      <c r="AJ63" s="86"/>
      <c r="AK63" s="85"/>
      <c r="AL63" s="86"/>
      <c r="AM63" s="85"/>
      <c r="AN63" s="86"/>
      <c r="AO63" s="81"/>
      <c r="AP63" s="16"/>
      <c r="AQ63" s="96"/>
      <c r="AR63" s="96"/>
      <c r="AS63" s="96"/>
      <c r="AT63" s="16"/>
      <c r="AU63" s="96"/>
      <c r="AV63" s="16"/>
      <c r="AW63" s="96"/>
      <c r="AX63" s="96"/>
      <c r="AY63" s="93"/>
      <c r="AZ63" s="94"/>
      <c r="BA63" s="96"/>
      <c r="BB63" s="93"/>
      <c r="BC63" s="96"/>
      <c r="BD63" s="16"/>
      <c r="BE63" s="96"/>
      <c r="BF63" s="96"/>
      <c r="BG63" s="264"/>
      <c r="BH63" s="266"/>
      <c r="BI63" s="264"/>
      <c r="BJ63" s="264"/>
      <c r="BK63" s="266"/>
      <c r="BL63" s="264"/>
    </row>
    <row r="64" spans="3:64" x14ac:dyDescent="0.2">
      <c r="C64" s="81"/>
      <c r="D64" s="81"/>
      <c r="E64" s="81"/>
      <c r="F64" s="81"/>
      <c r="G64" s="81"/>
      <c r="H64" s="6"/>
      <c r="I64" s="6"/>
      <c r="J64" s="6"/>
      <c r="K64" s="6"/>
      <c r="L64" s="6"/>
      <c r="M64" s="81"/>
      <c r="N64" s="81"/>
      <c r="O64" s="81"/>
      <c r="P64" s="81"/>
      <c r="Q64" s="81"/>
      <c r="R64" s="85"/>
      <c r="S64" s="6"/>
      <c r="T64" s="6"/>
      <c r="U64" s="6"/>
      <c r="V64" s="85"/>
      <c r="W64" s="86"/>
      <c r="X64" s="86"/>
      <c r="Y64" s="86"/>
      <c r="Z64" s="86"/>
      <c r="AA64" s="86"/>
      <c r="AB64" s="85"/>
      <c r="AC64" s="85"/>
      <c r="AD64" s="85"/>
      <c r="AE64" s="85"/>
      <c r="AF64" s="94"/>
      <c r="AG64" s="93"/>
      <c r="AH64" s="94"/>
      <c r="AI64" s="93"/>
      <c r="AJ64" s="94"/>
      <c r="AK64" s="93"/>
      <c r="AL64" s="94"/>
      <c r="AM64" s="93"/>
      <c r="AN64" s="94"/>
      <c r="AO64" s="86"/>
      <c r="AP64" s="85"/>
      <c r="AQ64" s="86"/>
      <c r="AR64" s="86"/>
      <c r="AS64" s="86"/>
      <c r="AT64" s="85"/>
      <c r="AU64" s="81"/>
      <c r="AV64" s="6"/>
      <c r="AW64" s="96"/>
      <c r="AX64" s="96"/>
      <c r="AY64" s="16"/>
      <c r="AZ64" s="96"/>
      <c r="BA64" s="96"/>
      <c r="BB64" s="16"/>
      <c r="BC64" s="96"/>
      <c r="BD64" s="16"/>
      <c r="BE64" s="96"/>
      <c r="BF64" s="96"/>
      <c r="BG64" s="264"/>
      <c r="BH64" s="266"/>
      <c r="BI64" s="264"/>
      <c r="BJ64" s="264"/>
      <c r="BK64" s="266"/>
      <c r="BL64" s="264"/>
    </row>
    <row r="65" spans="3:64" x14ac:dyDescent="0.2">
      <c r="C65" s="96"/>
      <c r="D65" s="96"/>
      <c r="E65" s="96"/>
      <c r="F65" s="96"/>
      <c r="G65" s="96"/>
      <c r="H65" s="16"/>
      <c r="I65" s="16"/>
      <c r="J65" s="16"/>
      <c r="K65" s="16"/>
      <c r="L65" s="16"/>
      <c r="M65" s="96"/>
      <c r="N65" s="96"/>
      <c r="O65" s="96"/>
      <c r="P65" s="96"/>
      <c r="Q65" s="96"/>
      <c r="R65" s="16"/>
      <c r="S65" s="16"/>
      <c r="T65" s="16"/>
      <c r="U65" s="16"/>
      <c r="V65" s="93"/>
      <c r="W65" s="96"/>
      <c r="X65" s="96"/>
      <c r="Y65" s="94"/>
      <c r="Z65" s="96"/>
      <c r="AA65" s="96"/>
      <c r="AB65" s="93"/>
      <c r="AC65" s="93"/>
      <c r="AD65" s="93"/>
      <c r="AE65" s="93"/>
      <c r="AF65" s="96"/>
      <c r="AG65" s="16"/>
      <c r="AH65" s="96"/>
      <c r="AI65" s="16"/>
      <c r="AJ65" s="96"/>
      <c r="AK65" s="16"/>
      <c r="AL65" s="96"/>
      <c r="AM65" s="16"/>
      <c r="AN65" s="96"/>
      <c r="AO65" s="94"/>
      <c r="AP65" s="93"/>
      <c r="AQ65" s="94"/>
      <c r="AR65" s="94"/>
      <c r="AS65" s="96"/>
      <c r="AT65" s="93"/>
      <c r="AU65" s="96"/>
      <c r="AV65" s="16"/>
      <c r="AW65" s="81"/>
      <c r="AX65" s="96"/>
      <c r="AY65" s="16"/>
      <c r="AZ65" s="96"/>
      <c r="BA65" s="96"/>
      <c r="BB65" s="16"/>
      <c r="BC65" s="81"/>
      <c r="BD65" s="6"/>
      <c r="BE65" s="81"/>
      <c r="BF65" s="81"/>
      <c r="BG65" s="81"/>
      <c r="BH65" s="6"/>
      <c r="BI65" s="81"/>
      <c r="BJ65" s="81"/>
      <c r="BK65" s="6"/>
      <c r="BL65" s="81"/>
    </row>
    <row r="66" spans="3:64" x14ac:dyDescent="0.2">
      <c r="C66" s="96"/>
      <c r="D66" s="96"/>
      <c r="E66" s="96"/>
      <c r="F66" s="96"/>
      <c r="G66" s="96"/>
      <c r="H66" s="16"/>
      <c r="I66" s="16"/>
      <c r="J66" s="16"/>
      <c r="K66" s="16"/>
      <c r="L66" s="16"/>
      <c r="M66" s="96"/>
      <c r="N66" s="96"/>
      <c r="O66" s="96"/>
      <c r="P66" s="96"/>
      <c r="Q66" s="96"/>
      <c r="R66" s="16"/>
      <c r="S66" s="16"/>
      <c r="T66" s="16"/>
      <c r="U66" s="16"/>
      <c r="V66" s="16"/>
      <c r="W66" s="96"/>
      <c r="X66" s="96"/>
      <c r="Y66" s="96"/>
      <c r="Z66" s="96"/>
      <c r="AA66" s="96"/>
      <c r="AB66" s="16"/>
      <c r="AC66" s="16"/>
      <c r="AD66" s="16"/>
      <c r="AE66" s="16"/>
      <c r="AF66" s="16"/>
      <c r="AG66" s="125"/>
      <c r="AH66" s="125"/>
      <c r="AI66" s="125"/>
      <c r="AJ66" s="125"/>
      <c r="AK66" s="125"/>
      <c r="AL66" s="125"/>
      <c r="AM66" s="125"/>
      <c r="AN66" s="125"/>
      <c r="AO66" s="96"/>
      <c r="AP66" s="16"/>
      <c r="AQ66" s="96"/>
      <c r="AR66" s="96"/>
      <c r="AS66" s="96"/>
      <c r="AT66" s="16"/>
      <c r="AU66" s="96"/>
      <c r="AV66" s="16"/>
      <c r="AW66" s="96"/>
      <c r="AX66" s="81"/>
      <c r="AY66" s="6"/>
      <c r="AZ66" s="81"/>
      <c r="BA66" s="81"/>
      <c r="BB66" s="6"/>
      <c r="BC66" s="96"/>
      <c r="BD66" s="16"/>
      <c r="BE66" s="96"/>
      <c r="BF66" s="96"/>
      <c r="BG66" s="264"/>
      <c r="BH66" s="266"/>
      <c r="BI66" s="264"/>
      <c r="BJ66" s="264"/>
      <c r="BK66" s="266"/>
      <c r="BL66" s="264"/>
    </row>
    <row r="67" spans="3:64" x14ac:dyDescent="0.2">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125"/>
      <c r="AG67" s="125"/>
      <c r="AH67" s="125"/>
      <c r="AI67" s="125"/>
      <c r="AJ67" s="125"/>
      <c r="AK67" s="125"/>
      <c r="AL67" s="125"/>
      <c r="AM67" s="125"/>
      <c r="AN67" s="125"/>
      <c r="AO67" s="39"/>
      <c r="AP67" s="39"/>
      <c r="AQ67" s="39"/>
      <c r="AR67" s="39"/>
      <c r="AS67" s="39"/>
      <c r="AT67" s="39"/>
      <c r="AU67" s="112"/>
      <c r="AV67" s="12"/>
      <c r="AW67" s="96"/>
      <c r="AX67" s="96"/>
      <c r="AY67" s="16"/>
      <c r="AZ67" s="96"/>
      <c r="BA67" s="96"/>
      <c r="BB67" s="16"/>
      <c r="BC67" s="96"/>
      <c r="BD67" s="16"/>
      <c r="BE67" s="96"/>
      <c r="BF67" s="96"/>
      <c r="BG67" s="264"/>
      <c r="BH67" s="266"/>
      <c r="BI67" s="264"/>
      <c r="BJ67" s="264"/>
      <c r="BK67" s="266"/>
      <c r="BL67" s="264"/>
    </row>
    <row r="68" spans="3:64" x14ac:dyDescent="0.2">
      <c r="C68" s="39"/>
      <c r="D68" s="39"/>
      <c r="E68" s="39"/>
      <c r="F68" s="39"/>
      <c r="G68" s="39"/>
      <c r="H68" s="39"/>
      <c r="I68" s="39"/>
      <c r="J68" s="39"/>
      <c r="K68" s="39"/>
      <c r="L68" s="39"/>
      <c r="M68" s="39"/>
      <c r="N68" s="39"/>
      <c r="O68" s="39"/>
      <c r="P68" s="39"/>
      <c r="V68" s="39"/>
      <c r="W68" s="39"/>
      <c r="X68" s="39"/>
      <c r="Y68" s="39"/>
      <c r="Z68" s="39"/>
      <c r="AA68" s="39"/>
      <c r="AB68" s="39"/>
      <c r="AC68" s="39"/>
      <c r="AD68" s="39"/>
      <c r="AE68" s="39"/>
      <c r="AF68" s="125"/>
      <c r="AG68" s="39"/>
      <c r="AH68" s="39"/>
      <c r="AI68" s="39"/>
      <c r="AJ68" s="39"/>
      <c r="AK68" s="39"/>
      <c r="AL68" s="39"/>
      <c r="AM68" s="39"/>
      <c r="AN68" s="39"/>
      <c r="AO68" s="39"/>
      <c r="AP68" s="39"/>
      <c r="AQ68" s="39"/>
      <c r="AR68" s="39"/>
      <c r="AS68" s="39"/>
      <c r="AT68" s="39"/>
      <c r="AU68" s="58"/>
      <c r="AV68" s="13"/>
      <c r="AW68" s="81"/>
      <c r="AX68" s="96"/>
      <c r="AY68" s="16"/>
      <c r="AZ68" s="96"/>
      <c r="BA68" s="96"/>
      <c r="BB68" s="16"/>
      <c r="BC68" s="96"/>
      <c r="BD68" s="16"/>
      <c r="BE68" s="81"/>
      <c r="BF68" s="81"/>
      <c r="BG68" s="264"/>
      <c r="BH68" s="266"/>
      <c r="BI68" s="81"/>
      <c r="BJ68" s="264"/>
      <c r="BK68" s="266"/>
      <c r="BL68" s="81"/>
    </row>
    <row r="69" spans="3:64" x14ac:dyDescent="0.2">
      <c r="C69" s="39"/>
      <c r="D69" s="39"/>
      <c r="E69" s="39"/>
      <c r="F69" s="39"/>
      <c r="G69" s="39"/>
      <c r="H69" s="39"/>
      <c r="I69" s="39"/>
      <c r="J69" s="39"/>
      <c r="K69" s="39"/>
      <c r="L69" s="39"/>
      <c r="M69" s="39"/>
      <c r="N69" s="39"/>
      <c r="O69" s="39"/>
      <c r="P69" s="39"/>
      <c r="AE69" s="39"/>
      <c r="AF69" s="125"/>
      <c r="AG69" s="39"/>
      <c r="AH69" s="39"/>
      <c r="AI69" s="39"/>
      <c r="AJ69" s="39"/>
      <c r="AK69" s="39"/>
      <c r="AL69" s="39"/>
      <c r="AM69" s="39"/>
      <c r="AN69" s="39"/>
      <c r="AO69" s="39"/>
      <c r="AP69" s="39"/>
      <c r="AQ69" s="39"/>
      <c r="AR69" s="39"/>
      <c r="AS69" s="39"/>
      <c r="AT69" s="39"/>
      <c r="AU69" s="57"/>
      <c r="AV69" s="14"/>
      <c r="AW69" s="96"/>
      <c r="AX69" s="81"/>
      <c r="AY69" s="6"/>
      <c r="AZ69" s="81"/>
      <c r="BA69" s="81"/>
      <c r="BB69" s="6"/>
      <c r="BC69" s="96"/>
      <c r="BD69" s="16"/>
      <c r="BE69" s="96"/>
      <c r="BF69" s="96"/>
      <c r="BG69" s="264"/>
      <c r="BH69" s="266"/>
      <c r="BI69" s="264"/>
      <c r="BJ69" s="264"/>
      <c r="BK69" s="266"/>
      <c r="BL69" s="264"/>
    </row>
    <row r="70" spans="3:64" x14ac:dyDescent="0.2">
      <c r="C70" s="39"/>
      <c r="D70" s="39"/>
      <c r="E70" s="39"/>
      <c r="F70" s="39"/>
      <c r="G70" s="39"/>
      <c r="H70" s="39"/>
      <c r="I70" s="39"/>
      <c r="J70" s="39"/>
      <c r="K70" s="39"/>
      <c r="L70" s="39"/>
      <c r="M70" s="39"/>
      <c r="N70" s="39"/>
      <c r="O70" s="39"/>
      <c r="P70" s="39"/>
      <c r="AE70" s="39"/>
      <c r="AF70" s="125"/>
      <c r="AG70" s="39"/>
      <c r="AH70" s="39"/>
      <c r="AI70" s="39"/>
      <c r="AJ70" s="39"/>
      <c r="AK70" s="39"/>
      <c r="AL70" s="39"/>
      <c r="AM70" s="39"/>
      <c r="AN70" s="39"/>
      <c r="AO70" s="39"/>
      <c r="AP70" s="39"/>
      <c r="AQ70" s="39"/>
      <c r="AR70" s="39"/>
      <c r="AS70" s="39"/>
      <c r="AT70" s="39"/>
      <c r="AU70" s="39"/>
      <c r="AV70" s="39"/>
      <c r="AW70" s="96"/>
      <c r="AX70" s="96"/>
      <c r="AY70" s="16"/>
      <c r="AZ70" s="96"/>
      <c r="BA70" s="96"/>
      <c r="BB70" s="16"/>
      <c r="BC70" s="96"/>
      <c r="BD70" s="16"/>
      <c r="BE70" s="96"/>
      <c r="BF70" s="96"/>
      <c r="BG70" s="264"/>
      <c r="BH70" s="266"/>
      <c r="BI70" s="264"/>
      <c r="BJ70" s="264"/>
      <c r="BK70" s="266"/>
      <c r="BL70" s="264"/>
    </row>
    <row r="71" spans="3:64" x14ac:dyDescent="0.2">
      <c r="C71" s="39"/>
      <c r="D71" s="39"/>
      <c r="E71" s="39"/>
      <c r="F71" s="39"/>
      <c r="G71" s="39"/>
      <c r="H71" s="39"/>
      <c r="I71" s="39"/>
      <c r="J71" s="39"/>
      <c r="K71" s="39"/>
      <c r="L71" s="39"/>
      <c r="M71" s="39"/>
      <c r="N71" s="39"/>
      <c r="O71" s="39"/>
      <c r="P71" s="39"/>
      <c r="AE71" s="39"/>
      <c r="AF71" s="125"/>
      <c r="AG71" s="39"/>
      <c r="AH71" s="39"/>
      <c r="AI71" s="39"/>
      <c r="AJ71" s="39"/>
      <c r="AK71" s="39"/>
      <c r="AL71" s="39"/>
      <c r="AM71" s="39"/>
      <c r="AN71" s="39"/>
      <c r="AO71" s="39"/>
      <c r="AP71" s="39"/>
      <c r="AQ71" s="39"/>
      <c r="AR71" s="39"/>
      <c r="AS71" s="39"/>
      <c r="AT71" s="39"/>
      <c r="AU71" s="39"/>
      <c r="AV71" s="39"/>
      <c r="AW71" s="112"/>
      <c r="AX71" s="96"/>
      <c r="AY71" s="16"/>
      <c r="AZ71" s="96"/>
      <c r="BA71" s="96"/>
      <c r="BB71" s="16"/>
      <c r="BC71" s="112"/>
      <c r="BD71" s="12"/>
      <c r="BE71" s="112"/>
      <c r="BF71" s="112"/>
      <c r="BG71" s="112"/>
      <c r="BH71" s="12"/>
      <c r="BI71" s="112"/>
      <c r="BJ71" s="112"/>
      <c r="BK71" s="12"/>
      <c r="BL71" s="112"/>
    </row>
    <row r="72" spans="3:64" x14ac:dyDescent="0.2">
      <c r="C72" s="39"/>
      <c r="D72" s="39"/>
      <c r="E72" s="39"/>
      <c r="F72" s="39"/>
      <c r="G72" s="39"/>
      <c r="H72" s="39"/>
      <c r="I72" s="39"/>
      <c r="J72" s="39"/>
      <c r="K72" s="39"/>
      <c r="L72" s="39"/>
      <c r="M72" s="39"/>
      <c r="N72" s="39"/>
      <c r="O72" s="39"/>
      <c r="P72" s="39"/>
      <c r="AE72" s="39"/>
      <c r="AF72" s="125"/>
      <c r="AG72" s="39"/>
      <c r="AH72" s="39"/>
      <c r="AI72" s="39"/>
      <c r="AJ72" s="39"/>
      <c r="AK72" s="39"/>
      <c r="AL72" s="39"/>
      <c r="AM72" s="39"/>
      <c r="AN72" s="39"/>
      <c r="AO72" s="39"/>
      <c r="AP72" s="39"/>
      <c r="AQ72" s="39"/>
      <c r="AR72" s="39"/>
      <c r="AS72" s="39"/>
      <c r="AT72" s="39"/>
      <c r="AU72" s="39"/>
      <c r="AV72" s="39"/>
      <c r="AW72" s="58"/>
      <c r="AX72" s="112"/>
      <c r="AY72" s="12"/>
      <c r="AZ72" s="112"/>
      <c r="BA72" s="112"/>
      <c r="BB72" s="12"/>
      <c r="BC72" s="58"/>
      <c r="BD72" s="13"/>
      <c r="BE72" s="58"/>
      <c r="BF72" s="58"/>
      <c r="BG72" s="58"/>
      <c r="BH72" s="13"/>
      <c r="BI72" s="58"/>
      <c r="BJ72" s="58"/>
      <c r="BK72" s="13"/>
      <c r="BL72" s="58"/>
    </row>
    <row r="73" spans="3:64" x14ac:dyDescent="0.2">
      <c r="C73" s="39"/>
      <c r="D73" s="39"/>
      <c r="E73" s="39"/>
      <c r="F73" s="39"/>
      <c r="G73" s="39"/>
      <c r="H73" s="39"/>
      <c r="I73" s="39"/>
      <c r="J73" s="39"/>
      <c r="K73" s="39"/>
      <c r="L73" s="39"/>
      <c r="M73" s="39"/>
      <c r="N73" s="39"/>
      <c r="O73" s="39"/>
      <c r="P73" s="39"/>
      <c r="AE73" s="39"/>
      <c r="AF73" s="125"/>
      <c r="AG73" s="39"/>
      <c r="AH73" s="39"/>
      <c r="AI73" s="39"/>
      <c r="AJ73" s="39"/>
      <c r="AK73" s="39"/>
      <c r="AL73" s="39"/>
      <c r="AM73" s="39"/>
      <c r="AN73" s="39"/>
      <c r="AO73" s="39"/>
      <c r="AP73" s="39"/>
      <c r="AQ73" s="39"/>
      <c r="AR73" s="39"/>
      <c r="AS73" s="39"/>
      <c r="AT73" s="39"/>
      <c r="AU73" s="39"/>
      <c r="AV73" s="39"/>
      <c r="AW73" s="57"/>
      <c r="AX73" s="58"/>
      <c r="AY73" s="13"/>
      <c r="AZ73" s="58"/>
      <c r="BA73" s="58"/>
      <c r="BB73" s="13"/>
      <c r="BC73" s="57"/>
      <c r="BD73" s="14"/>
      <c r="BE73" s="57"/>
      <c r="BF73" s="57"/>
      <c r="BG73" s="57"/>
      <c r="BH73" s="14"/>
      <c r="BI73" s="57"/>
      <c r="BJ73" s="57"/>
      <c r="BK73" s="14"/>
      <c r="BL73" s="57"/>
    </row>
    <row r="74" spans="3:64" x14ac:dyDescent="0.2">
      <c r="C74" s="39"/>
      <c r="D74" s="39"/>
      <c r="E74" s="39"/>
      <c r="F74" s="39"/>
      <c r="G74" s="39"/>
      <c r="H74" s="39"/>
      <c r="I74" s="39"/>
      <c r="J74" s="39"/>
      <c r="K74" s="39"/>
      <c r="L74" s="39"/>
      <c r="M74" s="39"/>
      <c r="N74" s="39"/>
      <c r="O74" s="39"/>
      <c r="P74" s="39"/>
      <c r="AE74" s="39"/>
      <c r="AF74" s="125"/>
      <c r="AG74" s="39"/>
      <c r="AH74" s="39"/>
      <c r="AI74" s="39"/>
      <c r="AJ74" s="39"/>
      <c r="AK74" s="39"/>
      <c r="AL74" s="39"/>
      <c r="AM74" s="39"/>
      <c r="AN74" s="39"/>
      <c r="AO74" s="39"/>
      <c r="AP74" s="39"/>
      <c r="AQ74" s="39"/>
      <c r="AR74" s="39"/>
      <c r="AS74" s="39"/>
      <c r="AT74" s="39"/>
      <c r="AU74" s="39"/>
      <c r="AV74" s="39"/>
      <c r="AW74" s="28"/>
      <c r="AX74" s="57"/>
      <c r="AY74" s="14"/>
      <c r="AZ74" s="57"/>
      <c r="BA74" s="57"/>
      <c r="BB74" s="14"/>
      <c r="BC74" s="125"/>
      <c r="BD74" s="125"/>
      <c r="BE74" s="125"/>
      <c r="BF74" s="125"/>
      <c r="BG74" s="125"/>
      <c r="BH74" s="125"/>
      <c r="BI74" s="125"/>
      <c r="BJ74" s="125"/>
      <c r="BK74" s="125"/>
      <c r="BL74" s="125"/>
    </row>
    <row r="75" spans="3:64" x14ac:dyDescent="0.2">
      <c r="C75" s="39"/>
      <c r="D75" s="39"/>
      <c r="E75" s="39"/>
      <c r="F75" s="39"/>
      <c r="G75" s="39"/>
      <c r="H75" s="39"/>
      <c r="I75" s="39"/>
      <c r="J75" s="39"/>
      <c r="K75" s="39"/>
      <c r="L75" s="39"/>
      <c r="M75" s="39"/>
      <c r="N75" s="39"/>
      <c r="O75" s="39"/>
      <c r="P75" s="39"/>
      <c r="AE75" s="39"/>
      <c r="AF75" s="125"/>
      <c r="AG75" s="39"/>
      <c r="AH75" s="39"/>
      <c r="AI75" s="39"/>
      <c r="AJ75" s="39"/>
      <c r="AK75" s="39"/>
      <c r="AL75" s="39"/>
      <c r="AM75" s="39"/>
      <c r="AN75" s="39"/>
      <c r="AO75" s="39"/>
      <c r="AP75" s="39"/>
      <c r="AQ75" s="39"/>
      <c r="AR75" s="39"/>
      <c r="AS75" s="39"/>
      <c r="AT75" s="39"/>
      <c r="AU75" s="39"/>
      <c r="AV75" s="39"/>
      <c r="AW75" s="28"/>
      <c r="AX75" s="28"/>
      <c r="AY75" s="28"/>
      <c r="AZ75" s="28"/>
    </row>
    <row r="76" spans="3:64" x14ac:dyDescent="0.2">
      <c r="C76" s="39"/>
      <c r="D76" s="39"/>
      <c r="E76" s="39"/>
      <c r="F76" s="39"/>
      <c r="G76" s="39"/>
      <c r="H76" s="39"/>
      <c r="I76" s="39"/>
      <c r="J76" s="39"/>
      <c r="K76" s="39"/>
      <c r="L76" s="39"/>
      <c r="M76" s="39"/>
      <c r="N76" s="39"/>
      <c r="O76" s="39"/>
      <c r="P76" s="39"/>
      <c r="AE76" s="39"/>
      <c r="AF76" s="125"/>
      <c r="AG76" s="39"/>
      <c r="AH76" s="39"/>
      <c r="AI76" s="39"/>
      <c r="AJ76" s="39"/>
      <c r="AK76" s="39"/>
      <c r="AL76" s="39"/>
      <c r="AM76" s="39"/>
      <c r="AN76" s="39"/>
      <c r="AO76" s="39"/>
      <c r="AP76" s="39"/>
      <c r="AQ76" s="39"/>
      <c r="AR76" s="39"/>
      <c r="AS76" s="39"/>
      <c r="AT76" s="39"/>
      <c r="AU76" s="39"/>
      <c r="AV76" s="39"/>
      <c r="AW76" s="28"/>
      <c r="AX76" s="28"/>
      <c r="AY76" s="28"/>
      <c r="AZ76" s="28"/>
    </row>
    <row r="77" spans="3:64" x14ac:dyDescent="0.2">
      <c r="C77" s="39"/>
      <c r="D77" s="39"/>
      <c r="E77" s="39"/>
      <c r="F77" s="39"/>
      <c r="G77" s="39"/>
      <c r="H77" s="39"/>
      <c r="I77" s="39"/>
      <c r="J77" s="39"/>
      <c r="K77" s="39"/>
      <c r="L77" s="39"/>
      <c r="M77" s="39"/>
      <c r="N77" s="39"/>
      <c r="O77" s="39"/>
      <c r="P77" s="39"/>
      <c r="AE77" s="39"/>
      <c r="AF77" s="125"/>
      <c r="AG77" s="39"/>
      <c r="AH77" s="39"/>
      <c r="AI77" s="39"/>
      <c r="AJ77" s="39"/>
      <c r="AK77" s="39"/>
      <c r="AL77" s="39"/>
      <c r="AM77" s="39"/>
      <c r="AN77" s="39"/>
      <c r="AO77" s="39"/>
      <c r="AP77" s="39"/>
      <c r="AQ77" s="39"/>
      <c r="AR77" s="39"/>
      <c r="AS77" s="39"/>
      <c r="AT77" s="39"/>
      <c r="AU77" s="39"/>
      <c r="AV77" s="39"/>
      <c r="AW77" s="28"/>
      <c r="AX77" s="28"/>
      <c r="AY77" s="28"/>
      <c r="AZ77" s="28"/>
    </row>
    <row r="78" spans="3:64" x14ac:dyDescent="0.2">
      <c r="C78" s="39"/>
      <c r="D78" s="39"/>
      <c r="E78" s="39"/>
      <c r="F78" s="39"/>
      <c r="G78" s="39"/>
      <c r="H78" s="39"/>
      <c r="I78" s="39"/>
      <c r="J78" s="39"/>
      <c r="K78" s="39"/>
      <c r="L78" s="39"/>
      <c r="M78" s="39"/>
      <c r="N78" s="39"/>
      <c r="O78" s="39"/>
      <c r="P78" s="39"/>
      <c r="AE78" s="39"/>
      <c r="AF78" s="125"/>
      <c r="AG78" s="39"/>
      <c r="AH78" s="39"/>
      <c r="AI78" s="39"/>
      <c r="AJ78" s="39"/>
      <c r="AK78" s="39"/>
      <c r="AL78" s="39"/>
      <c r="AM78" s="39"/>
      <c r="AN78" s="39"/>
      <c r="AO78" s="39"/>
      <c r="AP78" s="39"/>
      <c r="AQ78" s="39"/>
      <c r="AR78" s="39"/>
      <c r="AS78" s="39"/>
      <c r="AT78" s="39"/>
      <c r="AU78" s="39"/>
      <c r="AV78" s="39"/>
      <c r="AW78" s="28"/>
      <c r="AX78" s="28"/>
      <c r="AY78" s="28"/>
      <c r="AZ78" s="28"/>
    </row>
    <row r="79" spans="3:64" x14ac:dyDescent="0.2">
      <c r="C79" s="39"/>
      <c r="D79" s="39"/>
      <c r="E79" s="39"/>
      <c r="F79" s="39"/>
      <c r="G79" s="39"/>
      <c r="H79" s="39"/>
      <c r="I79" s="39"/>
      <c r="J79" s="39"/>
      <c r="K79" s="39"/>
      <c r="L79" s="39"/>
      <c r="M79" s="39"/>
      <c r="N79" s="39"/>
      <c r="O79" s="39"/>
      <c r="P79" s="39"/>
      <c r="AE79" s="39"/>
      <c r="AF79" s="125"/>
      <c r="AG79" s="39"/>
      <c r="AH79" s="39"/>
      <c r="AI79" s="39"/>
      <c r="AJ79" s="39"/>
      <c r="AK79" s="39"/>
      <c r="AL79" s="39"/>
      <c r="AM79" s="39"/>
      <c r="AN79" s="39"/>
      <c r="AO79" s="39"/>
      <c r="AP79" s="39"/>
      <c r="AQ79" s="39"/>
      <c r="AR79" s="39"/>
      <c r="AS79" s="39"/>
      <c r="AT79" s="39"/>
      <c r="AU79" s="39"/>
      <c r="AV79" s="39"/>
      <c r="AW79" s="28"/>
      <c r="AX79" s="28"/>
      <c r="AY79" s="28"/>
      <c r="AZ79" s="28"/>
    </row>
    <row r="80" spans="3:64" x14ac:dyDescent="0.2">
      <c r="C80" s="39"/>
      <c r="D80" s="39"/>
      <c r="E80" s="39"/>
      <c r="F80" s="39"/>
      <c r="G80" s="39"/>
      <c r="H80" s="39"/>
      <c r="I80" s="39"/>
      <c r="J80" s="39"/>
      <c r="K80" s="39"/>
      <c r="L80" s="39"/>
      <c r="M80" s="39"/>
      <c r="N80" s="39"/>
      <c r="O80" s="39"/>
      <c r="P80" s="39"/>
      <c r="AE80" s="39"/>
      <c r="AF80" s="125"/>
      <c r="AG80" s="39"/>
      <c r="AH80" s="39"/>
      <c r="AI80" s="39"/>
      <c r="AJ80" s="39"/>
      <c r="AK80" s="39"/>
      <c r="AL80" s="39"/>
      <c r="AM80" s="39"/>
      <c r="AN80" s="39"/>
      <c r="AO80" s="39"/>
      <c r="AP80" s="39"/>
      <c r="AQ80" s="39"/>
      <c r="AR80" s="39"/>
      <c r="AS80" s="39"/>
      <c r="AT80" s="39"/>
      <c r="AU80" s="39"/>
      <c r="AV80" s="39"/>
      <c r="AW80" s="28"/>
      <c r="AX80" s="28"/>
      <c r="AY80" s="28"/>
      <c r="AZ80" s="28"/>
    </row>
    <row r="81" spans="3:52" x14ac:dyDescent="0.2">
      <c r="C81" s="39"/>
      <c r="D81" s="39"/>
      <c r="E81" s="39"/>
      <c r="F81" s="39"/>
      <c r="G81" s="39"/>
      <c r="H81" s="39"/>
      <c r="I81" s="39"/>
      <c r="J81" s="39"/>
      <c r="K81" s="39"/>
      <c r="L81" s="39"/>
      <c r="M81" s="39"/>
      <c r="N81" s="39"/>
      <c r="O81" s="39"/>
      <c r="P81" s="39"/>
      <c r="AE81" s="39"/>
      <c r="AF81" s="125"/>
      <c r="AG81" s="39"/>
      <c r="AH81" s="39"/>
      <c r="AI81" s="39"/>
      <c r="AJ81" s="39"/>
      <c r="AK81" s="39"/>
      <c r="AL81" s="39"/>
      <c r="AM81" s="39"/>
      <c r="AN81" s="39"/>
      <c r="AO81" s="39"/>
      <c r="AP81" s="39"/>
      <c r="AQ81" s="39"/>
      <c r="AR81" s="39"/>
      <c r="AS81" s="39"/>
      <c r="AT81" s="39"/>
      <c r="AU81" s="39"/>
      <c r="AV81" s="39"/>
      <c r="AW81" s="28"/>
      <c r="AX81" s="28"/>
      <c r="AY81" s="28"/>
      <c r="AZ81" s="28"/>
    </row>
    <row r="82" spans="3:52" x14ac:dyDescent="0.2">
      <c r="C82" s="39"/>
      <c r="D82" s="39"/>
      <c r="E82" s="39"/>
      <c r="F82" s="39"/>
      <c r="G82" s="39"/>
      <c r="H82" s="39"/>
      <c r="I82" s="39"/>
      <c r="J82" s="39"/>
      <c r="K82" s="39"/>
      <c r="L82" s="39"/>
      <c r="M82" s="39"/>
      <c r="N82" s="39"/>
      <c r="O82" s="39"/>
      <c r="P82" s="39"/>
      <c r="AE82" s="39"/>
      <c r="AF82" s="125"/>
      <c r="AG82" s="39"/>
      <c r="AH82" s="39"/>
      <c r="AI82" s="39"/>
      <c r="AJ82" s="39"/>
      <c r="AK82" s="39"/>
      <c r="AL82" s="39"/>
      <c r="AM82" s="39"/>
      <c r="AN82" s="39"/>
      <c r="AO82" s="39"/>
      <c r="AP82" s="39"/>
      <c r="AQ82" s="39"/>
      <c r="AR82" s="39"/>
      <c r="AS82" s="39"/>
      <c r="AT82" s="39"/>
      <c r="AU82" s="39"/>
      <c r="AV82" s="39"/>
      <c r="AW82" s="28"/>
      <c r="AX82" s="28"/>
      <c r="AY82" s="28"/>
      <c r="AZ82" s="28"/>
    </row>
    <row r="83" spans="3:52" x14ac:dyDescent="0.2">
      <c r="C83" s="39"/>
      <c r="D83" s="39"/>
      <c r="E83" s="39"/>
      <c r="F83" s="39"/>
      <c r="G83" s="39"/>
      <c r="H83" s="39"/>
      <c r="I83" s="39"/>
      <c r="J83" s="39"/>
      <c r="K83" s="39"/>
      <c r="L83" s="39"/>
      <c r="M83" s="39"/>
      <c r="N83" s="39"/>
      <c r="O83" s="39"/>
      <c r="P83" s="39"/>
      <c r="AE83" s="39"/>
      <c r="AF83" s="125"/>
      <c r="AG83" s="39"/>
      <c r="AH83" s="39"/>
      <c r="AI83" s="39"/>
      <c r="AJ83" s="39"/>
      <c r="AK83" s="39"/>
      <c r="AL83" s="39"/>
      <c r="AM83" s="39"/>
      <c r="AN83" s="39"/>
      <c r="AO83" s="39"/>
      <c r="AP83" s="39"/>
      <c r="AQ83" s="39"/>
      <c r="AR83" s="39"/>
      <c r="AS83" s="39"/>
      <c r="AT83" s="39"/>
      <c r="AU83" s="39"/>
      <c r="AV83" s="39"/>
      <c r="AW83" s="28"/>
      <c r="AX83" s="28"/>
      <c r="AY83" s="28"/>
      <c r="AZ83" s="28"/>
    </row>
    <row r="84" spans="3:52" x14ac:dyDescent="0.2">
      <c r="C84" s="39"/>
      <c r="D84" s="39"/>
      <c r="E84" s="39"/>
      <c r="F84" s="39"/>
      <c r="G84" s="39"/>
      <c r="H84" s="39"/>
      <c r="I84" s="39"/>
      <c r="J84" s="39"/>
      <c r="K84" s="39"/>
      <c r="L84" s="39"/>
      <c r="M84" s="39"/>
      <c r="N84" s="39"/>
      <c r="O84" s="39"/>
      <c r="P84" s="39"/>
      <c r="AE84" s="39"/>
      <c r="AF84" s="125"/>
      <c r="AG84" s="39"/>
      <c r="AH84" s="39"/>
      <c r="AI84" s="39"/>
      <c r="AJ84" s="39"/>
      <c r="AK84" s="39"/>
      <c r="AL84" s="39"/>
      <c r="AM84" s="39"/>
      <c r="AN84" s="39"/>
      <c r="AO84" s="39"/>
      <c r="AP84" s="39"/>
      <c r="AQ84" s="39"/>
      <c r="AR84" s="39"/>
      <c r="AS84" s="39"/>
      <c r="AT84" s="39"/>
      <c r="AU84" s="39"/>
      <c r="AV84" s="39"/>
      <c r="AW84" s="28"/>
      <c r="AX84" s="28"/>
      <c r="AY84" s="28"/>
      <c r="AZ84" s="28"/>
    </row>
    <row r="85" spans="3:52" x14ac:dyDescent="0.2">
      <c r="C85" s="39"/>
      <c r="D85" s="39"/>
      <c r="E85" s="39"/>
      <c r="F85" s="39"/>
      <c r="G85" s="39"/>
      <c r="H85" s="39"/>
      <c r="I85" s="39"/>
      <c r="J85" s="39"/>
      <c r="K85" s="39"/>
      <c r="L85" s="39"/>
      <c r="M85" s="39"/>
      <c r="N85" s="39"/>
      <c r="O85" s="39"/>
      <c r="P85" s="39"/>
      <c r="AE85" s="39"/>
      <c r="AF85" s="125"/>
      <c r="AG85" s="39"/>
      <c r="AH85" s="39"/>
      <c r="AI85" s="39"/>
      <c r="AJ85" s="39"/>
      <c r="AK85" s="39"/>
      <c r="AL85" s="39"/>
      <c r="AM85" s="39"/>
      <c r="AN85" s="39"/>
      <c r="AO85" s="39"/>
      <c r="AP85" s="39"/>
      <c r="AQ85" s="39"/>
      <c r="AR85" s="39"/>
      <c r="AS85" s="39"/>
      <c r="AT85" s="39"/>
      <c r="AU85" s="39"/>
      <c r="AV85" s="39"/>
      <c r="AW85" s="28"/>
      <c r="AX85" s="28"/>
      <c r="AY85" s="28"/>
      <c r="AZ85" s="28"/>
    </row>
    <row r="86" spans="3:52" x14ac:dyDescent="0.2">
      <c r="C86" s="39"/>
      <c r="D86" s="39"/>
      <c r="E86" s="39"/>
      <c r="F86" s="39"/>
      <c r="G86" s="39"/>
      <c r="H86" s="39"/>
      <c r="I86" s="39"/>
      <c r="J86" s="39"/>
      <c r="K86" s="39"/>
      <c r="L86" s="39"/>
      <c r="M86" s="39"/>
      <c r="N86" s="39"/>
      <c r="O86" s="39"/>
      <c r="P86" s="39"/>
      <c r="AE86" s="39"/>
      <c r="AF86" s="125"/>
      <c r="AG86" s="39"/>
      <c r="AH86" s="39"/>
      <c r="AI86" s="39"/>
      <c r="AJ86" s="39"/>
      <c r="AK86" s="39"/>
      <c r="AL86" s="39"/>
      <c r="AM86" s="39"/>
      <c r="AN86" s="39"/>
      <c r="AO86" s="39"/>
      <c r="AP86" s="39"/>
      <c r="AQ86" s="39"/>
      <c r="AR86" s="39"/>
      <c r="AS86" s="39"/>
      <c r="AT86" s="39"/>
      <c r="AU86" s="39"/>
      <c r="AV86" s="39"/>
      <c r="AW86" s="28"/>
      <c r="AX86" s="28"/>
      <c r="AY86" s="28"/>
      <c r="AZ86" s="28"/>
    </row>
    <row r="87" spans="3:52" x14ac:dyDescent="0.2">
      <c r="C87" s="39"/>
      <c r="D87" s="39"/>
      <c r="E87" s="39"/>
      <c r="F87" s="39"/>
      <c r="G87" s="39"/>
      <c r="H87" s="39"/>
      <c r="I87" s="39"/>
      <c r="J87" s="39"/>
      <c r="K87" s="39"/>
      <c r="L87" s="39"/>
      <c r="M87" s="39"/>
      <c r="N87" s="39"/>
      <c r="O87" s="39"/>
      <c r="P87" s="39"/>
      <c r="AE87" s="39"/>
      <c r="AF87" s="125"/>
      <c r="AG87" s="39"/>
      <c r="AH87" s="39"/>
      <c r="AI87" s="39"/>
      <c r="AJ87" s="39"/>
      <c r="AK87" s="39"/>
      <c r="AL87" s="39"/>
      <c r="AM87" s="39"/>
      <c r="AN87" s="39"/>
      <c r="AO87" s="39"/>
      <c r="AP87" s="39"/>
      <c r="AQ87" s="39"/>
      <c r="AR87" s="39"/>
      <c r="AS87" s="39"/>
      <c r="AT87" s="39"/>
      <c r="AU87" s="39"/>
      <c r="AV87" s="39"/>
      <c r="AW87" s="28"/>
      <c r="AX87" s="28"/>
      <c r="AY87" s="28"/>
      <c r="AZ87" s="28"/>
    </row>
    <row r="88" spans="3:52" x14ac:dyDescent="0.2">
      <c r="C88" s="39"/>
      <c r="D88" s="39"/>
      <c r="E88" s="39"/>
      <c r="F88" s="39"/>
      <c r="G88" s="39"/>
      <c r="H88" s="39"/>
      <c r="I88" s="39"/>
      <c r="J88" s="39"/>
      <c r="K88" s="39"/>
      <c r="L88" s="39"/>
      <c r="M88" s="39"/>
      <c r="N88" s="39"/>
      <c r="O88" s="39"/>
      <c r="P88" s="39"/>
      <c r="AE88" s="39"/>
      <c r="AF88" s="125"/>
      <c r="AG88" s="39"/>
      <c r="AH88" s="39"/>
      <c r="AI88" s="39"/>
      <c r="AJ88" s="39"/>
      <c r="AK88" s="39"/>
      <c r="AL88" s="39"/>
      <c r="AM88" s="39"/>
      <c r="AN88" s="39"/>
      <c r="AO88" s="39"/>
      <c r="AP88" s="39"/>
      <c r="AQ88" s="39"/>
      <c r="AR88" s="39"/>
      <c r="AS88" s="39"/>
      <c r="AT88" s="39"/>
      <c r="AU88" s="39"/>
      <c r="AV88" s="39"/>
      <c r="AW88" s="28"/>
      <c r="AX88" s="28"/>
      <c r="AY88" s="28"/>
      <c r="AZ88" s="28"/>
    </row>
    <row r="89" spans="3:52" x14ac:dyDescent="0.2">
      <c r="C89" s="39"/>
      <c r="D89" s="39"/>
      <c r="E89" s="39"/>
      <c r="F89" s="39"/>
      <c r="G89" s="39"/>
      <c r="H89" s="39"/>
      <c r="I89" s="39"/>
      <c r="J89" s="39"/>
      <c r="K89" s="39"/>
      <c r="L89" s="39"/>
      <c r="M89" s="39"/>
      <c r="N89" s="39"/>
      <c r="O89" s="39"/>
      <c r="P89" s="39"/>
      <c r="AE89" s="39"/>
      <c r="AF89" s="125"/>
      <c r="AG89" s="39"/>
      <c r="AH89" s="39"/>
      <c r="AI89" s="39"/>
      <c r="AJ89" s="39"/>
      <c r="AK89" s="39"/>
      <c r="AL89" s="39"/>
      <c r="AM89" s="39"/>
      <c r="AN89" s="39"/>
      <c r="AO89" s="39"/>
      <c r="AP89" s="39"/>
      <c r="AQ89" s="39"/>
      <c r="AR89" s="39"/>
      <c r="AS89" s="39"/>
      <c r="AT89" s="39"/>
      <c r="AU89" s="39"/>
      <c r="AV89" s="39"/>
      <c r="AW89" s="28"/>
      <c r="AX89" s="28"/>
      <c r="AY89" s="28"/>
      <c r="AZ89" s="28"/>
    </row>
    <row r="90" spans="3:52" x14ac:dyDescent="0.2">
      <c r="C90" s="39"/>
      <c r="D90" s="39"/>
      <c r="E90" s="39"/>
      <c r="F90" s="39"/>
      <c r="G90" s="39"/>
      <c r="H90" s="39"/>
      <c r="I90" s="39"/>
      <c r="J90" s="39"/>
      <c r="K90" s="39"/>
      <c r="L90" s="39"/>
      <c r="M90" s="39"/>
      <c r="N90" s="39"/>
      <c r="O90" s="39"/>
      <c r="P90" s="39"/>
      <c r="AE90" s="39"/>
      <c r="AF90" s="125"/>
      <c r="AG90" s="39"/>
      <c r="AH90" s="39"/>
      <c r="AI90" s="39"/>
      <c r="AJ90" s="39"/>
      <c r="AK90" s="39"/>
      <c r="AL90" s="39"/>
      <c r="AM90" s="39"/>
      <c r="AN90" s="39"/>
      <c r="AO90" s="39"/>
      <c r="AP90" s="39"/>
      <c r="AQ90" s="39"/>
      <c r="AR90" s="39"/>
      <c r="AS90" s="39"/>
      <c r="AT90" s="39"/>
      <c r="AU90" s="39"/>
      <c r="AV90" s="39"/>
      <c r="AW90" s="28"/>
      <c r="AX90" s="28"/>
      <c r="AY90" s="28"/>
      <c r="AZ90" s="28"/>
    </row>
    <row r="91" spans="3:52" x14ac:dyDescent="0.2">
      <c r="AE91" s="39"/>
      <c r="AF91" s="125"/>
      <c r="AG91" s="39"/>
      <c r="AH91" s="39"/>
      <c r="AI91" s="39"/>
      <c r="AJ91" s="39"/>
      <c r="AK91" s="39"/>
      <c r="AL91" s="39"/>
      <c r="AM91" s="39"/>
      <c r="AN91" s="39"/>
      <c r="AO91" s="39"/>
      <c r="AP91" s="39"/>
      <c r="AQ91" s="39"/>
      <c r="AR91" s="39"/>
      <c r="AS91" s="39"/>
      <c r="AT91" s="39"/>
      <c r="AU91" s="39"/>
      <c r="AV91" s="39"/>
      <c r="AW91" s="28"/>
      <c r="AX91" s="28"/>
      <c r="AY91" s="28"/>
      <c r="AZ91" s="28"/>
    </row>
    <row r="92" spans="3:52" x14ac:dyDescent="0.2">
      <c r="AE92" s="39"/>
      <c r="AF92" s="125"/>
      <c r="AG92" s="39"/>
      <c r="AH92" s="39"/>
      <c r="AI92" s="39"/>
      <c r="AJ92" s="39"/>
      <c r="AK92" s="39"/>
      <c r="AL92" s="39"/>
      <c r="AM92" s="39"/>
      <c r="AN92" s="39"/>
      <c r="AO92" s="39"/>
      <c r="AP92" s="39"/>
      <c r="AQ92" s="39"/>
      <c r="AR92" s="39"/>
      <c r="AS92" s="39"/>
      <c r="AT92" s="39"/>
      <c r="AU92" s="39"/>
      <c r="AV92" s="39"/>
      <c r="AW92" s="28"/>
      <c r="AX92" s="28"/>
      <c r="AY92" s="28"/>
      <c r="AZ92" s="28"/>
    </row>
    <row r="93" spans="3:52" x14ac:dyDescent="0.2">
      <c r="AE93" s="39"/>
      <c r="AF93" s="125"/>
      <c r="AG93" s="39"/>
      <c r="AH93" s="39"/>
      <c r="AI93" s="39"/>
      <c r="AJ93" s="39"/>
      <c r="AK93" s="39"/>
      <c r="AL93" s="39"/>
      <c r="AM93" s="39"/>
      <c r="AN93" s="39"/>
      <c r="AO93" s="39"/>
      <c r="AP93" s="39"/>
      <c r="AQ93" s="39"/>
      <c r="AR93" s="39"/>
      <c r="AS93" s="39"/>
      <c r="AT93" s="39"/>
      <c r="AU93" s="39"/>
      <c r="AV93" s="39"/>
      <c r="AW93" s="28"/>
      <c r="AX93" s="28"/>
      <c r="AY93" s="28"/>
      <c r="AZ93" s="28"/>
    </row>
    <row r="94" spans="3:52" x14ac:dyDescent="0.2">
      <c r="AE94" s="39"/>
      <c r="AF94" s="125"/>
      <c r="AG94" s="39"/>
      <c r="AH94" s="39"/>
      <c r="AI94" s="39"/>
      <c r="AJ94" s="39"/>
      <c r="AK94" s="39"/>
      <c r="AL94" s="39"/>
      <c r="AM94" s="39"/>
      <c r="AN94" s="39"/>
      <c r="AO94" s="39"/>
      <c r="AP94" s="39"/>
      <c r="AQ94" s="39"/>
      <c r="AR94" s="39"/>
      <c r="AS94" s="39"/>
      <c r="AT94" s="39"/>
      <c r="AU94" s="39"/>
      <c r="AV94" s="39"/>
      <c r="AW94" s="28"/>
      <c r="AX94" s="28"/>
      <c r="AY94" s="28"/>
      <c r="AZ94" s="28"/>
    </row>
    <row r="95" spans="3:52" x14ac:dyDescent="0.2">
      <c r="AE95" s="39"/>
      <c r="AF95" s="125"/>
      <c r="AG95" s="39"/>
      <c r="AH95" s="39"/>
      <c r="AI95" s="39"/>
      <c r="AJ95" s="39"/>
      <c r="AK95" s="39"/>
      <c r="AL95" s="39"/>
      <c r="AM95" s="39"/>
      <c r="AN95" s="39"/>
      <c r="AO95" s="39"/>
      <c r="AP95" s="39"/>
      <c r="AQ95" s="39"/>
      <c r="AR95" s="39"/>
      <c r="AS95" s="39"/>
      <c r="AT95" s="39"/>
      <c r="AU95" s="39"/>
      <c r="AV95" s="39"/>
      <c r="AW95" s="28"/>
      <c r="AX95" s="28"/>
      <c r="AY95" s="28"/>
      <c r="AZ95" s="28"/>
    </row>
    <row r="96" spans="3:52" x14ac:dyDescent="0.2">
      <c r="AE96" s="39"/>
      <c r="AF96" s="125"/>
      <c r="AG96" s="39"/>
      <c r="AH96" s="39"/>
      <c r="AI96" s="39"/>
      <c r="AJ96" s="39"/>
      <c r="AK96" s="39"/>
      <c r="AL96" s="39"/>
      <c r="AM96" s="39"/>
      <c r="AN96" s="39"/>
      <c r="AO96" s="39"/>
      <c r="AP96" s="39"/>
      <c r="AQ96" s="39"/>
      <c r="AR96" s="39"/>
      <c r="AS96" s="39"/>
      <c r="AT96" s="39"/>
      <c r="AU96" s="39"/>
      <c r="AV96" s="39"/>
      <c r="AW96" s="28"/>
      <c r="AX96" s="28"/>
      <c r="AY96" s="28"/>
      <c r="AZ96" s="28"/>
    </row>
    <row r="97" spans="31:52" x14ac:dyDescent="0.2">
      <c r="AE97" s="39"/>
      <c r="AF97" s="125"/>
      <c r="AG97" s="39"/>
      <c r="AH97" s="39"/>
      <c r="AI97" s="39"/>
      <c r="AJ97" s="39"/>
      <c r="AK97" s="39"/>
      <c r="AL97" s="39"/>
      <c r="AM97" s="39"/>
      <c r="AN97" s="39"/>
      <c r="AO97" s="39"/>
      <c r="AP97" s="39"/>
      <c r="AQ97" s="39"/>
      <c r="AR97" s="39"/>
      <c r="AS97" s="39"/>
      <c r="AT97" s="39"/>
      <c r="AU97" s="39"/>
      <c r="AV97" s="39"/>
      <c r="AW97" s="28"/>
      <c r="AX97" s="28"/>
      <c r="AY97" s="28"/>
      <c r="AZ97" s="28"/>
    </row>
    <row r="98" spans="31:52" x14ac:dyDescent="0.2">
      <c r="AE98" s="39"/>
      <c r="AF98" s="125"/>
      <c r="AG98" s="39"/>
      <c r="AH98" s="39"/>
      <c r="AI98" s="39"/>
      <c r="AJ98" s="39"/>
      <c r="AK98" s="39"/>
      <c r="AL98" s="39"/>
      <c r="AM98" s="39"/>
      <c r="AN98" s="39"/>
      <c r="AO98" s="39"/>
      <c r="AP98" s="39"/>
      <c r="AQ98" s="39"/>
      <c r="AR98" s="39"/>
      <c r="AS98" s="39"/>
      <c r="AT98" s="39"/>
      <c r="AU98" s="39"/>
      <c r="AV98" s="39"/>
      <c r="AW98" s="28"/>
      <c r="AX98" s="28"/>
      <c r="AY98" s="28"/>
      <c r="AZ98" s="28"/>
    </row>
    <row r="99" spans="31:52" x14ac:dyDescent="0.2">
      <c r="AE99" s="39"/>
      <c r="AF99" s="125"/>
      <c r="AG99" s="39"/>
      <c r="AH99" s="39"/>
      <c r="AI99" s="39"/>
      <c r="AJ99" s="39"/>
      <c r="AK99" s="39"/>
      <c r="AL99" s="39"/>
      <c r="AM99" s="39"/>
      <c r="AN99" s="39"/>
      <c r="AO99" s="39"/>
      <c r="AP99" s="39"/>
      <c r="AQ99" s="39"/>
      <c r="AR99" s="39"/>
      <c r="AS99" s="39"/>
      <c r="AT99" s="39"/>
      <c r="AU99" s="39"/>
      <c r="AV99" s="39"/>
      <c r="AW99" s="28"/>
      <c r="AX99" s="28"/>
      <c r="AY99" s="28"/>
      <c r="AZ99" s="28"/>
    </row>
    <row r="100" spans="31:52" x14ac:dyDescent="0.2">
      <c r="AE100" s="39"/>
      <c r="AF100" s="125"/>
      <c r="AG100" s="39"/>
      <c r="AH100" s="39"/>
      <c r="AI100" s="39"/>
      <c r="AJ100" s="39"/>
      <c r="AK100" s="39"/>
      <c r="AL100" s="39"/>
      <c r="AM100" s="39"/>
      <c r="AN100" s="39"/>
      <c r="AO100" s="39"/>
      <c r="AP100" s="39"/>
      <c r="AQ100" s="39"/>
      <c r="AR100" s="39"/>
      <c r="AS100" s="39"/>
      <c r="AT100" s="39"/>
      <c r="AU100" s="39"/>
      <c r="AV100" s="39"/>
      <c r="AW100" s="28"/>
      <c r="AX100" s="28"/>
      <c r="AY100" s="28"/>
      <c r="AZ100" s="28"/>
    </row>
    <row r="101" spans="31:52" x14ac:dyDescent="0.2">
      <c r="AE101" s="39"/>
      <c r="AF101" s="125"/>
      <c r="AG101" s="39"/>
      <c r="AH101" s="39"/>
      <c r="AI101" s="39"/>
      <c r="AJ101" s="39"/>
      <c r="AK101" s="39"/>
      <c r="AL101" s="39"/>
      <c r="AM101" s="39"/>
      <c r="AN101" s="39"/>
      <c r="AO101" s="39"/>
      <c r="AP101" s="39"/>
      <c r="AQ101" s="39"/>
      <c r="AR101" s="39"/>
      <c r="AS101" s="39"/>
      <c r="AT101" s="39"/>
      <c r="AU101" s="39"/>
      <c r="AV101" s="39"/>
      <c r="AW101" s="28"/>
      <c r="AX101" s="28"/>
      <c r="AY101" s="28"/>
      <c r="AZ101" s="28"/>
    </row>
    <row r="102" spans="31:52" x14ac:dyDescent="0.2">
      <c r="AE102" s="39"/>
      <c r="AF102" s="125"/>
      <c r="AG102" s="39"/>
      <c r="AH102" s="39"/>
      <c r="AI102" s="39"/>
      <c r="AJ102" s="39"/>
      <c r="AK102" s="39"/>
      <c r="AL102" s="39"/>
      <c r="AM102" s="39"/>
      <c r="AN102" s="39"/>
      <c r="AO102" s="39"/>
      <c r="AP102" s="39"/>
      <c r="AQ102" s="39"/>
      <c r="AR102" s="39"/>
      <c r="AS102" s="39"/>
      <c r="AT102" s="39"/>
      <c r="AU102" s="39"/>
      <c r="AV102" s="39"/>
      <c r="AW102" s="28"/>
      <c r="AX102" s="28"/>
      <c r="AY102" s="28"/>
      <c r="AZ102" s="28"/>
    </row>
    <row r="103" spans="31:52" x14ac:dyDescent="0.2">
      <c r="AE103" s="39"/>
      <c r="AF103" s="125"/>
      <c r="AG103" s="39"/>
      <c r="AH103" s="39"/>
      <c r="AI103" s="39"/>
      <c r="AJ103" s="39"/>
      <c r="AK103" s="39"/>
      <c r="AL103" s="39"/>
      <c r="AM103" s="39"/>
      <c r="AN103" s="39"/>
      <c r="AO103" s="39"/>
      <c r="AP103" s="39"/>
      <c r="AQ103" s="39"/>
      <c r="AR103" s="39"/>
      <c r="AS103" s="39"/>
      <c r="AT103" s="39"/>
      <c r="AU103" s="39"/>
      <c r="AV103" s="39"/>
      <c r="AW103" s="28"/>
      <c r="AX103" s="28"/>
      <c r="AY103" s="28"/>
      <c r="AZ103" s="28"/>
    </row>
    <row r="104" spans="31:52" x14ac:dyDescent="0.2">
      <c r="AE104" s="39"/>
      <c r="AF104" s="125"/>
      <c r="AG104" s="39"/>
      <c r="AH104" s="39"/>
      <c r="AI104" s="39"/>
      <c r="AJ104" s="39"/>
      <c r="AK104" s="39"/>
      <c r="AL104" s="39"/>
      <c r="AM104" s="39"/>
      <c r="AN104" s="39"/>
      <c r="AO104" s="39"/>
      <c r="AP104" s="39"/>
      <c r="AQ104" s="39"/>
      <c r="AR104" s="39"/>
      <c r="AS104" s="39"/>
      <c r="AT104" s="39"/>
      <c r="AU104" s="39"/>
      <c r="AV104" s="39"/>
      <c r="AW104" s="28"/>
      <c r="AX104" s="28"/>
      <c r="AY104" s="28"/>
      <c r="AZ104" s="28"/>
    </row>
    <row r="105" spans="31:52" x14ac:dyDescent="0.2">
      <c r="AE105" s="39"/>
      <c r="AF105" s="125"/>
      <c r="AG105" s="39"/>
      <c r="AH105" s="39"/>
      <c r="AI105" s="39"/>
      <c r="AJ105" s="39"/>
      <c r="AK105" s="39"/>
      <c r="AL105" s="39"/>
      <c r="AM105" s="39"/>
      <c r="AN105" s="39"/>
      <c r="AO105" s="39"/>
      <c r="AP105" s="39"/>
      <c r="AQ105" s="39"/>
      <c r="AR105" s="39"/>
      <c r="AS105" s="39"/>
      <c r="AT105" s="39"/>
      <c r="AU105" s="39"/>
      <c r="AV105" s="39"/>
      <c r="AW105" s="28"/>
      <c r="AX105" s="28"/>
      <c r="AY105" s="28"/>
      <c r="AZ105" s="28"/>
    </row>
    <row r="106" spans="31:52" x14ac:dyDescent="0.2">
      <c r="AE106" s="39"/>
      <c r="AF106" s="125"/>
      <c r="AG106" s="39"/>
      <c r="AH106" s="39"/>
      <c r="AI106" s="39"/>
      <c r="AJ106" s="39"/>
      <c r="AK106" s="39"/>
      <c r="AL106" s="39"/>
      <c r="AM106" s="39"/>
      <c r="AN106" s="39"/>
      <c r="AO106" s="39"/>
      <c r="AP106" s="39"/>
      <c r="AQ106" s="39"/>
      <c r="AR106" s="39"/>
      <c r="AS106" s="39"/>
      <c r="AT106" s="39"/>
      <c r="AU106" s="39"/>
      <c r="AV106" s="39"/>
      <c r="AW106" s="28"/>
      <c r="AX106" s="28"/>
      <c r="AY106" s="28"/>
      <c r="AZ106" s="28"/>
    </row>
    <row r="107" spans="31:52" x14ac:dyDescent="0.2">
      <c r="AE107" s="39"/>
      <c r="AF107" s="125"/>
      <c r="AG107" s="39"/>
      <c r="AH107" s="39"/>
      <c r="AI107" s="39"/>
      <c r="AJ107" s="39"/>
      <c r="AK107" s="39"/>
      <c r="AL107" s="39"/>
      <c r="AM107" s="39"/>
      <c r="AN107" s="39"/>
      <c r="AO107" s="39"/>
      <c r="AP107" s="39"/>
      <c r="AQ107" s="39"/>
      <c r="AR107" s="39"/>
      <c r="AS107" s="39"/>
      <c r="AT107" s="39"/>
      <c r="AU107" s="39"/>
      <c r="AV107" s="39"/>
      <c r="AW107" s="28"/>
      <c r="AX107" s="28"/>
      <c r="AY107" s="28"/>
      <c r="AZ107" s="28"/>
    </row>
    <row r="108" spans="31:52" x14ac:dyDescent="0.2">
      <c r="AE108" s="39"/>
      <c r="AF108" s="125"/>
      <c r="AG108" s="39"/>
      <c r="AH108" s="39"/>
      <c r="AI108" s="39"/>
      <c r="AJ108" s="39"/>
      <c r="AK108" s="39"/>
      <c r="AL108" s="39"/>
      <c r="AM108" s="39"/>
      <c r="AN108" s="39"/>
      <c r="AO108" s="39"/>
      <c r="AP108" s="39"/>
      <c r="AQ108" s="39"/>
      <c r="AR108" s="39"/>
      <c r="AS108" s="39"/>
      <c r="AT108" s="39"/>
      <c r="AU108" s="39"/>
      <c r="AV108" s="39"/>
      <c r="AW108" s="28"/>
      <c r="AX108" s="28"/>
      <c r="AY108" s="28"/>
      <c r="AZ108" s="28"/>
    </row>
    <row r="109" spans="31:52" x14ac:dyDescent="0.2">
      <c r="AE109" s="39"/>
      <c r="AF109" s="125"/>
      <c r="AG109" s="39"/>
      <c r="AH109" s="39"/>
      <c r="AI109" s="39"/>
      <c r="AJ109" s="39"/>
      <c r="AK109" s="39"/>
      <c r="AL109" s="39"/>
      <c r="AM109" s="39"/>
      <c r="AN109" s="39"/>
      <c r="AO109" s="39"/>
      <c r="AP109" s="39"/>
      <c r="AQ109" s="39"/>
      <c r="AR109" s="39"/>
      <c r="AS109" s="39"/>
      <c r="AT109" s="39"/>
      <c r="AU109" s="39"/>
      <c r="AV109" s="39"/>
      <c r="AW109" s="28"/>
      <c r="AX109" s="28"/>
      <c r="AY109" s="28"/>
      <c r="AZ109" s="28"/>
    </row>
    <row r="110" spans="31:52" x14ac:dyDescent="0.2">
      <c r="AE110" s="39"/>
      <c r="AF110" s="125"/>
      <c r="AG110" s="39"/>
      <c r="AH110" s="39"/>
      <c r="AI110" s="39"/>
      <c r="AJ110" s="39"/>
      <c r="AK110" s="39"/>
      <c r="AL110" s="39"/>
      <c r="AM110" s="39"/>
      <c r="AN110" s="39"/>
      <c r="AO110" s="39"/>
      <c r="AP110" s="39"/>
      <c r="AQ110" s="39"/>
      <c r="AR110" s="39"/>
      <c r="AS110" s="39"/>
      <c r="AT110" s="39"/>
      <c r="AU110" s="39"/>
      <c r="AV110" s="39"/>
      <c r="AW110" s="28"/>
      <c r="AX110" s="28"/>
      <c r="AY110" s="28"/>
      <c r="AZ110" s="28"/>
    </row>
    <row r="111" spans="31:52" x14ac:dyDescent="0.2">
      <c r="AE111" s="39"/>
      <c r="AF111" s="125"/>
      <c r="AG111" s="39"/>
      <c r="AH111" s="39"/>
      <c r="AI111" s="39"/>
      <c r="AJ111" s="39"/>
      <c r="AK111" s="39"/>
      <c r="AL111" s="39"/>
      <c r="AM111" s="39"/>
      <c r="AN111" s="39"/>
      <c r="AO111" s="39"/>
      <c r="AP111" s="39"/>
      <c r="AQ111" s="39"/>
      <c r="AR111" s="39"/>
      <c r="AS111" s="39"/>
      <c r="AT111" s="39"/>
      <c r="AU111" s="39"/>
      <c r="AV111" s="39"/>
      <c r="AW111" s="28"/>
      <c r="AX111" s="28"/>
      <c r="AY111" s="28"/>
      <c r="AZ111" s="28"/>
    </row>
    <row r="112" spans="31:52" x14ac:dyDescent="0.2">
      <c r="AF112" s="125">
        <f t="shared" ref="AF112:AF119" si="0">AF87-AG52</f>
        <v>0</v>
      </c>
      <c r="AW112" s="28"/>
      <c r="AX112" s="28"/>
      <c r="AY112" s="28"/>
      <c r="AZ112" s="28"/>
    </row>
    <row r="113" spans="32:52" x14ac:dyDescent="0.2">
      <c r="AF113" s="125">
        <f t="shared" si="0"/>
        <v>0</v>
      </c>
      <c r="AW113" s="28"/>
      <c r="AX113" s="28"/>
      <c r="AY113" s="28"/>
      <c r="AZ113" s="28"/>
    </row>
    <row r="114" spans="32:52" x14ac:dyDescent="0.2">
      <c r="AF114" s="125">
        <f t="shared" si="0"/>
        <v>0</v>
      </c>
      <c r="AW114" s="28"/>
      <c r="AX114" s="28"/>
      <c r="AY114" s="28"/>
      <c r="AZ114" s="28"/>
    </row>
    <row r="115" spans="32:52" x14ac:dyDescent="0.2">
      <c r="AF115" s="125">
        <f t="shared" si="0"/>
        <v>0</v>
      </c>
      <c r="AW115" s="28"/>
      <c r="AX115" s="28"/>
      <c r="AY115" s="28"/>
      <c r="AZ115" s="28"/>
    </row>
    <row r="116" spans="32:52" x14ac:dyDescent="0.2">
      <c r="AF116" s="125">
        <f t="shared" si="0"/>
        <v>0</v>
      </c>
    </row>
    <row r="117" spans="32:52" x14ac:dyDescent="0.2">
      <c r="AF117" s="125">
        <f t="shared" si="0"/>
        <v>0</v>
      </c>
    </row>
    <row r="118" spans="32:52" x14ac:dyDescent="0.2">
      <c r="AF118" s="125">
        <f t="shared" si="0"/>
        <v>0</v>
      </c>
    </row>
    <row r="119" spans="32:52" x14ac:dyDescent="0.2">
      <c r="AF119" s="125">
        <f t="shared" si="0"/>
        <v>0</v>
      </c>
    </row>
  </sheetData>
  <mergeCells count="6">
    <mergeCell ref="H36:M36"/>
    <mergeCell ref="G37:M37"/>
    <mergeCell ref="B4:L4"/>
    <mergeCell ref="G3:L3"/>
    <mergeCell ref="C34:M34"/>
    <mergeCell ref="C35:M35"/>
  </mergeCells>
  <phoneticPr fontId="8"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53"/>
  <sheetViews>
    <sheetView workbookViewId="0">
      <pane xSplit="2" ySplit="6" topLeftCell="S7" activePane="bottomRight" state="frozen"/>
      <selection pane="topRight" activeCell="C1" sqref="C1"/>
      <selection pane="bottomLeft" activeCell="A7" sqref="A7"/>
      <selection pane="bottomRight" activeCell="AF25" sqref="AB7:AF25"/>
    </sheetView>
  </sheetViews>
  <sheetFormatPr defaultRowHeight="11.25" x14ac:dyDescent="0.2"/>
  <cols>
    <col min="1" max="1" width="6.28515625" style="35" customWidth="1"/>
    <col min="2" max="2" width="31.140625" style="35" bestFit="1" customWidth="1"/>
    <col min="3" max="7" width="6" style="35" bestFit="1" customWidth="1"/>
    <col min="8" max="10" width="5.7109375" style="35" bestFit="1" customWidth="1"/>
    <col min="11" max="16" width="6" style="35" bestFit="1" customWidth="1"/>
    <col min="17" max="17" width="5.140625" style="35" bestFit="1" customWidth="1"/>
    <col min="18" max="19" width="6" style="35" bestFit="1" customWidth="1"/>
    <col min="20" max="21" width="7.28515625" style="35" bestFit="1" customWidth="1"/>
    <col min="22" max="26" width="6" style="35" bestFit="1" customWidth="1"/>
    <col min="27" max="28" width="6" style="265" bestFit="1" customWidth="1"/>
    <col min="29" max="32" width="7.28515625" style="265" bestFit="1" customWidth="1"/>
    <col min="33" max="16384" width="9.140625" style="35"/>
  </cols>
  <sheetData>
    <row r="2" spans="1:32" ht="18.75" x14ac:dyDescent="0.3">
      <c r="B2" s="330" t="s">
        <v>457</v>
      </c>
      <c r="C2" s="330"/>
      <c r="D2" s="330"/>
      <c r="E2" s="330"/>
      <c r="F2" s="330"/>
      <c r="G2" s="330"/>
      <c r="H2" s="330"/>
      <c r="I2" s="330"/>
      <c r="J2" s="330"/>
    </row>
    <row r="3" spans="1:32" x14ac:dyDescent="0.2">
      <c r="B3" s="71"/>
      <c r="C3" s="71"/>
      <c r="D3" s="71"/>
      <c r="E3" s="71"/>
      <c r="F3" s="71"/>
      <c r="G3" s="71"/>
    </row>
    <row r="4" spans="1:32" ht="12" thickBot="1" x14ac:dyDescent="0.25">
      <c r="B4" s="325" t="s">
        <v>62</v>
      </c>
      <c r="C4" s="325"/>
      <c r="D4" s="129"/>
      <c r="E4" s="129"/>
      <c r="F4" s="129"/>
      <c r="G4" s="128"/>
      <c r="H4" s="128"/>
      <c r="I4" s="128"/>
    </row>
    <row r="5" spans="1:32" s="141" customFormat="1" ht="22.5" customHeight="1" thickTop="1" thickBot="1" x14ac:dyDescent="0.25">
      <c r="B5" s="142" t="s">
        <v>63</v>
      </c>
      <c r="C5" s="77" t="s">
        <v>64</v>
      </c>
      <c r="D5" s="77" t="s">
        <v>65</v>
      </c>
      <c r="E5" s="77" t="s">
        <v>80</v>
      </c>
      <c r="F5" s="77" t="s">
        <v>48</v>
      </c>
      <c r="G5" s="77" t="s">
        <v>81</v>
      </c>
      <c r="H5" s="77" t="s">
        <v>50</v>
      </c>
      <c r="I5" s="77" t="s">
        <v>82</v>
      </c>
      <c r="J5" s="143" t="s">
        <v>83</v>
      </c>
      <c r="K5" s="144" t="s">
        <v>84</v>
      </c>
      <c r="L5" s="144" t="s">
        <v>54</v>
      </c>
      <c r="M5" s="144" t="s">
        <v>85</v>
      </c>
      <c r="N5" s="144" t="s">
        <v>56</v>
      </c>
      <c r="O5" s="144" t="s">
        <v>57</v>
      </c>
      <c r="P5" s="144" t="s">
        <v>86</v>
      </c>
      <c r="Q5" s="144" t="s">
        <v>59</v>
      </c>
      <c r="R5" s="144" t="s">
        <v>296</v>
      </c>
      <c r="S5" s="144" t="s">
        <v>297</v>
      </c>
      <c r="T5" s="144" t="s">
        <v>298</v>
      </c>
      <c r="U5" s="144" t="s">
        <v>299</v>
      </c>
      <c r="V5" s="144" t="s">
        <v>316</v>
      </c>
      <c r="W5" s="144" t="s">
        <v>375</v>
      </c>
      <c r="X5" s="144" t="s">
        <v>376</v>
      </c>
      <c r="Y5" s="144" t="s">
        <v>377</v>
      </c>
      <c r="Z5" s="144" t="s">
        <v>378</v>
      </c>
      <c r="AA5" s="144" t="s">
        <v>379</v>
      </c>
      <c r="AB5" s="144" t="s">
        <v>490</v>
      </c>
      <c r="AC5" s="144" t="s">
        <v>491</v>
      </c>
      <c r="AD5" s="144" t="s">
        <v>492</v>
      </c>
      <c r="AE5" s="144" t="s">
        <v>493</v>
      </c>
      <c r="AF5" s="144" t="s">
        <v>494</v>
      </c>
    </row>
    <row r="6" spans="1:32" s="134" customFormat="1" ht="12" thickTop="1" x14ac:dyDescent="0.2">
      <c r="A6" s="89"/>
      <c r="B6" s="130"/>
      <c r="C6" s="131"/>
      <c r="D6" s="131"/>
      <c r="E6" s="131"/>
      <c r="F6" s="131"/>
      <c r="G6" s="131"/>
      <c r="H6" s="131"/>
      <c r="I6" s="131"/>
      <c r="J6" s="132"/>
      <c r="K6" s="131"/>
      <c r="L6" s="131"/>
      <c r="M6" s="131"/>
      <c r="N6" s="131"/>
      <c r="O6" s="132"/>
      <c r="P6" s="131"/>
      <c r="Q6" s="132"/>
      <c r="W6" s="132"/>
      <c r="AA6" s="132"/>
      <c r="AD6" s="132"/>
    </row>
    <row r="7" spans="1:32" s="138" customFormat="1" ht="15" customHeight="1" x14ac:dyDescent="0.2">
      <c r="A7" s="89"/>
      <c r="B7" s="263" t="s">
        <v>495</v>
      </c>
      <c r="C7" s="131"/>
      <c r="D7" s="131"/>
      <c r="E7" s="131"/>
      <c r="F7" s="131"/>
      <c r="G7" s="131"/>
      <c r="H7" s="131"/>
      <c r="I7" s="131"/>
      <c r="J7" s="132"/>
      <c r="K7" s="131"/>
      <c r="L7" s="131"/>
      <c r="M7" s="131"/>
      <c r="N7" s="131"/>
      <c r="O7" s="132"/>
      <c r="P7" s="131"/>
      <c r="Q7" s="132"/>
      <c r="R7" s="134"/>
      <c r="S7" s="134"/>
      <c r="T7" s="134"/>
      <c r="U7" s="134"/>
      <c r="V7" s="134"/>
      <c r="W7" s="133"/>
      <c r="X7" s="134"/>
      <c r="Y7" s="134"/>
      <c r="Z7" s="134">
        <v>20</v>
      </c>
      <c r="AA7" s="133">
        <v>32.4</v>
      </c>
      <c r="AB7" s="134">
        <v>14</v>
      </c>
      <c r="AC7" s="134" t="s">
        <v>18</v>
      </c>
      <c r="AD7" s="133">
        <v>3</v>
      </c>
      <c r="AE7" s="134" t="s">
        <v>18</v>
      </c>
      <c r="AF7" s="134" t="s">
        <v>18</v>
      </c>
    </row>
    <row r="8" spans="1:32" s="139" customFormat="1" ht="15" customHeight="1" x14ac:dyDescent="0.2">
      <c r="A8" s="39"/>
      <c r="B8" s="39" t="s">
        <v>66</v>
      </c>
      <c r="C8" s="149" t="s">
        <v>18</v>
      </c>
      <c r="D8" s="149" t="s">
        <v>18</v>
      </c>
      <c r="E8" s="149" t="s">
        <v>18</v>
      </c>
      <c r="F8" s="149">
        <v>4.2</v>
      </c>
      <c r="G8" s="149">
        <v>350.2</v>
      </c>
      <c r="H8" s="150">
        <v>367.8</v>
      </c>
      <c r="I8" s="150">
        <v>461</v>
      </c>
      <c r="J8" s="150">
        <v>687.3</v>
      </c>
      <c r="K8" s="149">
        <v>121.1</v>
      </c>
      <c r="L8" s="149">
        <v>21.1</v>
      </c>
      <c r="M8" s="149">
        <v>48</v>
      </c>
      <c r="N8" s="149">
        <v>70.8</v>
      </c>
      <c r="O8" s="150">
        <v>86.5</v>
      </c>
      <c r="P8" s="149">
        <v>37.6</v>
      </c>
      <c r="Q8" s="150">
        <v>18.3</v>
      </c>
      <c r="R8" s="151" t="s">
        <v>18</v>
      </c>
      <c r="S8" s="151" t="s">
        <v>18</v>
      </c>
      <c r="T8" s="152">
        <v>51</v>
      </c>
      <c r="U8" s="152">
        <v>156.4</v>
      </c>
      <c r="V8" s="153">
        <v>160.4</v>
      </c>
      <c r="W8" s="151">
        <v>60</v>
      </c>
      <c r="X8" s="151" t="s">
        <v>18</v>
      </c>
      <c r="Y8" s="152" t="s">
        <v>18</v>
      </c>
      <c r="Z8" s="152">
        <v>193.9</v>
      </c>
      <c r="AA8" s="151">
        <v>46.5</v>
      </c>
      <c r="AB8" s="151">
        <v>398.5</v>
      </c>
      <c r="AC8" s="152">
        <v>1055</v>
      </c>
      <c r="AD8" s="151">
        <v>1537</v>
      </c>
      <c r="AE8" s="151">
        <v>1646.5</v>
      </c>
      <c r="AF8" s="152">
        <v>1464.12</v>
      </c>
    </row>
    <row r="9" spans="1:32" s="139" customFormat="1" ht="15" customHeight="1" x14ac:dyDescent="0.2">
      <c r="A9" s="35"/>
      <c r="B9" s="35" t="s">
        <v>67</v>
      </c>
      <c r="C9" s="154">
        <v>7.4</v>
      </c>
      <c r="D9" s="154" t="s">
        <v>18</v>
      </c>
      <c r="E9" s="154">
        <v>1.1000000000000001</v>
      </c>
      <c r="F9" s="154" t="s">
        <v>18</v>
      </c>
      <c r="G9" s="154">
        <v>18.8</v>
      </c>
      <c r="H9" s="155">
        <v>130.1</v>
      </c>
      <c r="I9" s="155">
        <v>11.8</v>
      </c>
      <c r="J9" s="155" t="s">
        <v>18</v>
      </c>
      <c r="K9" s="154" t="s">
        <v>18</v>
      </c>
      <c r="L9" s="154">
        <v>31.5</v>
      </c>
      <c r="M9" s="154">
        <v>53</v>
      </c>
      <c r="N9" s="154">
        <v>5.6</v>
      </c>
      <c r="O9" s="155" t="s">
        <v>18</v>
      </c>
      <c r="P9" s="154">
        <v>23.2</v>
      </c>
      <c r="Q9" s="156">
        <v>0</v>
      </c>
      <c r="R9" s="151" t="s">
        <v>18</v>
      </c>
      <c r="S9" s="152">
        <v>44.5</v>
      </c>
      <c r="T9" s="152" t="s">
        <v>18</v>
      </c>
      <c r="U9" s="152">
        <v>90.7</v>
      </c>
      <c r="V9" s="153">
        <v>74.2</v>
      </c>
      <c r="W9" s="151">
        <v>84.9</v>
      </c>
      <c r="X9" s="151">
        <v>184.6</v>
      </c>
      <c r="Y9" s="152">
        <v>163.19999999999999</v>
      </c>
      <c r="Z9" s="152" t="s">
        <v>18</v>
      </c>
      <c r="AA9" s="151" t="s">
        <v>18</v>
      </c>
      <c r="AB9" s="151" t="s">
        <v>18</v>
      </c>
      <c r="AC9" s="152" t="s">
        <v>18</v>
      </c>
      <c r="AD9" s="151" t="s">
        <v>18</v>
      </c>
      <c r="AE9" s="151" t="s">
        <v>18</v>
      </c>
      <c r="AF9" s="151" t="s">
        <v>18</v>
      </c>
    </row>
    <row r="10" spans="1:32" s="139" customFormat="1" ht="15" customHeight="1" x14ac:dyDescent="0.2">
      <c r="A10" s="35"/>
      <c r="B10" s="35" t="s">
        <v>68</v>
      </c>
      <c r="C10" s="154" t="s">
        <v>18</v>
      </c>
      <c r="D10" s="154">
        <v>2</v>
      </c>
      <c r="E10" s="154">
        <v>153.6</v>
      </c>
      <c r="F10" s="154">
        <v>1.8</v>
      </c>
      <c r="G10" s="154" t="s">
        <v>18</v>
      </c>
      <c r="H10" s="156">
        <v>0</v>
      </c>
      <c r="I10" s="155">
        <v>9.8000000000000007</v>
      </c>
      <c r="J10" s="155">
        <v>5</v>
      </c>
      <c r="K10" s="154">
        <v>37.200000000000003</v>
      </c>
      <c r="L10" s="154">
        <v>43.5</v>
      </c>
      <c r="M10" s="154">
        <v>40.5</v>
      </c>
      <c r="N10" s="154">
        <v>3.5</v>
      </c>
      <c r="O10" s="155">
        <v>14.7</v>
      </c>
      <c r="P10" s="155">
        <v>0</v>
      </c>
      <c r="Q10" s="156">
        <v>0</v>
      </c>
      <c r="R10" s="151" t="s">
        <v>18</v>
      </c>
      <c r="S10" s="151" t="s">
        <v>18</v>
      </c>
      <c r="T10" s="151" t="s">
        <v>18</v>
      </c>
      <c r="U10" s="151" t="s">
        <v>18</v>
      </c>
      <c r="V10" s="151" t="s">
        <v>18</v>
      </c>
      <c r="W10" s="151">
        <v>1.5</v>
      </c>
      <c r="X10" s="151">
        <v>21</v>
      </c>
      <c r="Y10" s="151" t="s">
        <v>18</v>
      </c>
      <c r="Z10" s="151" t="s">
        <v>18</v>
      </c>
      <c r="AA10" s="151" t="s">
        <v>18</v>
      </c>
      <c r="AB10" s="151">
        <v>11</v>
      </c>
      <c r="AC10" s="151" t="s">
        <v>18</v>
      </c>
      <c r="AD10" s="151" t="s">
        <v>18</v>
      </c>
      <c r="AE10" s="151" t="s">
        <v>18</v>
      </c>
      <c r="AF10" s="151" t="s">
        <v>18</v>
      </c>
    </row>
    <row r="11" spans="1:32" s="139" customFormat="1" ht="15" customHeight="1" x14ac:dyDescent="0.2">
      <c r="A11" s="35"/>
      <c r="B11" s="35" t="s">
        <v>69</v>
      </c>
      <c r="C11" s="154" t="s">
        <v>18</v>
      </c>
      <c r="D11" s="154">
        <v>18.600000000000001</v>
      </c>
      <c r="E11" s="154">
        <v>9.3000000000000007</v>
      </c>
      <c r="F11" s="154">
        <v>6.2</v>
      </c>
      <c r="G11" s="154">
        <v>13</v>
      </c>
      <c r="H11" s="155">
        <v>50.7</v>
      </c>
      <c r="I11" s="155">
        <v>52</v>
      </c>
      <c r="J11" s="155">
        <v>21.4</v>
      </c>
      <c r="K11" s="154">
        <v>1</v>
      </c>
      <c r="L11" s="154">
        <v>18.600000000000001</v>
      </c>
      <c r="M11" s="154" t="s">
        <v>18</v>
      </c>
      <c r="N11" s="154">
        <v>6.8</v>
      </c>
      <c r="O11" s="155" t="s">
        <v>18</v>
      </c>
      <c r="P11" s="154">
        <v>45.9</v>
      </c>
      <c r="Q11" s="156">
        <v>0</v>
      </c>
      <c r="R11" s="151" t="s">
        <v>18</v>
      </c>
      <c r="S11" s="152" t="s">
        <v>18</v>
      </c>
      <c r="T11" s="152">
        <v>12</v>
      </c>
      <c r="U11" s="152">
        <v>298</v>
      </c>
      <c r="V11" s="153">
        <v>50.3</v>
      </c>
      <c r="W11" s="151">
        <v>30</v>
      </c>
      <c r="X11" s="151" t="s">
        <v>18</v>
      </c>
      <c r="Y11" s="152" t="s">
        <v>18</v>
      </c>
      <c r="Z11" s="152" t="s">
        <v>18</v>
      </c>
      <c r="AA11" s="151">
        <v>0.7</v>
      </c>
      <c r="AB11" s="151"/>
      <c r="AC11" s="152">
        <v>10.3</v>
      </c>
      <c r="AD11" s="151">
        <v>1.2</v>
      </c>
      <c r="AE11" s="151" t="s">
        <v>18</v>
      </c>
      <c r="AF11" s="152">
        <v>4</v>
      </c>
    </row>
    <row r="12" spans="1:32" s="139" customFormat="1" ht="15" customHeight="1" x14ac:dyDescent="0.2">
      <c r="A12" s="35"/>
      <c r="B12" s="35" t="s">
        <v>70</v>
      </c>
      <c r="C12" s="154">
        <v>111.6</v>
      </c>
      <c r="D12" s="154">
        <v>291.2</v>
      </c>
      <c r="E12" s="154">
        <v>293.5</v>
      </c>
      <c r="F12" s="154">
        <v>421.4</v>
      </c>
      <c r="G12" s="154">
        <v>150.5</v>
      </c>
      <c r="H12" s="155">
        <v>142.9</v>
      </c>
      <c r="I12" s="155">
        <v>72.599999999999994</v>
      </c>
      <c r="J12" s="155">
        <v>23.9</v>
      </c>
      <c r="K12" s="154">
        <v>0.8</v>
      </c>
      <c r="L12" s="154">
        <v>8.1</v>
      </c>
      <c r="M12" s="154">
        <v>15.6</v>
      </c>
      <c r="N12" s="154">
        <v>2.9</v>
      </c>
      <c r="O12" s="155">
        <v>30</v>
      </c>
      <c r="P12" s="154">
        <v>5.2</v>
      </c>
      <c r="Q12" s="156">
        <v>0</v>
      </c>
      <c r="R12" s="152">
        <v>6.2</v>
      </c>
      <c r="S12" s="152">
        <v>12.8</v>
      </c>
      <c r="T12" s="152">
        <v>10</v>
      </c>
      <c r="U12" s="152" t="s">
        <v>18</v>
      </c>
      <c r="V12" s="153">
        <v>0.1</v>
      </c>
      <c r="W12" s="151">
        <v>10</v>
      </c>
      <c r="X12" s="151">
        <v>5.8</v>
      </c>
      <c r="Y12" s="152">
        <v>3.3</v>
      </c>
      <c r="Z12" s="152">
        <v>0.3</v>
      </c>
      <c r="AA12" s="151" t="s">
        <v>18</v>
      </c>
      <c r="AB12" s="151" t="s">
        <v>18</v>
      </c>
      <c r="AC12" s="152">
        <v>1.57</v>
      </c>
      <c r="AD12" s="151">
        <v>10.8</v>
      </c>
      <c r="AE12" s="151" t="s">
        <v>18</v>
      </c>
      <c r="AF12" s="151" t="s">
        <v>18</v>
      </c>
    </row>
    <row r="13" spans="1:32" s="139" customFormat="1" ht="15" customHeight="1" x14ac:dyDescent="0.2">
      <c r="A13" s="35"/>
      <c r="B13" s="35" t="s">
        <v>87</v>
      </c>
      <c r="C13" s="154" t="s">
        <v>18</v>
      </c>
      <c r="D13" s="154" t="s">
        <v>18</v>
      </c>
      <c r="E13" s="154" t="s">
        <v>18</v>
      </c>
      <c r="F13" s="154" t="s">
        <v>18</v>
      </c>
      <c r="G13" s="154" t="s">
        <v>18</v>
      </c>
      <c r="H13" s="156">
        <v>0</v>
      </c>
      <c r="I13" s="154" t="s">
        <v>18</v>
      </c>
      <c r="J13" s="155">
        <v>21.1</v>
      </c>
      <c r="K13" s="154">
        <v>16.100000000000001</v>
      </c>
      <c r="L13" s="154">
        <v>6.6</v>
      </c>
      <c r="M13" s="154">
        <v>12.8</v>
      </c>
      <c r="N13" s="154">
        <v>34</v>
      </c>
      <c r="O13" s="156">
        <v>0</v>
      </c>
      <c r="P13" s="154">
        <v>17</v>
      </c>
      <c r="Q13" s="156">
        <v>0</v>
      </c>
      <c r="R13" s="152">
        <v>189.4</v>
      </c>
      <c r="S13" s="152">
        <v>303.2</v>
      </c>
      <c r="T13" s="152">
        <v>830.5</v>
      </c>
      <c r="U13" s="152">
        <v>430.9</v>
      </c>
      <c r="V13" s="153">
        <v>127.4</v>
      </c>
      <c r="W13" s="151">
        <v>142</v>
      </c>
      <c r="X13" s="151">
        <v>49.6</v>
      </c>
      <c r="Y13" s="152">
        <v>26.9</v>
      </c>
      <c r="Z13" s="152">
        <v>14.8</v>
      </c>
      <c r="AA13" s="151">
        <v>35.9</v>
      </c>
      <c r="AB13" s="151">
        <v>10.5</v>
      </c>
      <c r="AC13" s="152" t="s">
        <v>18</v>
      </c>
      <c r="AD13" s="151">
        <v>1</v>
      </c>
      <c r="AE13" s="151" t="s">
        <v>18</v>
      </c>
      <c r="AF13" s="152">
        <v>25.5</v>
      </c>
    </row>
    <row r="14" spans="1:32" s="139" customFormat="1" ht="15" customHeight="1" x14ac:dyDescent="0.2">
      <c r="A14" s="35"/>
      <c r="B14" s="35" t="s">
        <v>71</v>
      </c>
      <c r="C14" s="154">
        <v>9</v>
      </c>
      <c r="D14" s="154" t="s">
        <v>18</v>
      </c>
      <c r="E14" s="154">
        <v>60</v>
      </c>
      <c r="F14" s="154">
        <v>21.3</v>
      </c>
      <c r="G14" s="154">
        <v>28</v>
      </c>
      <c r="H14" s="156">
        <v>0</v>
      </c>
      <c r="I14" s="155" t="s">
        <v>18</v>
      </c>
      <c r="J14" s="155" t="s">
        <v>18</v>
      </c>
      <c r="K14" s="154" t="s">
        <v>18</v>
      </c>
      <c r="L14" s="154">
        <v>6</v>
      </c>
      <c r="M14" s="154" t="s">
        <v>18</v>
      </c>
      <c r="N14" s="154">
        <v>11.5</v>
      </c>
      <c r="O14" s="156">
        <v>0</v>
      </c>
      <c r="P14" s="156">
        <v>0</v>
      </c>
      <c r="Q14" s="156">
        <v>0</v>
      </c>
      <c r="R14" s="152">
        <v>7</v>
      </c>
      <c r="S14" s="152">
        <v>25.7</v>
      </c>
      <c r="T14" s="152">
        <v>100.5</v>
      </c>
      <c r="U14" s="152">
        <v>5</v>
      </c>
      <c r="V14" s="153" t="s">
        <v>18</v>
      </c>
      <c r="W14" s="153" t="s">
        <v>18</v>
      </c>
      <c r="X14" s="151">
        <v>10</v>
      </c>
      <c r="Y14" s="152" t="s">
        <v>18</v>
      </c>
      <c r="Z14" s="152" t="s">
        <v>18</v>
      </c>
      <c r="AA14" s="153">
        <v>2.5</v>
      </c>
      <c r="AB14" s="151">
        <v>11.5</v>
      </c>
      <c r="AC14" s="152" t="s">
        <v>18</v>
      </c>
      <c r="AD14" s="153">
        <v>23.4</v>
      </c>
      <c r="AE14" s="151">
        <v>15.5</v>
      </c>
      <c r="AF14" s="152">
        <v>25</v>
      </c>
    </row>
    <row r="15" spans="1:32" s="139" customFormat="1" ht="15" customHeight="1" x14ac:dyDescent="0.2">
      <c r="A15" s="35"/>
      <c r="B15" s="35" t="s">
        <v>315</v>
      </c>
      <c r="C15" s="154"/>
      <c r="D15" s="154"/>
      <c r="E15" s="154"/>
      <c r="F15" s="154"/>
      <c r="G15" s="154"/>
      <c r="H15" s="156"/>
      <c r="I15" s="155"/>
      <c r="J15" s="155"/>
      <c r="K15" s="154"/>
      <c r="L15" s="154"/>
      <c r="M15" s="154"/>
      <c r="N15" s="154"/>
      <c r="O15" s="156"/>
      <c r="P15" s="156"/>
      <c r="Q15" s="156"/>
      <c r="R15" s="152">
        <v>12</v>
      </c>
      <c r="S15" s="152" t="s">
        <v>18</v>
      </c>
      <c r="T15" s="152">
        <v>74.900000000000006</v>
      </c>
      <c r="U15" s="152">
        <v>30.5</v>
      </c>
      <c r="V15" s="153" t="s">
        <v>18</v>
      </c>
      <c r="W15" s="151">
        <v>14.1</v>
      </c>
      <c r="X15" s="151">
        <v>14</v>
      </c>
      <c r="Y15" s="152">
        <v>11.9</v>
      </c>
      <c r="Z15" s="152" t="s">
        <v>18</v>
      </c>
      <c r="AA15" s="151" t="s">
        <v>18</v>
      </c>
      <c r="AB15" s="151">
        <v>22.2</v>
      </c>
      <c r="AC15" s="152">
        <v>30.5</v>
      </c>
      <c r="AD15" s="151" t="s">
        <v>18</v>
      </c>
      <c r="AE15" s="151" t="s">
        <v>18</v>
      </c>
      <c r="AF15" s="151" t="s">
        <v>18</v>
      </c>
    </row>
    <row r="16" spans="1:32" s="139" customFormat="1" ht="15" customHeight="1" x14ac:dyDescent="0.2">
      <c r="A16" s="35"/>
      <c r="B16" s="35" t="s">
        <v>72</v>
      </c>
      <c r="C16" s="154" t="s">
        <v>18</v>
      </c>
      <c r="D16" s="154">
        <v>1.1000000000000001</v>
      </c>
      <c r="E16" s="154" t="s">
        <v>18</v>
      </c>
      <c r="F16" s="154" t="s">
        <v>18</v>
      </c>
      <c r="G16" s="154" t="s">
        <v>18</v>
      </c>
      <c r="H16" s="156">
        <v>0</v>
      </c>
      <c r="I16" s="155" t="s">
        <v>18</v>
      </c>
      <c r="J16" s="155" t="s">
        <v>18</v>
      </c>
      <c r="K16" s="155" t="s">
        <v>18</v>
      </c>
      <c r="L16" s="155" t="s">
        <v>18</v>
      </c>
      <c r="M16" s="155" t="s">
        <v>18</v>
      </c>
      <c r="N16" s="155" t="s">
        <v>18</v>
      </c>
      <c r="O16" s="156">
        <v>0</v>
      </c>
      <c r="P16" s="156">
        <v>0</v>
      </c>
      <c r="Q16" s="156">
        <v>0</v>
      </c>
      <c r="R16" s="151" t="s">
        <v>18</v>
      </c>
      <c r="S16" s="151" t="s">
        <v>18</v>
      </c>
      <c r="T16" s="152">
        <v>1.3</v>
      </c>
      <c r="U16" s="152">
        <v>40</v>
      </c>
      <c r="V16" s="153">
        <v>52.7</v>
      </c>
      <c r="W16" s="151">
        <v>0.7</v>
      </c>
      <c r="X16" s="151">
        <v>0.3</v>
      </c>
      <c r="Y16" s="152">
        <v>0.8</v>
      </c>
      <c r="Z16" s="152">
        <v>0.4</v>
      </c>
      <c r="AA16" s="151" t="s">
        <v>18</v>
      </c>
      <c r="AB16" s="151" t="s">
        <v>18</v>
      </c>
      <c r="AC16" s="152" t="s">
        <v>18</v>
      </c>
      <c r="AD16" s="151" t="s">
        <v>18</v>
      </c>
      <c r="AE16" s="151" t="s">
        <v>18</v>
      </c>
      <c r="AF16" s="151" t="s">
        <v>18</v>
      </c>
    </row>
    <row r="17" spans="1:32" s="139" customFormat="1" ht="15" customHeight="1" x14ac:dyDescent="0.2">
      <c r="A17" s="35"/>
      <c r="B17" s="35" t="s">
        <v>73</v>
      </c>
      <c r="C17" s="154" t="s">
        <v>18</v>
      </c>
      <c r="D17" s="154" t="s">
        <v>18</v>
      </c>
      <c r="E17" s="154">
        <v>0.3</v>
      </c>
      <c r="F17" s="154">
        <v>25.8</v>
      </c>
      <c r="G17" s="154" t="s">
        <v>18</v>
      </c>
      <c r="H17" s="155">
        <v>32.4</v>
      </c>
      <c r="I17" s="155">
        <v>7.5</v>
      </c>
      <c r="J17" s="155">
        <v>1.8</v>
      </c>
      <c r="K17" s="154" t="s">
        <v>18</v>
      </c>
      <c r="L17" s="154">
        <v>6.7</v>
      </c>
      <c r="M17" s="154" t="s">
        <v>18</v>
      </c>
      <c r="N17" s="154">
        <v>36.5</v>
      </c>
      <c r="O17" s="156">
        <v>0</v>
      </c>
      <c r="P17" s="156">
        <v>0</v>
      </c>
      <c r="Q17" s="156">
        <v>0</v>
      </c>
      <c r="R17" s="151" t="s">
        <v>18</v>
      </c>
      <c r="S17" s="151" t="s">
        <v>18</v>
      </c>
      <c r="T17" s="151" t="s">
        <v>18</v>
      </c>
      <c r="U17" s="151" t="s">
        <v>18</v>
      </c>
      <c r="V17" s="151" t="s">
        <v>18</v>
      </c>
      <c r="W17" s="151" t="s">
        <v>18</v>
      </c>
      <c r="X17" s="151" t="s">
        <v>18</v>
      </c>
      <c r="Y17" s="151" t="s">
        <v>18</v>
      </c>
      <c r="Z17" s="151" t="s">
        <v>18</v>
      </c>
      <c r="AA17" s="151" t="s">
        <v>18</v>
      </c>
      <c r="AB17" s="151" t="s">
        <v>18</v>
      </c>
      <c r="AC17" s="151" t="s">
        <v>18</v>
      </c>
      <c r="AD17" s="151" t="s">
        <v>18</v>
      </c>
      <c r="AE17" s="151" t="s">
        <v>18</v>
      </c>
      <c r="AF17" s="151" t="s">
        <v>18</v>
      </c>
    </row>
    <row r="18" spans="1:32" s="139" customFormat="1" ht="15" customHeight="1" x14ac:dyDescent="0.2">
      <c r="A18" s="35"/>
      <c r="B18" s="35" t="s">
        <v>74</v>
      </c>
      <c r="C18" s="154" t="s">
        <v>18</v>
      </c>
      <c r="D18" s="154">
        <v>0.9</v>
      </c>
      <c r="E18" s="154" t="s">
        <v>18</v>
      </c>
      <c r="F18" s="154" t="s">
        <v>18</v>
      </c>
      <c r="G18" s="154" t="s">
        <v>18</v>
      </c>
      <c r="H18" s="156">
        <v>0</v>
      </c>
      <c r="I18" s="155">
        <v>17.899999999999999</v>
      </c>
      <c r="J18" s="155">
        <v>20.3</v>
      </c>
      <c r="K18" s="154" t="s">
        <v>18</v>
      </c>
      <c r="L18" s="154" t="s">
        <v>18</v>
      </c>
      <c r="M18" s="154" t="s">
        <v>18</v>
      </c>
      <c r="N18" s="154" t="s">
        <v>18</v>
      </c>
      <c r="O18" s="156">
        <v>0</v>
      </c>
      <c r="P18" s="156">
        <v>0</v>
      </c>
      <c r="Q18" s="156">
        <v>0</v>
      </c>
      <c r="R18" s="151" t="s">
        <v>18</v>
      </c>
      <c r="S18" s="151" t="s">
        <v>18</v>
      </c>
      <c r="T18" s="151" t="s">
        <v>18</v>
      </c>
      <c r="U18" s="151" t="s">
        <v>18</v>
      </c>
      <c r="V18" s="151" t="s">
        <v>18</v>
      </c>
      <c r="W18" s="151" t="s">
        <v>18</v>
      </c>
      <c r="X18" s="151" t="s">
        <v>18</v>
      </c>
      <c r="Y18" s="151" t="s">
        <v>18</v>
      </c>
      <c r="Z18" s="151" t="s">
        <v>18</v>
      </c>
      <c r="AA18" s="151" t="s">
        <v>18</v>
      </c>
      <c r="AB18" s="151" t="s">
        <v>18</v>
      </c>
      <c r="AC18" s="151" t="s">
        <v>18</v>
      </c>
      <c r="AD18" s="151" t="s">
        <v>18</v>
      </c>
      <c r="AE18" s="151" t="s">
        <v>18</v>
      </c>
      <c r="AF18" s="151" t="s">
        <v>18</v>
      </c>
    </row>
    <row r="19" spans="1:32" s="139" customFormat="1" ht="15" customHeight="1" x14ac:dyDescent="0.2">
      <c r="A19" s="35"/>
      <c r="B19" s="35" t="s">
        <v>75</v>
      </c>
      <c r="C19" s="154">
        <v>13</v>
      </c>
      <c r="D19" s="154">
        <v>245</v>
      </c>
      <c r="E19" s="154">
        <v>139</v>
      </c>
      <c r="F19" s="154">
        <v>139.9</v>
      </c>
      <c r="G19" s="154">
        <v>342</v>
      </c>
      <c r="H19" s="156">
        <v>0</v>
      </c>
      <c r="I19" s="156">
        <v>0</v>
      </c>
      <c r="J19" s="156">
        <v>0</v>
      </c>
      <c r="K19" s="156">
        <v>0</v>
      </c>
      <c r="L19" s="154">
        <v>117</v>
      </c>
      <c r="M19" s="156">
        <v>0</v>
      </c>
      <c r="N19" s="156">
        <v>0</v>
      </c>
      <c r="O19" s="156">
        <v>219</v>
      </c>
      <c r="P19" s="154">
        <v>374</v>
      </c>
      <c r="Q19" s="156">
        <v>0</v>
      </c>
      <c r="R19" s="152" t="s">
        <v>18</v>
      </c>
      <c r="S19" s="152">
        <v>13.9</v>
      </c>
      <c r="T19" s="152">
        <v>10.9</v>
      </c>
      <c r="U19" s="151" t="s">
        <v>18</v>
      </c>
      <c r="V19" s="157">
        <v>45</v>
      </c>
      <c r="W19" s="156">
        <v>115</v>
      </c>
      <c r="X19" s="156">
        <v>100</v>
      </c>
      <c r="Y19" s="152" t="s">
        <v>18</v>
      </c>
      <c r="Z19" s="151" t="s">
        <v>18</v>
      </c>
      <c r="AA19" s="156" t="s">
        <v>18</v>
      </c>
      <c r="AB19" s="156" t="s">
        <v>18</v>
      </c>
      <c r="AC19" s="152" t="s">
        <v>18</v>
      </c>
      <c r="AD19" s="156" t="s">
        <v>18</v>
      </c>
      <c r="AE19" s="156" t="s">
        <v>18</v>
      </c>
      <c r="AF19" s="156" t="s">
        <v>18</v>
      </c>
    </row>
    <row r="20" spans="1:32" s="139" customFormat="1" ht="15" customHeight="1" x14ac:dyDescent="0.2">
      <c r="A20" s="35"/>
      <c r="B20" s="168" t="s">
        <v>88</v>
      </c>
      <c r="C20" s="154">
        <v>13</v>
      </c>
      <c r="D20" s="154">
        <v>245</v>
      </c>
      <c r="E20" s="154">
        <v>139</v>
      </c>
      <c r="F20" s="154">
        <v>124</v>
      </c>
      <c r="G20" s="154">
        <v>342</v>
      </c>
      <c r="H20" s="156">
        <v>0</v>
      </c>
      <c r="I20" s="156">
        <v>0</v>
      </c>
      <c r="J20" s="156">
        <v>0</v>
      </c>
      <c r="K20" s="156">
        <v>0</v>
      </c>
      <c r="L20" s="154">
        <v>117</v>
      </c>
      <c r="M20" s="156">
        <v>0</v>
      </c>
      <c r="N20" s="156">
        <v>0</v>
      </c>
      <c r="O20" s="156">
        <v>219</v>
      </c>
      <c r="P20" s="154">
        <v>374</v>
      </c>
      <c r="Q20" s="156">
        <v>0</v>
      </c>
      <c r="R20" s="151" t="s">
        <v>18</v>
      </c>
      <c r="S20" s="152">
        <v>13.9</v>
      </c>
      <c r="T20" s="152">
        <v>10.9</v>
      </c>
      <c r="U20" s="151" t="s">
        <v>18</v>
      </c>
      <c r="V20" s="157">
        <v>45</v>
      </c>
      <c r="W20" s="156">
        <v>115</v>
      </c>
      <c r="X20" s="156">
        <v>100</v>
      </c>
      <c r="Y20" s="152" t="s">
        <v>18</v>
      </c>
      <c r="Z20" s="151" t="s">
        <v>18</v>
      </c>
      <c r="AA20" s="156" t="s">
        <v>18</v>
      </c>
      <c r="AB20" s="156">
        <v>158.19999999999999</v>
      </c>
      <c r="AC20" s="152">
        <v>154.1</v>
      </c>
      <c r="AD20" s="156">
        <v>153.4</v>
      </c>
      <c r="AE20" s="156">
        <v>235</v>
      </c>
      <c r="AF20" s="152">
        <v>250</v>
      </c>
    </row>
    <row r="21" spans="1:32" s="139" customFormat="1" ht="15" customHeight="1" x14ac:dyDescent="0.2">
      <c r="A21" s="35"/>
      <c r="B21" s="35" t="s">
        <v>76</v>
      </c>
      <c r="C21" s="154">
        <v>5</v>
      </c>
      <c r="D21" s="154" t="s">
        <v>18</v>
      </c>
      <c r="E21" s="154" t="s">
        <v>18</v>
      </c>
      <c r="F21" s="154">
        <v>5.7</v>
      </c>
      <c r="G21" s="154">
        <v>3.3</v>
      </c>
      <c r="H21" s="155">
        <v>9.8000000000000007</v>
      </c>
      <c r="I21" s="155">
        <v>2.7</v>
      </c>
      <c r="J21" s="155" t="s">
        <v>18</v>
      </c>
      <c r="K21" s="155" t="s">
        <v>18</v>
      </c>
      <c r="L21" s="155" t="s">
        <v>18</v>
      </c>
      <c r="M21" s="155" t="s">
        <v>18</v>
      </c>
      <c r="N21" s="155" t="s">
        <v>18</v>
      </c>
      <c r="O21" s="156">
        <v>0</v>
      </c>
      <c r="P21" s="156">
        <v>0</v>
      </c>
      <c r="Q21" s="156">
        <v>0</v>
      </c>
      <c r="R21" s="151" t="s">
        <v>18</v>
      </c>
      <c r="S21" s="151" t="s">
        <v>18</v>
      </c>
      <c r="T21" s="151" t="s">
        <v>18</v>
      </c>
      <c r="U21" s="151" t="s">
        <v>18</v>
      </c>
      <c r="V21" s="151" t="s">
        <v>18</v>
      </c>
      <c r="W21" s="156">
        <v>0.4</v>
      </c>
      <c r="X21" s="151" t="s">
        <v>18</v>
      </c>
      <c r="Y21" s="151" t="s">
        <v>18</v>
      </c>
      <c r="Z21" s="151" t="s">
        <v>18</v>
      </c>
      <c r="AA21" s="156" t="s">
        <v>18</v>
      </c>
      <c r="AB21" s="151" t="s">
        <v>18</v>
      </c>
      <c r="AC21" s="151" t="s">
        <v>18</v>
      </c>
      <c r="AD21" s="156" t="s">
        <v>18</v>
      </c>
      <c r="AE21" s="151" t="s">
        <v>18</v>
      </c>
      <c r="AF21" s="151" t="s">
        <v>18</v>
      </c>
    </row>
    <row r="22" spans="1:32" s="139" customFormat="1" ht="15" customHeight="1" x14ac:dyDescent="0.2">
      <c r="A22" s="35"/>
      <c r="B22" s="35" t="s">
        <v>77</v>
      </c>
      <c r="C22" s="154" t="s">
        <v>18</v>
      </c>
      <c r="D22" s="154" t="s">
        <v>18</v>
      </c>
      <c r="E22" s="154">
        <v>2.7</v>
      </c>
      <c r="F22" s="154" t="s">
        <v>18</v>
      </c>
      <c r="G22" s="154">
        <v>4.0999999999999996</v>
      </c>
      <c r="H22" s="155" t="s">
        <v>18</v>
      </c>
      <c r="I22" s="155" t="s">
        <v>18</v>
      </c>
      <c r="J22" s="155" t="s">
        <v>18</v>
      </c>
      <c r="K22" s="155" t="s">
        <v>18</v>
      </c>
      <c r="L22" s="155" t="s">
        <v>18</v>
      </c>
      <c r="M22" s="155" t="s">
        <v>18</v>
      </c>
      <c r="N22" s="155" t="s">
        <v>18</v>
      </c>
      <c r="O22" s="156">
        <v>0</v>
      </c>
      <c r="P22" s="156">
        <v>0</v>
      </c>
      <c r="Q22" s="156">
        <v>0</v>
      </c>
      <c r="R22" s="151" t="s">
        <v>18</v>
      </c>
      <c r="S22" s="151" t="s">
        <v>18</v>
      </c>
      <c r="T22" s="152">
        <v>25</v>
      </c>
      <c r="U22" s="151" t="s">
        <v>18</v>
      </c>
      <c r="V22" s="151" t="s">
        <v>18</v>
      </c>
      <c r="W22" s="151" t="s">
        <v>18</v>
      </c>
      <c r="X22" s="156">
        <v>18.5</v>
      </c>
      <c r="Y22" s="152">
        <v>1.3</v>
      </c>
      <c r="Z22" s="151">
        <v>3.5</v>
      </c>
      <c r="AA22" s="151" t="s">
        <v>18</v>
      </c>
      <c r="AB22" s="156" t="s">
        <v>18</v>
      </c>
      <c r="AC22" s="152" t="s">
        <v>18</v>
      </c>
      <c r="AD22" s="151" t="s">
        <v>18</v>
      </c>
      <c r="AE22" s="156" t="s">
        <v>18</v>
      </c>
      <c r="AF22" s="156" t="s">
        <v>18</v>
      </c>
    </row>
    <row r="23" spans="1:32" ht="15" customHeight="1" x14ac:dyDescent="0.2">
      <c r="B23" s="35" t="s">
        <v>78</v>
      </c>
      <c r="C23" s="154">
        <v>12.1</v>
      </c>
      <c r="D23" s="154">
        <v>3.7</v>
      </c>
      <c r="E23" s="154">
        <v>0.9</v>
      </c>
      <c r="F23" s="154">
        <v>6.7</v>
      </c>
      <c r="G23" s="154">
        <v>44</v>
      </c>
      <c r="H23" s="155">
        <v>24.8</v>
      </c>
      <c r="I23" s="155">
        <v>39.4</v>
      </c>
      <c r="J23" s="155">
        <v>15.2</v>
      </c>
      <c r="K23" s="154">
        <v>18.100000000000001</v>
      </c>
      <c r="L23" s="154">
        <v>24.4</v>
      </c>
      <c r="M23" s="154">
        <v>21.5</v>
      </c>
      <c r="N23" s="154">
        <v>13</v>
      </c>
      <c r="O23" s="156">
        <v>0</v>
      </c>
      <c r="P23" s="156">
        <v>0</v>
      </c>
      <c r="Q23" s="155">
        <v>1</v>
      </c>
      <c r="R23" s="152">
        <v>5.5</v>
      </c>
      <c r="S23" s="151" t="s">
        <v>18</v>
      </c>
      <c r="T23" s="152">
        <v>30.1</v>
      </c>
      <c r="U23" s="152">
        <v>4.5</v>
      </c>
      <c r="V23" s="151" t="s">
        <v>18</v>
      </c>
      <c r="W23" s="156">
        <v>9</v>
      </c>
      <c r="X23" s="156">
        <v>3.2</v>
      </c>
      <c r="Y23" s="152">
        <v>12.6</v>
      </c>
      <c r="Z23" s="152">
        <v>9.8000000000000007</v>
      </c>
      <c r="AA23" s="156">
        <v>27.4</v>
      </c>
      <c r="AB23" s="156">
        <v>15.3</v>
      </c>
      <c r="AC23" s="152">
        <v>153</v>
      </c>
      <c r="AD23" s="156">
        <v>226</v>
      </c>
      <c r="AE23" s="156">
        <v>88.5</v>
      </c>
      <c r="AF23" s="152">
        <v>79</v>
      </c>
    </row>
    <row r="24" spans="1:32" s="75" customFormat="1" ht="21.75" customHeight="1" thickBot="1" x14ac:dyDescent="0.25">
      <c r="A24" s="35"/>
      <c r="B24" s="74"/>
      <c r="C24" s="158"/>
      <c r="D24" s="158"/>
      <c r="E24" s="158"/>
      <c r="F24" s="158"/>
      <c r="G24" s="158"/>
      <c r="H24" s="159"/>
      <c r="I24" s="159"/>
      <c r="J24" s="154"/>
      <c r="K24" s="154"/>
      <c r="L24" s="154"/>
      <c r="M24" s="154"/>
      <c r="N24" s="154"/>
      <c r="O24" s="154"/>
      <c r="P24" s="154"/>
      <c r="Q24" s="156"/>
      <c r="R24" s="160"/>
      <c r="S24" s="160"/>
      <c r="T24" s="160"/>
      <c r="U24" s="160"/>
      <c r="V24" s="160"/>
      <c r="W24" s="156"/>
      <c r="X24" s="160"/>
      <c r="Y24" s="160"/>
      <c r="Z24" s="160"/>
      <c r="AA24" s="156"/>
      <c r="AB24" s="160"/>
      <c r="AC24" s="160"/>
      <c r="AD24" s="156"/>
      <c r="AE24" s="160"/>
      <c r="AF24" s="160"/>
    </row>
    <row r="25" spans="1:32" ht="12.75" thickTop="1" thickBot="1" x14ac:dyDescent="0.25">
      <c r="A25" s="75"/>
      <c r="B25" s="142" t="s">
        <v>79</v>
      </c>
      <c r="C25" s="161">
        <v>158.1</v>
      </c>
      <c r="D25" s="161">
        <v>562.5</v>
      </c>
      <c r="E25" s="161">
        <v>660.4</v>
      </c>
      <c r="F25" s="161">
        <v>633</v>
      </c>
      <c r="G25" s="162">
        <v>953.9</v>
      </c>
      <c r="H25" s="163">
        <v>758.5</v>
      </c>
      <c r="I25" s="163">
        <v>674.7</v>
      </c>
      <c r="J25" s="164">
        <v>796</v>
      </c>
      <c r="K25" s="162">
        <v>194.3</v>
      </c>
      <c r="L25" s="162">
        <v>284</v>
      </c>
      <c r="M25" s="162">
        <v>191.4</v>
      </c>
      <c r="N25" s="162">
        <v>184.6</v>
      </c>
      <c r="O25" s="162">
        <v>350</v>
      </c>
      <c r="P25" s="162">
        <v>503</v>
      </c>
      <c r="Q25" s="162">
        <v>19.3</v>
      </c>
      <c r="R25" s="162">
        <v>220</v>
      </c>
      <c r="S25" s="162">
        <v>400.1</v>
      </c>
      <c r="T25" s="162">
        <v>1146.3</v>
      </c>
      <c r="U25" s="162">
        <v>1056</v>
      </c>
      <c r="V25" s="162">
        <v>510.1</v>
      </c>
      <c r="W25" s="162">
        <v>467.59999999999997</v>
      </c>
      <c r="X25" s="162">
        <v>407</v>
      </c>
      <c r="Y25" s="162">
        <f>Y9+Y12+Y13+Y15+Y16+Y22+Y23</f>
        <v>220.00000000000003</v>
      </c>
      <c r="Z25" s="162">
        <v>242.7</v>
      </c>
      <c r="AA25" s="162">
        <v>145.4</v>
      </c>
      <c r="AB25" s="162">
        <v>641.20000000000005</v>
      </c>
      <c r="AC25" s="162">
        <v>1404.4699999999998</v>
      </c>
      <c r="AD25" s="162">
        <v>1955.8000000000002</v>
      </c>
      <c r="AE25" s="162">
        <v>1985.5</v>
      </c>
      <c r="AF25" s="162">
        <v>1847.62</v>
      </c>
    </row>
    <row r="26" spans="1:32" ht="12" thickTop="1" x14ac:dyDescent="0.2">
      <c r="B26" s="35" t="s">
        <v>458</v>
      </c>
      <c r="C26" s="134"/>
      <c r="D26" s="134"/>
      <c r="E26" s="134"/>
      <c r="F26" s="134"/>
      <c r="G26" s="134"/>
      <c r="H26" s="134"/>
      <c r="I26" s="134"/>
      <c r="J26" s="134"/>
      <c r="K26" s="134"/>
      <c r="L26" s="134"/>
      <c r="M26" s="134"/>
      <c r="N26" s="134"/>
      <c r="O26" s="134"/>
      <c r="P26" s="134"/>
      <c r="Q26" s="134"/>
      <c r="R26" s="134"/>
      <c r="S26" s="134"/>
      <c r="T26" s="134"/>
      <c r="U26" s="134"/>
      <c r="V26" s="134"/>
    </row>
    <row r="27" spans="1:32" x14ac:dyDescent="0.2">
      <c r="C27" s="138"/>
      <c r="D27" s="138"/>
      <c r="E27" s="138"/>
      <c r="F27" s="138"/>
      <c r="G27" s="138"/>
      <c r="H27" s="138"/>
      <c r="I27" s="138"/>
      <c r="J27" s="138"/>
      <c r="K27" s="138"/>
      <c r="L27" s="138"/>
      <c r="M27" s="138"/>
      <c r="N27" s="138"/>
      <c r="O27" s="138"/>
      <c r="P27" s="138"/>
      <c r="Q27" s="138"/>
      <c r="R27" s="138"/>
      <c r="S27" s="138"/>
      <c r="T27" s="138"/>
      <c r="U27" s="138"/>
      <c r="V27" s="138"/>
      <c r="W27" s="138"/>
      <c r="X27" s="138"/>
      <c r="Y27" s="140"/>
      <c r="Z27" s="39"/>
      <c r="AA27" s="138"/>
      <c r="AB27" s="138"/>
      <c r="AC27" s="140"/>
      <c r="AD27" s="138"/>
      <c r="AE27" s="138"/>
      <c r="AF27" s="140"/>
    </row>
    <row r="28" spans="1:32" x14ac:dyDescent="0.2">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row>
    <row r="29" spans="1:32" x14ac:dyDescent="0.2">
      <c r="C29" s="39"/>
      <c r="D29" s="39"/>
      <c r="E29" s="39"/>
      <c r="F29" s="39"/>
      <c r="G29" s="39"/>
      <c r="H29" s="39"/>
      <c r="I29" s="39"/>
      <c r="J29" s="39"/>
      <c r="K29" s="39"/>
      <c r="L29" s="39"/>
      <c r="M29" s="39"/>
      <c r="N29" s="39"/>
      <c r="O29" s="39"/>
      <c r="P29" s="39"/>
      <c r="Q29" s="39"/>
      <c r="R29" s="39"/>
      <c r="S29" s="39"/>
      <c r="T29" s="39"/>
      <c r="U29" s="39"/>
      <c r="V29" s="39"/>
      <c r="W29" s="39"/>
      <c r="X29" s="39"/>
      <c r="Y29" s="39"/>
      <c r="Z29" s="39"/>
      <c r="AA29" s="263"/>
      <c r="AB29" s="263"/>
      <c r="AC29" s="263"/>
      <c r="AD29" s="263"/>
      <c r="AE29" s="263"/>
      <c r="AF29" s="263"/>
    </row>
    <row r="30" spans="1:32" x14ac:dyDescent="0.2">
      <c r="C30" s="39"/>
      <c r="D30" s="39"/>
      <c r="E30" s="39"/>
      <c r="F30" s="39"/>
      <c r="G30" s="39"/>
      <c r="H30" s="39"/>
      <c r="I30" s="39"/>
      <c r="J30" s="39"/>
      <c r="K30" s="39"/>
      <c r="L30" s="39"/>
      <c r="M30" s="39"/>
      <c r="N30" s="39"/>
      <c r="O30" s="39"/>
      <c r="P30" s="39"/>
      <c r="Q30" s="39"/>
      <c r="R30" s="96"/>
      <c r="S30" s="96"/>
      <c r="T30" s="96"/>
      <c r="U30" s="96"/>
      <c r="V30" s="16"/>
      <c r="W30" s="122"/>
      <c r="X30" s="122"/>
      <c r="Y30" s="122"/>
      <c r="Z30" s="122"/>
      <c r="AA30" s="122"/>
      <c r="AB30" s="122"/>
      <c r="AC30" s="122"/>
      <c r="AD30" s="122"/>
      <c r="AE30" s="122"/>
      <c r="AF30" s="122"/>
    </row>
    <row r="31" spans="1:32" x14ac:dyDescent="0.2">
      <c r="C31" s="96"/>
      <c r="D31" s="96"/>
      <c r="E31" s="96"/>
      <c r="F31" s="96"/>
      <c r="G31" s="96"/>
      <c r="H31" s="16"/>
      <c r="I31" s="16"/>
      <c r="J31" s="16"/>
      <c r="K31" s="96"/>
      <c r="L31" s="96"/>
      <c r="M31" s="96"/>
      <c r="N31" s="96"/>
      <c r="O31" s="16"/>
      <c r="P31" s="96"/>
      <c r="Q31" s="16"/>
      <c r="R31" s="96"/>
      <c r="S31" s="96"/>
      <c r="T31" s="96"/>
      <c r="U31" s="96"/>
      <c r="V31" s="16"/>
      <c r="W31" s="122"/>
      <c r="X31" s="122"/>
      <c r="Y31" s="122"/>
      <c r="Z31" s="122"/>
      <c r="AA31" s="122"/>
      <c r="AB31" s="122"/>
      <c r="AC31" s="122"/>
      <c r="AD31" s="122"/>
      <c r="AE31" s="122"/>
      <c r="AF31" s="122"/>
    </row>
    <row r="32" spans="1:32" x14ac:dyDescent="0.2">
      <c r="C32" s="96"/>
      <c r="D32" s="96"/>
      <c r="E32" s="96"/>
      <c r="F32" s="96"/>
      <c r="G32" s="96"/>
      <c r="H32" s="16"/>
      <c r="I32" s="16"/>
      <c r="J32" s="16"/>
      <c r="K32" s="96"/>
      <c r="L32" s="96"/>
      <c r="M32" s="96"/>
      <c r="N32" s="96"/>
      <c r="O32" s="16"/>
      <c r="P32" s="96"/>
      <c r="Q32" s="16"/>
      <c r="R32" s="96"/>
      <c r="S32" s="96"/>
      <c r="T32" s="96"/>
      <c r="U32" s="96"/>
      <c r="V32" s="16"/>
      <c r="W32" s="122"/>
      <c r="X32" s="122"/>
      <c r="Y32" s="122"/>
      <c r="Z32" s="122"/>
      <c r="AA32" s="122"/>
      <c r="AB32" s="122"/>
      <c r="AC32" s="122"/>
      <c r="AD32" s="122"/>
      <c r="AE32" s="122"/>
      <c r="AF32" s="122"/>
    </row>
    <row r="33" spans="3:32" x14ac:dyDescent="0.2">
      <c r="C33" s="96"/>
      <c r="D33" s="96"/>
      <c r="E33" s="96"/>
      <c r="F33" s="96"/>
      <c r="G33" s="96"/>
      <c r="H33" s="16"/>
      <c r="I33" s="16"/>
      <c r="J33" s="16"/>
      <c r="K33" s="96"/>
      <c r="L33" s="96"/>
      <c r="M33" s="96"/>
      <c r="N33" s="96"/>
      <c r="O33" s="16"/>
      <c r="P33" s="96"/>
      <c r="Q33" s="16"/>
      <c r="R33" s="96"/>
      <c r="S33" s="96"/>
      <c r="T33" s="96"/>
      <c r="U33" s="96"/>
      <c r="V33" s="16"/>
      <c r="W33" s="122"/>
      <c r="X33" s="122"/>
      <c r="Y33" s="122"/>
      <c r="Z33" s="122"/>
      <c r="AA33" s="122"/>
      <c r="AB33" s="122"/>
      <c r="AC33" s="122"/>
      <c r="AD33" s="122"/>
      <c r="AE33" s="122"/>
      <c r="AF33" s="122"/>
    </row>
    <row r="34" spans="3:32" x14ac:dyDescent="0.2">
      <c r="C34" s="96"/>
      <c r="D34" s="96"/>
      <c r="E34" s="96"/>
      <c r="F34" s="96"/>
      <c r="G34" s="96"/>
      <c r="H34" s="16"/>
      <c r="I34" s="16"/>
      <c r="J34" s="16"/>
      <c r="K34" s="96"/>
      <c r="L34" s="96"/>
      <c r="M34" s="96"/>
      <c r="N34" s="96"/>
      <c r="O34" s="16"/>
      <c r="P34" s="96"/>
      <c r="Q34" s="16"/>
      <c r="R34" s="96"/>
      <c r="S34" s="96"/>
      <c r="T34" s="96"/>
      <c r="U34" s="96"/>
      <c r="V34" s="16"/>
      <c r="W34" s="122"/>
      <c r="X34" s="138"/>
      <c r="Y34" s="138"/>
      <c r="Z34" s="39"/>
      <c r="AA34" s="122"/>
      <c r="AB34" s="138"/>
      <c r="AC34" s="138"/>
      <c r="AD34" s="122"/>
      <c r="AE34" s="138"/>
      <c r="AF34" s="138"/>
    </row>
    <row r="35" spans="3:32" x14ac:dyDescent="0.2">
      <c r="C35" s="96"/>
      <c r="D35" s="96"/>
      <c r="E35" s="96"/>
      <c r="F35" s="96"/>
      <c r="G35" s="96"/>
      <c r="H35" s="16"/>
      <c r="I35" s="16"/>
      <c r="J35" s="16"/>
      <c r="K35" s="96"/>
      <c r="L35" s="96"/>
      <c r="M35" s="96"/>
      <c r="N35" s="96"/>
      <c r="O35" s="16"/>
      <c r="P35" s="96"/>
      <c r="Q35" s="16"/>
      <c r="R35" s="96"/>
      <c r="S35" s="96"/>
      <c r="T35" s="96"/>
      <c r="U35" s="96"/>
      <c r="V35" s="16"/>
      <c r="W35" s="122"/>
      <c r="X35" s="138"/>
      <c r="Y35" s="138"/>
      <c r="Z35" s="39"/>
      <c r="AA35" s="122"/>
      <c r="AB35" s="138"/>
      <c r="AC35" s="138"/>
      <c r="AD35" s="122"/>
      <c r="AE35" s="138"/>
      <c r="AF35" s="138"/>
    </row>
    <row r="36" spans="3:32" x14ac:dyDescent="0.2">
      <c r="C36" s="96"/>
      <c r="D36" s="96"/>
      <c r="E36" s="96"/>
      <c r="F36" s="96"/>
      <c r="G36" s="96"/>
      <c r="H36" s="16"/>
      <c r="I36" s="16"/>
      <c r="J36" s="16"/>
      <c r="K36" s="96"/>
      <c r="L36" s="96"/>
      <c r="M36" s="96"/>
      <c r="N36" s="96"/>
      <c r="O36" s="16"/>
      <c r="P36" s="96"/>
      <c r="Q36" s="16"/>
      <c r="R36" s="96"/>
      <c r="S36" s="96"/>
      <c r="T36" s="96"/>
      <c r="U36" s="96"/>
      <c r="V36" s="16"/>
      <c r="W36" s="122"/>
      <c r="X36" s="138"/>
      <c r="Y36" s="138"/>
      <c r="Z36" s="39"/>
      <c r="AA36" s="122"/>
      <c r="AB36" s="138"/>
      <c r="AC36" s="138"/>
      <c r="AD36" s="122"/>
      <c r="AE36" s="138"/>
      <c r="AF36" s="138"/>
    </row>
    <row r="37" spans="3:32" x14ac:dyDescent="0.2">
      <c r="C37" s="96"/>
      <c r="D37" s="96"/>
      <c r="E37" s="96"/>
      <c r="F37" s="96"/>
      <c r="G37" s="96"/>
      <c r="H37" s="16"/>
      <c r="I37" s="16"/>
      <c r="J37" s="16"/>
      <c r="K37" s="96"/>
      <c r="L37" s="96"/>
      <c r="M37" s="96"/>
      <c r="N37" s="96"/>
      <c r="O37" s="16"/>
      <c r="P37" s="96"/>
      <c r="Q37" s="16"/>
      <c r="R37" s="96"/>
      <c r="S37" s="96"/>
      <c r="T37" s="96"/>
      <c r="U37" s="96"/>
      <c r="V37" s="16"/>
      <c r="W37" s="122"/>
      <c r="X37" s="138"/>
      <c r="Y37" s="138"/>
      <c r="Z37" s="39"/>
      <c r="AA37" s="122"/>
      <c r="AB37" s="138"/>
      <c r="AC37" s="138"/>
      <c r="AD37" s="122"/>
      <c r="AE37" s="138"/>
      <c r="AF37" s="138"/>
    </row>
    <row r="38" spans="3:32" x14ac:dyDescent="0.2">
      <c r="C38" s="96"/>
      <c r="D38" s="96"/>
      <c r="E38" s="96"/>
      <c r="F38" s="96"/>
      <c r="G38" s="96"/>
      <c r="H38" s="16"/>
      <c r="I38" s="16"/>
      <c r="J38" s="16"/>
      <c r="K38" s="96"/>
      <c r="L38" s="96"/>
      <c r="M38" s="96"/>
      <c r="N38" s="96"/>
      <c r="O38" s="16"/>
      <c r="P38" s="96"/>
      <c r="Q38" s="16"/>
      <c r="R38" s="96"/>
      <c r="S38" s="96"/>
      <c r="T38" s="96"/>
      <c r="U38" s="96"/>
      <c r="V38" s="16"/>
      <c r="W38" s="122"/>
      <c r="X38" s="138"/>
      <c r="Y38" s="138"/>
      <c r="Z38" s="39"/>
      <c r="AA38" s="122"/>
      <c r="AB38" s="138"/>
      <c r="AC38" s="138"/>
      <c r="AD38" s="122"/>
      <c r="AE38" s="138"/>
      <c r="AF38" s="138"/>
    </row>
    <row r="39" spans="3:32" x14ac:dyDescent="0.2">
      <c r="C39" s="96"/>
      <c r="D39" s="96"/>
      <c r="E39" s="96"/>
      <c r="F39" s="96"/>
      <c r="G39" s="96"/>
      <c r="H39" s="16"/>
      <c r="I39" s="16"/>
      <c r="J39" s="16"/>
      <c r="K39" s="96"/>
      <c r="L39" s="96"/>
      <c r="M39" s="96"/>
      <c r="N39" s="96"/>
      <c r="O39" s="16"/>
      <c r="P39" s="96"/>
      <c r="Q39" s="16"/>
      <c r="R39" s="96"/>
      <c r="S39" s="96"/>
      <c r="T39" s="96"/>
      <c r="U39" s="96"/>
      <c r="V39" s="16"/>
      <c r="W39" s="122"/>
      <c r="X39" s="138"/>
      <c r="Y39" s="138"/>
      <c r="Z39" s="39"/>
      <c r="AA39" s="122"/>
      <c r="AB39" s="138"/>
      <c r="AC39" s="138"/>
      <c r="AD39" s="122"/>
      <c r="AE39" s="138"/>
      <c r="AF39" s="138"/>
    </row>
    <row r="40" spans="3:32" x14ac:dyDescent="0.2">
      <c r="C40" s="96"/>
      <c r="D40" s="96"/>
      <c r="E40" s="96"/>
      <c r="F40" s="96"/>
      <c r="G40" s="96"/>
      <c r="H40" s="16"/>
      <c r="I40" s="16"/>
      <c r="J40" s="16"/>
      <c r="K40" s="96"/>
      <c r="L40" s="96"/>
      <c r="M40" s="96"/>
      <c r="N40" s="96"/>
      <c r="O40" s="16"/>
      <c r="P40" s="96"/>
      <c r="Q40" s="16"/>
      <c r="R40" s="96"/>
      <c r="S40" s="96"/>
      <c r="T40" s="96"/>
      <c r="U40" s="96"/>
      <c r="V40" s="16"/>
      <c r="W40" s="122"/>
      <c r="X40" s="138"/>
      <c r="Y40" s="138"/>
      <c r="Z40" s="39"/>
      <c r="AA40" s="122"/>
      <c r="AB40" s="138"/>
      <c r="AC40" s="138"/>
      <c r="AD40" s="122"/>
      <c r="AE40" s="138"/>
      <c r="AF40" s="138"/>
    </row>
    <row r="41" spans="3:32" x14ac:dyDescent="0.2">
      <c r="C41" s="96"/>
      <c r="D41" s="96"/>
      <c r="E41" s="96"/>
      <c r="F41" s="96"/>
      <c r="G41" s="96"/>
      <c r="H41" s="16"/>
      <c r="I41" s="16"/>
      <c r="J41" s="16"/>
      <c r="K41" s="96"/>
      <c r="L41" s="96"/>
      <c r="M41" s="96"/>
      <c r="N41" s="96"/>
      <c r="O41" s="16"/>
      <c r="P41" s="96"/>
      <c r="Q41" s="16"/>
      <c r="R41" s="96"/>
      <c r="S41" s="96"/>
      <c r="T41" s="96"/>
      <c r="U41" s="96"/>
      <c r="V41" s="16"/>
      <c r="W41" s="122"/>
      <c r="X41" s="138"/>
      <c r="Y41" s="138"/>
      <c r="Z41" s="39"/>
      <c r="AA41" s="122"/>
      <c r="AB41" s="138"/>
      <c r="AC41" s="138"/>
      <c r="AD41" s="122"/>
      <c r="AE41" s="138"/>
      <c r="AF41" s="138"/>
    </row>
    <row r="42" spans="3:32" x14ac:dyDescent="0.2">
      <c r="C42" s="96"/>
      <c r="D42" s="96"/>
      <c r="E42" s="96"/>
      <c r="F42" s="96"/>
      <c r="G42" s="96"/>
      <c r="H42" s="16"/>
      <c r="I42" s="16"/>
      <c r="J42" s="329"/>
      <c r="K42" s="324"/>
      <c r="L42" s="324"/>
      <c r="M42" s="324"/>
      <c r="N42" s="324"/>
      <c r="O42" s="329"/>
      <c r="P42" s="324"/>
      <c r="Q42" s="329"/>
      <c r="R42" s="96"/>
      <c r="S42" s="96"/>
      <c r="T42" s="96"/>
      <c r="U42" s="96"/>
      <c r="V42" s="16"/>
      <c r="W42" s="122"/>
      <c r="X42" s="138"/>
      <c r="Y42" s="138"/>
      <c r="Z42" s="39"/>
      <c r="AA42" s="122"/>
      <c r="AB42" s="138"/>
      <c r="AC42" s="138"/>
      <c r="AD42" s="122"/>
      <c r="AE42" s="138"/>
      <c r="AF42" s="138"/>
    </row>
    <row r="43" spans="3:32" x14ac:dyDescent="0.2">
      <c r="C43" s="96"/>
      <c r="D43" s="96"/>
      <c r="E43" s="96"/>
      <c r="F43" s="96"/>
      <c r="G43" s="96"/>
      <c r="H43" s="16"/>
      <c r="I43" s="16"/>
      <c r="J43" s="329"/>
      <c r="K43" s="324"/>
      <c r="L43" s="324"/>
      <c r="M43" s="324"/>
      <c r="N43" s="324"/>
      <c r="O43" s="329"/>
      <c r="P43" s="324"/>
      <c r="Q43" s="329"/>
      <c r="R43" s="96"/>
      <c r="S43" s="96"/>
      <c r="T43" s="96"/>
      <c r="U43" s="96"/>
      <c r="V43" s="16"/>
      <c r="W43" s="122"/>
      <c r="X43" s="138"/>
      <c r="Y43" s="138"/>
      <c r="Z43" s="39"/>
      <c r="AA43" s="122"/>
      <c r="AB43" s="138"/>
      <c r="AC43" s="138"/>
      <c r="AD43" s="122"/>
      <c r="AE43" s="138"/>
      <c r="AF43" s="138"/>
    </row>
    <row r="44" spans="3:32" x14ac:dyDescent="0.2">
      <c r="C44" s="96"/>
      <c r="D44" s="96"/>
      <c r="E44" s="96"/>
      <c r="F44" s="96"/>
      <c r="G44" s="96"/>
      <c r="H44" s="16"/>
      <c r="I44" s="16"/>
      <c r="J44" s="16"/>
      <c r="K44" s="96"/>
      <c r="L44" s="96"/>
      <c r="M44" s="96"/>
      <c r="N44" s="96"/>
      <c r="O44" s="16"/>
      <c r="P44" s="96"/>
      <c r="Q44" s="16"/>
      <c r="R44" s="96"/>
      <c r="S44" s="96"/>
      <c r="T44" s="96"/>
      <c r="U44" s="96"/>
      <c r="V44" s="16"/>
      <c r="W44" s="122"/>
      <c r="X44" s="138"/>
      <c r="Y44" s="138"/>
      <c r="Z44" s="39"/>
      <c r="AA44" s="122"/>
      <c r="AB44" s="138"/>
      <c r="AC44" s="138"/>
      <c r="AD44" s="122"/>
      <c r="AE44" s="138"/>
      <c r="AF44" s="138"/>
    </row>
    <row r="45" spans="3:32" x14ac:dyDescent="0.2">
      <c r="C45" s="96"/>
      <c r="D45" s="96"/>
      <c r="E45" s="96"/>
      <c r="F45" s="96"/>
      <c r="G45" s="96"/>
      <c r="H45" s="16"/>
      <c r="I45" s="16"/>
      <c r="J45" s="6"/>
      <c r="K45" s="81"/>
      <c r="L45" s="81"/>
      <c r="M45" s="81"/>
      <c r="N45" s="81"/>
      <c r="O45" s="6"/>
      <c r="P45" s="81"/>
      <c r="Q45" s="6"/>
      <c r="R45" s="96"/>
      <c r="S45" s="96"/>
      <c r="T45" s="96"/>
      <c r="U45" s="96"/>
      <c r="V45" s="16"/>
      <c r="W45" s="122"/>
      <c r="X45" s="138"/>
      <c r="Y45" s="138"/>
      <c r="Z45" s="39"/>
      <c r="AA45" s="122"/>
      <c r="AB45" s="138"/>
      <c r="AC45" s="138"/>
      <c r="AD45" s="122"/>
      <c r="AE45" s="138"/>
      <c r="AF45" s="138"/>
    </row>
    <row r="46" spans="3:32" x14ac:dyDescent="0.2">
      <c r="C46" s="81"/>
      <c r="D46" s="81"/>
      <c r="E46" s="81"/>
      <c r="F46" s="81"/>
      <c r="G46" s="81"/>
      <c r="H46" s="6"/>
      <c r="I46" s="6"/>
      <c r="J46" s="138"/>
      <c r="K46" s="138"/>
      <c r="L46" s="138"/>
      <c r="M46" s="138"/>
      <c r="N46" s="138"/>
      <c r="O46" s="138"/>
      <c r="P46" s="138"/>
      <c r="Q46" s="39"/>
      <c r="R46" s="96"/>
      <c r="S46" s="96"/>
      <c r="T46" s="96"/>
      <c r="U46" s="96"/>
      <c r="V46" s="16"/>
      <c r="W46" s="122"/>
      <c r="X46" s="39"/>
      <c r="Y46" s="39"/>
      <c r="Z46" s="39"/>
      <c r="AA46" s="122"/>
      <c r="AB46" s="263"/>
      <c r="AC46" s="263"/>
      <c r="AD46" s="122"/>
      <c r="AE46" s="263"/>
      <c r="AF46" s="263"/>
    </row>
    <row r="47" spans="3:32" x14ac:dyDescent="0.2">
      <c r="C47" s="39"/>
      <c r="D47" s="39"/>
      <c r="E47" s="39"/>
      <c r="F47" s="39"/>
      <c r="G47" s="39"/>
      <c r="H47" s="39"/>
      <c r="I47" s="39"/>
      <c r="J47" s="39"/>
      <c r="K47" s="39"/>
      <c r="L47" s="39"/>
      <c r="M47" s="39"/>
      <c r="N47" s="39"/>
      <c r="O47" s="39"/>
      <c r="P47" s="39"/>
      <c r="Q47" s="39"/>
      <c r="R47" s="96"/>
      <c r="S47" s="96"/>
      <c r="T47" s="96"/>
      <c r="U47" s="96"/>
      <c r="V47" s="16"/>
      <c r="W47" s="122"/>
      <c r="X47" s="39"/>
      <c r="Y47" s="39"/>
      <c r="Z47" s="39"/>
      <c r="AA47" s="122"/>
      <c r="AB47" s="263"/>
      <c r="AC47" s="263"/>
      <c r="AD47" s="122"/>
      <c r="AE47" s="263"/>
      <c r="AF47" s="263"/>
    </row>
    <row r="48" spans="3:32" x14ac:dyDescent="0.2">
      <c r="C48" s="39"/>
      <c r="D48" s="39"/>
      <c r="E48" s="39"/>
      <c r="F48" s="39"/>
      <c r="G48" s="39"/>
      <c r="H48" s="39"/>
      <c r="I48" s="39"/>
      <c r="J48" s="39"/>
      <c r="K48" s="39"/>
      <c r="L48" s="39"/>
      <c r="M48" s="39"/>
      <c r="N48" s="39"/>
      <c r="O48" s="39"/>
      <c r="P48" s="39"/>
      <c r="Q48" s="39"/>
      <c r="R48" s="81"/>
      <c r="S48" s="81"/>
      <c r="T48" s="145"/>
      <c r="U48" s="145"/>
      <c r="V48" s="6"/>
      <c r="W48" s="122"/>
      <c r="X48" s="122"/>
      <c r="Y48" s="122"/>
      <c r="Z48" s="122"/>
      <c r="AA48" s="122"/>
      <c r="AB48" s="122"/>
      <c r="AC48" s="122"/>
      <c r="AD48" s="122"/>
      <c r="AE48" s="122"/>
      <c r="AF48" s="122"/>
    </row>
    <row r="49" spans="14:32" x14ac:dyDescent="0.2">
      <c r="N49" s="39"/>
      <c r="O49" s="39"/>
      <c r="P49" s="39"/>
      <c r="Q49" s="39"/>
      <c r="R49" s="39"/>
      <c r="S49" s="39"/>
      <c r="T49" s="39"/>
      <c r="U49" s="39"/>
      <c r="V49" s="39"/>
      <c r="W49" s="39"/>
      <c r="X49" s="39"/>
      <c r="Y49" s="39"/>
      <c r="Z49" s="39"/>
      <c r="AA49" s="263"/>
      <c r="AB49" s="263"/>
      <c r="AC49" s="263"/>
      <c r="AD49" s="263"/>
      <c r="AE49" s="263"/>
      <c r="AF49" s="263"/>
    </row>
    <row r="50" spans="14:32" x14ac:dyDescent="0.2">
      <c r="N50" s="39"/>
      <c r="O50" s="39"/>
      <c r="P50" s="39"/>
      <c r="Q50" s="39"/>
      <c r="R50" s="39"/>
      <c r="S50" s="39"/>
      <c r="T50" s="39"/>
      <c r="U50" s="39"/>
      <c r="V50" s="39"/>
      <c r="W50" s="39"/>
      <c r="X50" s="39"/>
      <c r="Y50" s="39"/>
      <c r="Z50" s="39"/>
      <c r="AA50" s="263"/>
      <c r="AB50" s="263"/>
      <c r="AC50" s="263"/>
      <c r="AD50" s="263"/>
      <c r="AE50" s="263"/>
      <c r="AF50" s="263"/>
    </row>
    <row r="51" spans="14:32" x14ac:dyDescent="0.2">
      <c r="N51" s="39"/>
      <c r="O51" s="39"/>
      <c r="P51" s="39"/>
      <c r="Q51" s="39"/>
      <c r="R51" s="39"/>
      <c r="S51" s="39"/>
      <c r="T51" s="39"/>
      <c r="U51" s="39"/>
      <c r="V51" s="39"/>
      <c r="W51" s="39"/>
      <c r="X51" s="39"/>
      <c r="Y51" s="39"/>
      <c r="Z51" s="39"/>
      <c r="AA51" s="263"/>
      <c r="AB51" s="263"/>
      <c r="AC51" s="263"/>
      <c r="AD51" s="263"/>
      <c r="AE51" s="263"/>
      <c r="AF51" s="263"/>
    </row>
    <row r="52" spans="14:32" x14ac:dyDescent="0.2">
      <c r="N52" s="39"/>
      <c r="O52" s="39"/>
      <c r="P52" s="39"/>
      <c r="Q52" s="39"/>
      <c r="R52" s="39"/>
      <c r="S52" s="39"/>
      <c r="T52" s="39"/>
      <c r="U52" s="39"/>
      <c r="V52" s="39"/>
      <c r="W52" s="39"/>
      <c r="X52" s="39"/>
      <c r="Y52" s="39"/>
      <c r="Z52" s="39"/>
      <c r="AA52" s="263"/>
      <c r="AB52" s="263"/>
      <c r="AC52" s="263"/>
      <c r="AD52" s="263"/>
      <c r="AE52" s="263"/>
      <c r="AF52" s="263"/>
    </row>
    <row r="53" spans="14:32" x14ac:dyDescent="0.2">
      <c r="N53" s="39"/>
      <c r="O53" s="39"/>
      <c r="P53" s="39"/>
      <c r="Q53" s="39"/>
      <c r="R53" s="39"/>
      <c r="S53" s="39"/>
      <c r="T53" s="39"/>
      <c r="U53" s="39"/>
      <c r="V53" s="39"/>
      <c r="W53" s="39"/>
      <c r="X53" s="39"/>
      <c r="Y53" s="39"/>
      <c r="Z53" s="39"/>
      <c r="AA53" s="263"/>
      <c r="AB53" s="263"/>
      <c r="AC53" s="263"/>
      <c r="AD53" s="263"/>
      <c r="AE53" s="263"/>
      <c r="AF53" s="263"/>
    </row>
  </sheetData>
  <mergeCells count="10">
    <mergeCell ref="B2:J2"/>
    <mergeCell ref="J42:J43"/>
    <mergeCell ref="K42:K43"/>
    <mergeCell ref="L42:L43"/>
    <mergeCell ref="M42:M43"/>
    <mergeCell ref="N42:N43"/>
    <mergeCell ref="O42:O43"/>
    <mergeCell ref="P42:P43"/>
    <mergeCell ref="Q42:Q43"/>
    <mergeCell ref="B4:C4"/>
  </mergeCells>
  <phoneticPr fontId="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E148"/>
  <sheetViews>
    <sheetView topLeftCell="A52" zoomScaleNormal="100" workbookViewId="0">
      <selection activeCell="AR51" sqref="AR51"/>
    </sheetView>
  </sheetViews>
  <sheetFormatPr defaultRowHeight="11.25" x14ac:dyDescent="0.2"/>
  <cols>
    <col min="1" max="1" width="5.140625" style="35" customWidth="1"/>
    <col min="2" max="2" width="23.5703125" style="35" customWidth="1"/>
    <col min="3" max="3" width="7.7109375" style="89" customWidth="1"/>
    <col min="4" max="4" width="8.7109375" style="89" customWidth="1"/>
    <col min="5" max="19" width="9.140625" style="89" customWidth="1"/>
    <col min="20" max="32" width="9.140625" style="35" customWidth="1"/>
    <col min="33" max="41" width="9.140625" style="35"/>
    <col min="42" max="42" width="11.7109375" style="35" customWidth="1"/>
    <col min="43" max="43" width="9.85546875" style="39" customWidth="1"/>
    <col min="44" max="44" width="17" style="39" bestFit="1" customWidth="1"/>
    <col min="45" max="45" width="7.28515625" style="35" customWidth="1"/>
    <col min="46" max="46" width="6.140625" style="35" customWidth="1"/>
    <col min="47" max="47" width="7" style="35" customWidth="1"/>
    <col min="48" max="48" width="6.140625" style="35" customWidth="1"/>
    <col min="49" max="49" width="7" style="35" customWidth="1"/>
    <col min="50" max="50" width="6.140625" style="35" customWidth="1"/>
    <col min="51" max="51" width="7" style="35" customWidth="1"/>
    <col min="52" max="52" width="6.140625" style="35" customWidth="1"/>
    <col min="53" max="53" width="7" style="35" customWidth="1"/>
    <col min="54" max="54" width="6.140625" style="35" customWidth="1"/>
    <col min="55" max="55" width="7.28515625" style="35" customWidth="1"/>
    <col min="56" max="56" width="6.140625" style="35" customWidth="1"/>
    <col min="57" max="57" width="7" style="35" customWidth="1"/>
    <col min="58" max="58" width="6.140625" style="35" customWidth="1"/>
    <col min="59" max="66" width="9.140625" style="35" customWidth="1"/>
    <col min="67" max="67" width="9.28515625" style="35" customWidth="1"/>
    <col min="68" max="68" width="7.85546875" style="35" customWidth="1"/>
    <col min="69" max="78" width="9.28515625" style="35" bestFit="1" customWidth="1"/>
    <col min="79" max="82" width="9.28515625" style="322" customWidth="1"/>
    <col min="83" max="16384" width="9.140625" style="35"/>
  </cols>
  <sheetData>
    <row r="1" spans="2:82" x14ac:dyDescent="0.2">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row>
    <row r="2" spans="2:82" ht="18.75" x14ac:dyDescent="0.3">
      <c r="B2" s="330" t="s">
        <v>89</v>
      </c>
      <c r="C2" s="330"/>
      <c r="D2" s="330"/>
      <c r="E2" s="71"/>
      <c r="F2" s="71"/>
      <c r="G2" s="71"/>
      <c r="H2" s="71"/>
      <c r="I2" s="90"/>
    </row>
    <row r="3" spans="2:82" x14ac:dyDescent="0.2">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row>
    <row r="4" spans="2:82" ht="12" thickBot="1" x14ac:dyDescent="0.25">
      <c r="B4" s="35" t="s">
        <v>182</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R4" s="74"/>
      <c r="AS4" s="74"/>
      <c r="AT4" s="74"/>
      <c r="AU4" s="74"/>
      <c r="AV4" s="74"/>
      <c r="AW4" s="74"/>
      <c r="AX4" s="74"/>
      <c r="AY4" s="74"/>
      <c r="AZ4" s="74"/>
      <c r="BA4" s="74"/>
      <c r="BB4" s="74"/>
      <c r="BC4" s="74"/>
      <c r="BD4" s="74"/>
      <c r="BE4" s="74"/>
      <c r="BF4" s="74"/>
    </row>
    <row r="5" spans="2:82" s="75" customFormat="1" ht="18" customHeight="1" thickTop="1" thickBot="1" x14ac:dyDescent="0.25">
      <c r="B5" s="334" t="s">
        <v>90</v>
      </c>
      <c r="C5" s="331" t="s">
        <v>33</v>
      </c>
      <c r="D5" s="331"/>
      <c r="E5" s="331" t="s">
        <v>34</v>
      </c>
      <c r="F5" s="331"/>
      <c r="G5" s="331" t="s">
        <v>91</v>
      </c>
      <c r="H5" s="331"/>
      <c r="I5" s="331" t="s">
        <v>141</v>
      </c>
      <c r="J5" s="331"/>
      <c r="K5" s="331" t="s">
        <v>142</v>
      </c>
      <c r="L5" s="331"/>
      <c r="M5" s="331" t="s">
        <v>143</v>
      </c>
      <c r="N5" s="331"/>
      <c r="O5" s="331" t="s">
        <v>144</v>
      </c>
      <c r="P5" s="331"/>
      <c r="Q5" s="331" t="s">
        <v>145</v>
      </c>
      <c r="R5" s="331"/>
      <c r="S5" s="331" t="s">
        <v>146</v>
      </c>
      <c r="T5" s="331"/>
      <c r="U5" s="331" t="s">
        <v>147</v>
      </c>
      <c r="V5" s="331"/>
      <c r="W5" s="331" t="s">
        <v>148</v>
      </c>
      <c r="X5" s="331"/>
      <c r="Y5" s="331" t="s">
        <v>149</v>
      </c>
      <c r="Z5" s="331"/>
      <c r="AA5" s="331" t="s">
        <v>150</v>
      </c>
      <c r="AB5" s="331"/>
      <c r="AC5" s="331" t="s">
        <v>151</v>
      </c>
      <c r="AD5" s="331"/>
      <c r="AE5" s="331" t="s">
        <v>156</v>
      </c>
      <c r="AF5" s="331"/>
      <c r="AG5" s="331" t="s">
        <v>157</v>
      </c>
      <c r="AH5" s="331"/>
      <c r="AI5" s="331" t="s">
        <v>158</v>
      </c>
      <c r="AJ5" s="331"/>
      <c r="AK5" s="331" t="s">
        <v>159</v>
      </c>
      <c r="AL5" s="331"/>
      <c r="AM5" s="331" t="s">
        <v>160</v>
      </c>
      <c r="AN5" s="331"/>
      <c r="AO5" s="331" t="s">
        <v>161</v>
      </c>
      <c r="AP5" s="331"/>
      <c r="AQ5" s="83"/>
      <c r="AR5" s="331" t="s">
        <v>90</v>
      </c>
      <c r="AS5" s="331" t="s">
        <v>178</v>
      </c>
      <c r="AT5" s="331"/>
      <c r="AU5" s="331" t="s">
        <v>179</v>
      </c>
      <c r="AV5" s="331"/>
      <c r="AW5" s="331" t="s">
        <v>173</v>
      </c>
      <c r="AX5" s="331"/>
      <c r="AY5" s="331" t="s">
        <v>174</v>
      </c>
      <c r="AZ5" s="331"/>
      <c r="BA5" s="331" t="s">
        <v>175</v>
      </c>
      <c r="BB5" s="331"/>
      <c r="BC5" s="331" t="s">
        <v>176</v>
      </c>
      <c r="BD5" s="331"/>
      <c r="BE5" s="331" t="s">
        <v>177</v>
      </c>
      <c r="BF5" s="331"/>
      <c r="BG5" s="331" t="s">
        <v>300</v>
      </c>
      <c r="BH5" s="331"/>
      <c r="BI5" s="331" t="s">
        <v>301</v>
      </c>
      <c r="BJ5" s="331"/>
      <c r="BK5" s="331" t="s">
        <v>302</v>
      </c>
      <c r="BL5" s="331"/>
      <c r="BM5" s="331" t="s">
        <v>303</v>
      </c>
      <c r="BN5" s="331"/>
      <c r="BO5" s="331" t="s">
        <v>317</v>
      </c>
      <c r="BP5" s="331"/>
      <c r="BQ5" s="331" t="s">
        <v>380</v>
      </c>
      <c r="BR5" s="331"/>
      <c r="BS5" s="331" t="s">
        <v>381</v>
      </c>
      <c r="BT5" s="331"/>
      <c r="BU5" s="331" t="s">
        <v>382</v>
      </c>
      <c r="BV5" s="331"/>
      <c r="BW5" s="331" t="s">
        <v>383</v>
      </c>
      <c r="BX5" s="331"/>
      <c r="BY5" s="331" t="s">
        <v>384</v>
      </c>
      <c r="BZ5" s="331"/>
      <c r="CA5" s="331" t="s">
        <v>544</v>
      </c>
      <c r="CB5" s="331"/>
      <c r="CC5" s="331" t="s">
        <v>545</v>
      </c>
      <c r="CD5" s="331"/>
    </row>
    <row r="6" spans="2:82" s="75" customFormat="1" ht="18" customHeight="1" thickBot="1" x14ac:dyDescent="0.25">
      <c r="B6" s="335"/>
      <c r="C6" s="200" t="s">
        <v>92</v>
      </c>
      <c r="D6" s="200" t="s">
        <v>93</v>
      </c>
      <c r="E6" s="200" t="s">
        <v>92</v>
      </c>
      <c r="F6" s="200" t="s">
        <v>93</v>
      </c>
      <c r="G6" s="200" t="s">
        <v>92</v>
      </c>
      <c r="H6" s="200" t="s">
        <v>93</v>
      </c>
      <c r="I6" s="200" t="s">
        <v>92</v>
      </c>
      <c r="J6" s="200" t="s">
        <v>93</v>
      </c>
      <c r="K6" s="200" t="s">
        <v>92</v>
      </c>
      <c r="L6" s="200" t="s">
        <v>93</v>
      </c>
      <c r="M6" s="200" t="s">
        <v>92</v>
      </c>
      <c r="N6" s="200" t="s">
        <v>93</v>
      </c>
      <c r="O6" s="200" t="s">
        <v>92</v>
      </c>
      <c r="P6" s="200" t="s">
        <v>93</v>
      </c>
      <c r="Q6" s="200" t="s">
        <v>92</v>
      </c>
      <c r="R6" s="200" t="s">
        <v>93</v>
      </c>
      <c r="S6" s="200" t="s">
        <v>92</v>
      </c>
      <c r="T6" s="200" t="s">
        <v>93</v>
      </c>
      <c r="U6" s="200" t="s">
        <v>92</v>
      </c>
      <c r="V6" s="200" t="s">
        <v>93</v>
      </c>
      <c r="W6" s="200" t="s">
        <v>92</v>
      </c>
      <c r="X6" s="200" t="s">
        <v>93</v>
      </c>
      <c r="Y6" s="200" t="s">
        <v>92</v>
      </c>
      <c r="Z6" s="200" t="s">
        <v>93</v>
      </c>
      <c r="AA6" s="200" t="s">
        <v>92</v>
      </c>
      <c r="AB6" s="200" t="s">
        <v>93</v>
      </c>
      <c r="AC6" s="200" t="s">
        <v>92</v>
      </c>
      <c r="AD6" s="200" t="s">
        <v>93</v>
      </c>
      <c r="AE6" s="200" t="s">
        <v>92</v>
      </c>
      <c r="AF6" s="200" t="s">
        <v>93</v>
      </c>
      <c r="AG6" s="200" t="s">
        <v>92</v>
      </c>
      <c r="AH6" s="200" t="s">
        <v>93</v>
      </c>
      <c r="AI6" s="200" t="s">
        <v>92</v>
      </c>
      <c r="AJ6" s="200" t="s">
        <v>93</v>
      </c>
      <c r="AK6" s="200" t="s">
        <v>92</v>
      </c>
      <c r="AL6" s="200" t="s">
        <v>93</v>
      </c>
      <c r="AM6" s="200" t="s">
        <v>92</v>
      </c>
      <c r="AN6" s="200" t="s">
        <v>93</v>
      </c>
      <c r="AO6" s="200" t="s">
        <v>92</v>
      </c>
      <c r="AP6" s="200" t="s">
        <v>93</v>
      </c>
      <c r="AQ6" s="201"/>
      <c r="AR6" s="333"/>
      <c r="AS6" s="200" t="s">
        <v>92</v>
      </c>
      <c r="AT6" s="200" t="s">
        <v>93</v>
      </c>
      <c r="AU6" s="200" t="s">
        <v>92</v>
      </c>
      <c r="AV6" s="200" t="s">
        <v>93</v>
      </c>
      <c r="AW6" s="200" t="s">
        <v>92</v>
      </c>
      <c r="AX6" s="200" t="s">
        <v>93</v>
      </c>
      <c r="AY6" s="200" t="s">
        <v>92</v>
      </c>
      <c r="AZ6" s="200" t="s">
        <v>93</v>
      </c>
      <c r="BA6" s="200" t="s">
        <v>92</v>
      </c>
      <c r="BB6" s="200" t="s">
        <v>93</v>
      </c>
      <c r="BC6" s="200" t="s">
        <v>92</v>
      </c>
      <c r="BD6" s="200" t="s">
        <v>93</v>
      </c>
      <c r="BE6" s="200" t="s">
        <v>92</v>
      </c>
      <c r="BF6" s="200" t="s">
        <v>93</v>
      </c>
      <c r="BG6" s="200" t="s">
        <v>92</v>
      </c>
      <c r="BH6" s="200" t="s">
        <v>93</v>
      </c>
      <c r="BI6" s="200" t="s">
        <v>92</v>
      </c>
      <c r="BJ6" s="200" t="s">
        <v>93</v>
      </c>
      <c r="BK6" s="200" t="s">
        <v>92</v>
      </c>
      <c r="BL6" s="200" t="s">
        <v>93</v>
      </c>
      <c r="BM6" s="200" t="s">
        <v>92</v>
      </c>
      <c r="BN6" s="200" t="s">
        <v>93</v>
      </c>
      <c r="BO6" s="200" t="s">
        <v>92</v>
      </c>
      <c r="BP6" s="200" t="s">
        <v>93</v>
      </c>
      <c r="BQ6" s="200" t="s">
        <v>92</v>
      </c>
      <c r="BR6" s="200" t="s">
        <v>93</v>
      </c>
      <c r="BS6" s="200" t="s">
        <v>92</v>
      </c>
      <c r="BT6" s="200" t="s">
        <v>93</v>
      </c>
      <c r="BU6" s="200" t="s">
        <v>92</v>
      </c>
      <c r="BV6" s="200" t="s">
        <v>93</v>
      </c>
      <c r="BW6" s="200" t="s">
        <v>92</v>
      </c>
      <c r="BX6" s="200" t="s">
        <v>93</v>
      </c>
      <c r="BY6" s="200" t="s">
        <v>92</v>
      </c>
      <c r="BZ6" s="200" t="s">
        <v>93</v>
      </c>
      <c r="CA6" s="200" t="s">
        <v>92</v>
      </c>
      <c r="CB6" s="200" t="s">
        <v>93</v>
      </c>
      <c r="CC6" s="200" t="s">
        <v>92</v>
      </c>
      <c r="CD6" s="200" t="s">
        <v>93</v>
      </c>
    </row>
    <row r="7" spans="2:82" ht="12" thickTop="1" x14ac:dyDescent="0.2">
      <c r="B7" s="193"/>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83"/>
      <c r="AS7" s="96"/>
      <c r="AT7" s="96"/>
      <c r="AU7" s="96"/>
      <c r="AV7" s="96"/>
      <c r="AW7" s="96"/>
      <c r="AX7" s="96"/>
      <c r="AY7" s="96"/>
      <c r="AZ7" s="96"/>
      <c r="BA7" s="96"/>
      <c r="BB7" s="96"/>
      <c r="BC7" s="96"/>
      <c r="BD7" s="96"/>
      <c r="BE7" s="96"/>
      <c r="BF7" s="96"/>
    </row>
    <row r="8" spans="2:82" s="39" customFormat="1" x14ac:dyDescent="0.2">
      <c r="B8" s="119" t="s">
        <v>94</v>
      </c>
      <c r="C8" s="166">
        <v>150.80000000000001</v>
      </c>
      <c r="D8" s="166">
        <v>107</v>
      </c>
      <c r="E8" s="166">
        <v>195.5</v>
      </c>
      <c r="F8" s="166">
        <v>134.30000000000001</v>
      </c>
      <c r="G8" s="166">
        <v>201.4</v>
      </c>
      <c r="H8" s="166">
        <v>139.1</v>
      </c>
      <c r="I8" s="166">
        <v>121.4</v>
      </c>
      <c r="J8" s="166">
        <v>104.9</v>
      </c>
      <c r="K8" s="166">
        <v>184.5</v>
      </c>
      <c r="L8" s="166">
        <v>139</v>
      </c>
      <c r="M8" s="166">
        <v>219.9</v>
      </c>
      <c r="N8" s="166">
        <v>154.1</v>
      </c>
      <c r="O8" s="166">
        <v>252.1</v>
      </c>
      <c r="P8" s="166">
        <v>158.4</v>
      </c>
      <c r="Q8" s="166">
        <v>308.10000000000002</v>
      </c>
      <c r="R8" s="166">
        <v>170.2</v>
      </c>
      <c r="S8" s="166">
        <v>368.2</v>
      </c>
      <c r="T8" s="166">
        <v>185.1</v>
      </c>
      <c r="U8" s="166">
        <v>334.4</v>
      </c>
      <c r="V8" s="166">
        <v>197.4</v>
      </c>
      <c r="W8" s="166">
        <v>340.4</v>
      </c>
      <c r="X8" s="166">
        <v>215.2</v>
      </c>
      <c r="Y8" s="166">
        <v>399.7</v>
      </c>
      <c r="Z8" s="166">
        <v>238.7</v>
      </c>
      <c r="AA8" s="166">
        <v>476.5</v>
      </c>
      <c r="AB8" s="166">
        <v>242.5</v>
      </c>
      <c r="AC8" s="166">
        <v>553</v>
      </c>
      <c r="AD8" s="166">
        <v>255.3</v>
      </c>
      <c r="AE8" s="166">
        <v>586.20000000000005</v>
      </c>
      <c r="AF8" s="166">
        <v>264.5</v>
      </c>
      <c r="AG8" s="166">
        <v>599.20000000000005</v>
      </c>
      <c r="AH8" s="166">
        <v>266</v>
      </c>
      <c r="AI8" s="166">
        <v>702.2</v>
      </c>
      <c r="AJ8" s="166">
        <v>300.5</v>
      </c>
      <c r="AK8" s="166">
        <v>737.5</v>
      </c>
      <c r="AL8" s="166">
        <v>308.89999999999998</v>
      </c>
      <c r="AM8" s="166">
        <v>749.7</v>
      </c>
      <c r="AN8" s="166">
        <v>296.89999999999998</v>
      </c>
      <c r="AO8" s="166">
        <v>780.3</v>
      </c>
      <c r="AP8" s="166">
        <v>264.7</v>
      </c>
      <c r="AQ8" s="81"/>
      <c r="AR8" s="119" t="s">
        <v>166</v>
      </c>
      <c r="AS8" s="166">
        <v>526.70000000000005</v>
      </c>
      <c r="AT8" s="166">
        <v>86.8</v>
      </c>
      <c r="AU8" s="166">
        <v>308</v>
      </c>
      <c r="AV8" s="166">
        <v>115</v>
      </c>
      <c r="AW8" s="166">
        <v>221</v>
      </c>
      <c r="AX8" s="166">
        <v>217</v>
      </c>
      <c r="AY8" s="166">
        <v>71.099999999999994</v>
      </c>
      <c r="AZ8" s="166">
        <v>115.6</v>
      </c>
      <c r="BA8" s="166">
        <v>110.2</v>
      </c>
      <c r="BB8" s="166">
        <v>191.9</v>
      </c>
      <c r="BC8" s="71">
        <v>521.9</v>
      </c>
      <c r="BD8" s="71">
        <v>317.60000000000002</v>
      </c>
      <c r="BE8" s="71">
        <v>152.1</v>
      </c>
      <c r="BF8" s="167">
        <v>381.5</v>
      </c>
      <c r="BG8" s="55">
        <v>257.89999999999998</v>
      </c>
      <c r="BH8" s="55">
        <v>355.7</v>
      </c>
      <c r="BI8" s="55">
        <v>235.3</v>
      </c>
      <c r="BJ8" s="55">
        <v>356.5</v>
      </c>
      <c r="BK8" s="55">
        <v>242.9</v>
      </c>
      <c r="BL8" s="55">
        <v>383.4</v>
      </c>
      <c r="BM8" s="1">
        <v>184.4</v>
      </c>
      <c r="BN8" s="1">
        <v>344.2</v>
      </c>
      <c r="BO8" s="1">
        <v>157.6</v>
      </c>
      <c r="BP8" s="1">
        <v>310.89999999999998</v>
      </c>
      <c r="BQ8" s="2">
        <v>178.32</v>
      </c>
      <c r="BR8" s="2">
        <v>312.99</v>
      </c>
      <c r="BS8" s="2">
        <v>172.35</v>
      </c>
      <c r="BT8" s="2">
        <v>310.35000000000002</v>
      </c>
      <c r="BU8" s="2">
        <v>177</v>
      </c>
      <c r="BV8" s="2">
        <v>287.2</v>
      </c>
      <c r="BW8" s="2">
        <v>190.9</v>
      </c>
      <c r="BX8" s="2">
        <v>283.39999999999998</v>
      </c>
      <c r="BY8" s="2">
        <v>194.8</v>
      </c>
      <c r="BZ8" s="2">
        <v>249.6</v>
      </c>
      <c r="CA8" s="2">
        <v>220.6</v>
      </c>
      <c r="CB8" s="2">
        <v>243.6</v>
      </c>
      <c r="CC8" s="2">
        <v>412</v>
      </c>
      <c r="CD8" s="2">
        <v>241.9</v>
      </c>
    </row>
    <row r="9" spans="2:82" x14ac:dyDescent="0.2">
      <c r="B9" s="168" t="s">
        <v>95</v>
      </c>
      <c r="C9" s="169">
        <v>1.6</v>
      </c>
      <c r="D9" s="169">
        <v>0.8</v>
      </c>
      <c r="E9" s="169">
        <v>1.9</v>
      </c>
      <c r="F9" s="169">
        <v>1</v>
      </c>
      <c r="G9" s="169">
        <v>1.5</v>
      </c>
      <c r="H9" s="169">
        <v>0.7</v>
      </c>
      <c r="I9" s="169">
        <v>1.2</v>
      </c>
      <c r="J9" s="169">
        <v>0.5</v>
      </c>
      <c r="K9" s="169">
        <v>1.1000000000000001</v>
      </c>
      <c r="L9" s="169">
        <v>0.4</v>
      </c>
      <c r="M9" s="169">
        <v>1.1000000000000001</v>
      </c>
      <c r="N9" s="169">
        <v>0.3</v>
      </c>
      <c r="O9" s="169">
        <v>0.9</v>
      </c>
      <c r="P9" s="169">
        <v>0.2</v>
      </c>
      <c r="Q9" s="169">
        <v>1.6</v>
      </c>
      <c r="R9" s="169">
        <v>0.3</v>
      </c>
      <c r="S9" s="169">
        <v>1.2</v>
      </c>
      <c r="T9" s="169">
        <v>0.3</v>
      </c>
      <c r="U9" s="169">
        <v>1.5</v>
      </c>
      <c r="V9" s="169">
        <v>0.4</v>
      </c>
      <c r="W9" s="169">
        <v>1.5</v>
      </c>
      <c r="X9" s="169">
        <v>0.7</v>
      </c>
      <c r="Y9" s="169">
        <v>1.7</v>
      </c>
      <c r="Z9" s="169">
        <v>0.6</v>
      </c>
      <c r="AA9" s="169">
        <v>2.2000000000000002</v>
      </c>
      <c r="AB9" s="169">
        <v>0.2</v>
      </c>
      <c r="AC9" s="169">
        <v>4</v>
      </c>
      <c r="AD9" s="169">
        <v>1.3</v>
      </c>
      <c r="AE9" s="169">
        <v>6.2</v>
      </c>
      <c r="AF9" s="169">
        <v>3.7</v>
      </c>
      <c r="AG9" s="169">
        <v>6.2</v>
      </c>
      <c r="AH9" s="169">
        <v>3.1</v>
      </c>
      <c r="AI9" s="169">
        <v>7.8</v>
      </c>
      <c r="AJ9" s="169">
        <v>3.2</v>
      </c>
      <c r="AK9" s="169">
        <v>8</v>
      </c>
      <c r="AL9" s="169">
        <v>2.8</v>
      </c>
      <c r="AM9" s="169">
        <v>7.2</v>
      </c>
      <c r="AN9" s="169">
        <v>1.9</v>
      </c>
      <c r="AO9" s="169">
        <v>6</v>
      </c>
      <c r="AP9" s="169">
        <v>2.6</v>
      </c>
      <c r="AQ9" s="96"/>
      <c r="AR9" s="168" t="s">
        <v>112</v>
      </c>
      <c r="AS9" s="169">
        <v>147.9</v>
      </c>
      <c r="AT9" s="169">
        <v>5.4</v>
      </c>
      <c r="AU9" s="169">
        <v>147.9</v>
      </c>
      <c r="AV9" s="169">
        <v>6.7</v>
      </c>
      <c r="AW9" s="169">
        <v>105.5</v>
      </c>
      <c r="AX9" s="169">
        <v>4.7</v>
      </c>
      <c r="AY9" s="169" t="s">
        <v>18</v>
      </c>
      <c r="AZ9" s="169" t="s">
        <v>18</v>
      </c>
      <c r="BA9" s="169" t="s">
        <v>18</v>
      </c>
      <c r="BB9" s="169" t="s">
        <v>18</v>
      </c>
      <c r="BC9" s="89" t="s">
        <v>18</v>
      </c>
      <c r="BD9" s="89" t="s">
        <v>18</v>
      </c>
      <c r="BE9" s="89"/>
      <c r="BF9" s="170"/>
    </row>
    <row r="10" spans="2:82" x14ac:dyDescent="0.2">
      <c r="B10" s="168" t="s">
        <v>96</v>
      </c>
      <c r="C10" s="169">
        <v>4</v>
      </c>
      <c r="D10" s="169">
        <v>2.1</v>
      </c>
      <c r="E10" s="169">
        <v>4</v>
      </c>
      <c r="F10" s="169">
        <v>1.6</v>
      </c>
      <c r="G10" s="169">
        <v>4.0999999999999996</v>
      </c>
      <c r="H10" s="169">
        <v>1.8</v>
      </c>
      <c r="I10" s="169">
        <v>2.9</v>
      </c>
      <c r="J10" s="169">
        <v>1.4</v>
      </c>
      <c r="K10" s="169">
        <v>4.4000000000000004</v>
      </c>
      <c r="L10" s="169">
        <v>1.3</v>
      </c>
      <c r="M10" s="169">
        <v>4.3</v>
      </c>
      <c r="N10" s="169">
        <v>1.1000000000000001</v>
      </c>
      <c r="O10" s="169">
        <v>8.3000000000000007</v>
      </c>
      <c r="P10" s="169">
        <v>1</v>
      </c>
      <c r="Q10" s="169">
        <v>8.6999999999999993</v>
      </c>
      <c r="R10" s="169">
        <v>1.2</v>
      </c>
      <c r="S10" s="169">
        <v>8.8000000000000007</v>
      </c>
      <c r="T10" s="169">
        <v>0.8</v>
      </c>
      <c r="U10" s="169">
        <v>9.8000000000000007</v>
      </c>
      <c r="V10" s="169">
        <v>0.6</v>
      </c>
      <c r="W10" s="169">
        <v>10</v>
      </c>
      <c r="X10" s="169">
        <v>1</v>
      </c>
      <c r="Y10" s="169">
        <v>11.5</v>
      </c>
      <c r="Z10" s="169">
        <v>1.9</v>
      </c>
      <c r="AA10" s="169">
        <v>12.1</v>
      </c>
      <c r="AB10" s="169">
        <v>2.1</v>
      </c>
      <c r="AC10" s="169">
        <v>18</v>
      </c>
      <c r="AD10" s="169">
        <v>3.7</v>
      </c>
      <c r="AE10" s="169">
        <v>27.9</v>
      </c>
      <c r="AF10" s="169">
        <v>4.5999999999999996</v>
      </c>
      <c r="AG10" s="169">
        <v>40.1</v>
      </c>
      <c r="AH10" s="169">
        <v>4.7</v>
      </c>
      <c r="AI10" s="169">
        <v>35.6</v>
      </c>
      <c r="AJ10" s="169">
        <v>3.9</v>
      </c>
      <c r="AK10" s="169">
        <v>37.200000000000003</v>
      </c>
      <c r="AL10" s="169">
        <v>4</v>
      </c>
      <c r="AM10" s="169">
        <v>26.8</v>
      </c>
      <c r="AN10" s="169">
        <v>3.9</v>
      </c>
      <c r="AO10" s="169">
        <v>23.7</v>
      </c>
      <c r="AP10" s="169">
        <v>2.8</v>
      </c>
      <c r="AQ10" s="96"/>
      <c r="AR10" s="168" t="s">
        <v>113</v>
      </c>
      <c r="AS10" s="169">
        <v>3</v>
      </c>
      <c r="AT10" s="169">
        <v>1</v>
      </c>
      <c r="AU10" s="169" t="s">
        <v>18</v>
      </c>
      <c r="AV10" s="169">
        <v>0.6</v>
      </c>
      <c r="AW10" s="169">
        <v>0</v>
      </c>
      <c r="AX10" s="169">
        <v>0.7</v>
      </c>
      <c r="AY10" s="169" t="s">
        <v>18</v>
      </c>
      <c r="AZ10" s="169">
        <v>0.4</v>
      </c>
      <c r="BA10" s="169" t="s">
        <v>18</v>
      </c>
      <c r="BB10" s="169">
        <v>2.1</v>
      </c>
      <c r="BC10" s="169" t="s">
        <v>18</v>
      </c>
      <c r="BD10" s="169">
        <v>3.1</v>
      </c>
      <c r="BE10" s="4">
        <v>0.4</v>
      </c>
      <c r="BF10" s="4">
        <v>3.8</v>
      </c>
      <c r="BG10" s="54">
        <v>1.1000000000000001</v>
      </c>
      <c r="BH10" s="54">
        <v>3.7</v>
      </c>
      <c r="BI10" s="54">
        <v>1.2</v>
      </c>
      <c r="BJ10" s="54">
        <v>3.6</v>
      </c>
      <c r="BK10" s="54">
        <v>2.7</v>
      </c>
      <c r="BL10" s="54">
        <v>4.5999999999999996</v>
      </c>
      <c r="BM10" s="3">
        <v>3</v>
      </c>
      <c r="BN10" s="3">
        <v>3.8</v>
      </c>
      <c r="BO10" s="3">
        <v>3.4</v>
      </c>
      <c r="BP10" s="3">
        <v>3.6</v>
      </c>
      <c r="BQ10" s="4">
        <v>3.58</v>
      </c>
      <c r="BR10" s="4">
        <v>3.47</v>
      </c>
      <c r="BS10" s="4">
        <v>2.74</v>
      </c>
      <c r="BT10" s="4">
        <v>2.95</v>
      </c>
      <c r="BU10" s="4">
        <v>3.7</v>
      </c>
      <c r="BV10" s="4">
        <v>3</v>
      </c>
      <c r="BW10" s="4">
        <v>4.9000000000000004</v>
      </c>
      <c r="BX10" s="4">
        <v>3</v>
      </c>
      <c r="BY10" s="4">
        <v>3.8</v>
      </c>
      <c r="BZ10" s="4">
        <v>2.2999999999999998</v>
      </c>
      <c r="CA10" s="4">
        <v>3.8</v>
      </c>
      <c r="CB10" s="4">
        <v>2</v>
      </c>
      <c r="CC10" s="4">
        <v>4</v>
      </c>
      <c r="CD10" s="4">
        <v>1.7</v>
      </c>
    </row>
    <row r="11" spans="2:82" x14ac:dyDescent="0.2">
      <c r="B11" s="35" t="s">
        <v>97</v>
      </c>
      <c r="C11" s="169">
        <v>18.3</v>
      </c>
      <c r="D11" s="169">
        <v>13.7</v>
      </c>
      <c r="E11" s="169">
        <v>23.8</v>
      </c>
      <c r="F11" s="169">
        <v>15.3</v>
      </c>
      <c r="G11" s="169">
        <v>31.8</v>
      </c>
      <c r="H11" s="169">
        <v>19.5</v>
      </c>
      <c r="I11" s="169">
        <v>24.7</v>
      </c>
      <c r="J11" s="169">
        <v>12.8</v>
      </c>
      <c r="K11" s="169">
        <v>21.2</v>
      </c>
      <c r="L11" s="169">
        <v>11.7</v>
      </c>
      <c r="M11" s="169">
        <v>19.399999999999999</v>
      </c>
      <c r="N11" s="169">
        <v>11.1</v>
      </c>
      <c r="O11" s="169">
        <v>21.2</v>
      </c>
      <c r="P11" s="169">
        <v>11.6</v>
      </c>
      <c r="Q11" s="169">
        <v>22.8</v>
      </c>
      <c r="R11" s="169">
        <v>11.2</v>
      </c>
      <c r="S11" s="169">
        <v>21.1</v>
      </c>
      <c r="T11" s="169">
        <v>12.8</v>
      </c>
      <c r="U11" s="169">
        <v>25.1</v>
      </c>
      <c r="V11" s="169">
        <v>15.4</v>
      </c>
      <c r="W11" s="169">
        <v>23.9</v>
      </c>
      <c r="X11" s="169">
        <v>17.3</v>
      </c>
      <c r="Y11" s="169">
        <v>25.6</v>
      </c>
      <c r="Z11" s="169">
        <v>20.3</v>
      </c>
      <c r="AA11" s="169">
        <v>23.1</v>
      </c>
      <c r="AB11" s="169">
        <v>18.3</v>
      </c>
      <c r="AC11" s="169">
        <v>27.1</v>
      </c>
      <c r="AD11" s="169">
        <v>22.7</v>
      </c>
      <c r="AE11" s="169">
        <v>37.299999999999997</v>
      </c>
      <c r="AF11" s="169">
        <v>28.7</v>
      </c>
      <c r="AG11" s="169">
        <v>29.3</v>
      </c>
      <c r="AH11" s="169">
        <v>28.2</v>
      </c>
      <c r="AI11" s="169">
        <v>52.2</v>
      </c>
      <c r="AJ11" s="169">
        <v>39.700000000000003</v>
      </c>
      <c r="AK11" s="169">
        <v>67.7</v>
      </c>
      <c r="AL11" s="169">
        <v>47.7</v>
      </c>
      <c r="AM11" s="169">
        <v>66.7</v>
      </c>
      <c r="AN11" s="169">
        <v>44.2</v>
      </c>
      <c r="AO11" s="169">
        <v>40.700000000000003</v>
      </c>
      <c r="AP11" s="169">
        <v>22.8</v>
      </c>
      <c r="AQ11" s="96"/>
      <c r="AR11" s="168" t="s">
        <v>95</v>
      </c>
      <c r="AS11" s="169">
        <v>0</v>
      </c>
      <c r="AT11" s="169">
        <v>0.8</v>
      </c>
      <c r="AU11" s="169" t="s">
        <v>18</v>
      </c>
      <c r="AV11" s="169">
        <v>0.5</v>
      </c>
      <c r="AW11" s="169"/>
      <c r="AX11" s="169">
        <v>1.7</v>
      </c>
      <c r="AY11" s="169" t="s">
        <v>18</v>
      </c>
      <c r="AZ11" s="169">
        <v>0.9</v>
      </c>
      <c r="BA11" s="169" t="s">
        <v>18</v>
      </c>
      <c r="BB11" s="169">
        <v>3.1</v>
      </c>
      <c r="BC11" s="89" t="s">
        <v>18</v>
      </c>
      <c r="BD11" s="89">
        <v>1.4</v>
      </c>
      <c r="BE11" s="89"/>
      <c r="BF11" s="170">
        <v>1.8</v>
      </c>
      <c r="BG11" s="54">
        <v>1.3</v>
      </c>
      <c r="BH11" s="54">
        <v>6.3</v>
      </c>
      <c r="BI11" s="54">
        <v>4.5999999999999996</v>
      </c>
      <c r="BJ11" s="54">
        <v>2</v>
      </c>
      <c r="BK11" s="54">
        <v>10.3</v>
      </c>
      <c r="BL11" s="54">
        <v>2.2999999999999998</v>
      </c>
      <c r="BM11" s="3">
        <v>0.6</v>
      </c>
      <c r="BN11" s="3">
        <v>2</v>
      </c>
      <c r="BO11" s="3">
        <v>0.7</v>
      </c>
      <c r="BP11" s="3">
        <v>2</v>
      </c>
      <c r="BQ11" s="4">
        <v>0.84</v>
      </c>
      <c r="BR11" s="4">
        <v>2</v>
      </c>
      <c r="BS11" s="4">
        <v>0.9</v>
      </c>
      <c r="BT11" s="4">
        <v>1.84</v>
      </c>
      <c r="BU11" s="4">
        <v>1</v>
      </c>
      <c r="BV11" s="4">
        <v>1.8</v>
      </c>
      <c r="BW11" s="4">
        <v>1.2</v>
      </c>
      <c r="BX11" s="4">
        <v>1.8</v>
      </c>
      <c r="BY11" s="4">
        <v>1.2</v>
      </c>
      <c r="BZ11" s="4">
        <v>1.5</v>
      </c>
      <c r="CA11" s="4">
        <v>1.3</v>
      </c>
      <c r="CB11" s="4">
        <v>1.3</v>
      </c>
      <c r="CC11" s="4">
        <v>1.5</v>
      </c>
      <c r="CD11" s="4">
        <v>1.2</v>
      </c>
    </row>
    <row r="12" spans="2:82" x14ac:dyDescent="0.2">
      <c r="B12" s="168" t="s">
        <v>98</v>
      </c>
      <c r="C12" s="169">
        <v>33</v>
      </c>
      <c r="D12" s="169">
        <v>22.6</v>
      </c>
      <c r="E12" s="169">
        <v>39.799999999999997</v>
      </c>
      <c r="F12" s="169">
        <v>23.4</v>
      </c>
      <c r="G12" s="169">
        <v>20.8</v>
      </c>
      <c r="H12" s="169">
        <v>13.4</v>
      </c>
      <c r="I12" s="169">
        <v>11.9</v>
      </c>
      <c r="J12" s="169">
        <v>11.9</v>
      </c>
      <c r="K12" s="169">
        <v>21.4</v>
      </c>
      <c r="L12" s="169">
        <v>12.8</v>
      </c>
      <c r="M12" s="169">
        <v>27.1</v>
      </c>
      <c r="N12" s="169">
        <v>18.3</v>
      </c>
      <c r="O12" s="169">
        <v>32.4</v>
      </c>
      <c r="P12" s="169">
        <v>21.2</v>
      </c>
      <c r="Q12" s="169">
        <v>33.1</v>
      </c>
      <c r="R12" s="169">
        <v>19.2</v>
      </c>
      <c r="S12" s="169">
        <v>44.7</v>
      </c>
      <c r="T12" s="169">
        <v>24.2</v>
      </c>
      <c r="U12" s="169">
        <v>55</v>
      </c>
      <c r="V12" s="169">
        <v>27</v>
      </c>
      <c r="W12" s="169">
        <v>53.7</v>
      </c>
      <c r="X12" s="169">
        <v>25.2</v>
      </c>
      <c r="Y12" s="169">
        <v>61.7</v>
      </c>
      <c r="Z12" s="169">
        <v>28</v>
      </c>
      <c r="AA12" s="169">
        <v>61.3</v>
      </c>
      <c r="AB12" s="169">
        <v>27.1</v>
      </c>
      <c r="AC12" s="169">
        <v>83.4</v>
      </c>
      <c r="AD12" s="169">
        <v>47.2</v>
      </c>
      <c r="AE12" s="169">
        <v>80.599999999999994</v>
      </c>
      <c r="AF12" s="169">
        <v>43</v>
      </c>
      <c r="AG12" s="169">
        <v>89.2</v>
      </c>
      <c r="AH12" s="169">
        <v>40.4</v>
      </c>
      <c r="AI12" s="169">
        <v>107.8</v>
      </c>
      <c r="AJ12" s="169">
        <v>44.3</v>
      </c>
      <c r="AK12" s="169">
        <v>112.1</v>
      </c>
      <c r="AL12" s="169">
        <v>43.5</v>
      </c>
      <c r="AM12" s="169">
        <v>108</v>
      </c>
      <c r="AN12" s="169">
        <v>34.9</v>
      </c>
      <c r="AO12" s="169">
        <v>58.7</v>
      </c>
      <c r="AP12" s="169">
        <v>17.5</v>
      </c>
      <c r="AQ12" s="96"/>
      <c r="AR12" s="168" t="s">
        <v>96</v>
      </c>
      <c r="AS12" s="169">
        <v>16</v>
      </c>
      <c r="AT12" s="169">
        <v>2.4</v>
      </c>
      <c r="AU12" s="169">
        <v>15.3</v>
      </c>
      <c r="AV12" s="169">
        <v>1.3</v>
      </c>
      <c r="AW12" s="169">
        <v>8.1</v>
      </c>
      <c r="AX12" s="169">
        <v>1.1000000000000001</v>
      </c>
      <c r="AY12" s="169" t="s">
        <v>18</v>
      </c>
      <c r="AZ12" s="169">
        <v>1.9</v>
      </c>
      <c r="BA12" s="169" t="s">
        <v>18</v>
      </c>
      <c r="BB12" s="169">
        <v>1.3</v>
      </c>
      <c r="BC12" s="89" t="s">
        <v>18</v>
      </c>
      <c r="BD12" s="89">
        <v>1.4</v>
      </c>
      <c r="BE12" s="89">
        <v>0.3</v>
      </c>
      <c r="BF12" s="170">
        <v>2.8</v>
      </c>
      <c r="BG12" s="54">
        <v>0.8</v>
      </c>
      <c r="BH12" s="54">
        <v>4.4000000000000004</v>
      </c>
      <c r="BI12" s="54">
        <v>1.3</v>
      </c>
      <c r="BJ12" s="54">
        <v>5.6</v>
      </c>
      <c r="BK12" s="54">
        <v>1.7</v>
      </c>
      <c r="BL12" s="54">
        <v>5.4</v>
      </c>
      <c r="BM12" s="3">
        <v>1.7</v>
      </c>
      <c r="BN12" s="3">
        <v>3</v>
      </c>
      <c r="BO12" s="3">
        <v>1.8</v>
      </c>
      <c r="BP12" s="3">
        <v>1.3</v>
      </c>
      <c r="BQ12" s="4">
        <v>2.1</v>
      </c>
      <c r="BR12" s="4">
        <v>1</v>
      </c>
      <c r="BS12" s="4">
        <v>2.37</v>
      </c>
      <c r="BT12" s="4">
        <v>0.96</v>
      </c>
      <c r="BU12" s="4">
        <v>2.7</v>
      </c>
      <c r="BV12" s="4">
        <v>1</v>
      </c>
      <c r="BW12" s="4">
        <v>3.1</v>
      </c>
      <c r="BX12" s="4">
        <v>0.8</v>
      </c>
      <c r="BY12" s="4">
        <v>3.6</v>
      </c>
      <c r="BZ12" s="4">
        <v>0.7</v>
      </c>
      <c r="CA12" s="4">
        <v>4.0999999999999996</v>
      </c>
      <c r="CB12" s="4">
        <v>0.8</v>
      </c>
      <c r="CC12" s="4">
        <v>4.7</v>
      </c>
      <c r="CD12" s="4">
        <v>1.1000000000000001</v>
      </c>
    </row>
    <row r="13" spans="2:82" x14ac:dyDescent="0.2">
      <c r="B13" s="168" t="s">
        <v>99</v>
      </c>
      <c r="C13" s="169">
        <v>13.1</v>
      </c>
      <c r="D13" s="169">
        <v>5.7</v>
      </c>
      <c r="E13" s="169">
        <v>13</v>
      </c>
      <c r="F13" s="169">
        <v>6.1</v>
      </c>
      <c r="G13" s="169">
        <v>18.8</v>
      </c>
      <c r="H13" s="169">
        <v>7</v>
      </c>
      <c r="I13" s="169">
        <v>13.8</v>
      </c>
      <c r="J13" s="169">
        <v>7.7</v>
      </c>
      <c r="K13" s="169">
        <v>12.4</v>
      </c>
      <c r="L13" s="169">
        <v>6.2</v>
      </c>
      <c r="M13" s="169">
        <v>15</v>
      </c>
      <c r="N13" s="169">
        <v>7.3</v>
      </c>
      <c r="O13" s="169">
        <v>15.2</v>
      </c>
      <c r="P13" s="169">
        <v>6.8</v>
      </c>
      <c r="Q13" s="169">
        <v>14.1</v>
      </c>
      <c r="R13" s="169">
        <v>5.9</v>
      </c>
      <c r="S13" s="169">
        <v>13.7</v>
      </c>
      <c r="T13" s="169">
        <v>6.4</v>
      </c>
      <c r="U13" s="169">
        <v>15.6</v>
      </c>
      <c r="V13" s="169">
        <v>6</v>
      </c>
      <c r="W13" s="169">
        <v>17.100000000000001</v>
      </c>
      <c r="X13" s="169">
        <v>5.5</v>
      </c>
      <c r="Y13" s="169">
        <v>18.3</v>
      </c>
      <c r="Z13" s="169">
        <v>6</v>
      </c>
      <c r="AA13" s="169">
        <v>14</v>
      </c>
      <c r="AB13" s="169">
        <v>5.4</v>
      </c>
      <c r="AC13" s="169">
        <v>13.3</v>
      </c>
      <c r="AD13" s="169">
        <v>4.7</v>
      </c>
      <c r="AE13" s="169">
        <v>11.4</v>
      </c>
      <c r="AF13" s="169">
        <v>4.0999999999999996</v>
      </c>
      <c r="AG13" s="169">
        <v>9.3000000000000007</v>
      </c>
      <c r="AH13" s="169">
        <v>4</v>
      </c>
      <c r="AI13" s="169">
        <v>9.8000000000000007</v>
      </c>
      <c r="AJ13" s="169">
        <v>4.4000000000000004</v>
      </c>
      <c r="AK13" s="169">
        <v>9.6999999999999993</v>
      </c>
      <c r="AL13" s="169">
        <v>4.0999999999999996</v>
      </c>
      <c r="AM13" s="169">
        <v>9.3000000000000007</v>
      </c>
      <c r="AN13" s="169">
        <v>4.0999999999999996</v>
      </c>
      <c r="AO13" s="169">
        <v>13.2</v>
      </c>
      <c r="AP13" s="169">
        <v>3.6</v>
      </c>
      <c r="AQ13" s="96"/>
      <c r="AR13" s="168" t="s">
        <v>153</v>
      </c>
      <c r="AS13" s="169">
        <v>0.9</v>
      </c>
      <c r="AT13" s="169">
        <v>1.6</v>
      </c>
      <c r="AU13" s="169">
        <v>0.2</v>
      </c>
      <c r="AV13" s="169">
        <v>0.3</v>
      </c>
      <c r="AW13" s="169">
        <v>0.2</v>
      </c>
      <c r="AX13" s="169">
        <v>0.5</v>
      </c>
      <c r="AY13" s="169">
        <v>0.4</v>
      </c>
      <c r="AZ13" s="169">
        <v>0.3</v>
      </c>
      <c r="BA13" s="169">
        <v>1.2</v>
      </c>
      <c r="BB13" s="169">
        <v>0.4</v>
      </c>
      <c r="BC13" s="89">
        <v>2.4</v>
      </c>
      <c r="BD13" s="89">
        <v>0.7</v>
      </c>
      <c r="BE13" s="89">
        <v>0.1</v>
      </c>
      <c r="BF13" s="170">
        <v>0.2</v>
      </c>
      <c r="BG13" s="54">
        <v>0.1</v>
      </c>
      <c r="BH13" s="54">
        <v>0.3</v>
      </c>
      <c r="BI13" s="54">
        <v>0.2</v>
      </c>
      <c r="BJ13" s="54">
        <v>0.4</v>
      </c>
      <c r="BK13" s="54">
        <v>0.2</v>
      </c>
      <c r="BL13" s="54">
        <v>0.4</v>
      </c>
      <c r="BM13" s="3">
        <v>0.1</v>
      </c>
      <c r="BN13" s="3">
        <v>0.2</v>
      </c>
      <c r="BO13" s="3">
        <v>0.1</v>
      </c>
      <c r="BP13" s="3">
        <v>0.1</v>
      </c>
      <c r="BQ13" s="4">
        <v>0.2</v>
      </c>
      <c r="BR13" s="4">
        <v>0.1</v>
      </c>
      <c r="BS13" s="4">
        <v>0.16</v>
      </c>
      <c r="BT13" s="4">
        <v>0.06</v>
      </c>
      <c r="BU13" s="4">
        <v>0.2</v>
      </c>
      <c r="BV13" s="4">
        <v>0.1</v>
      </c>
      <c r="BW13" s="4">
        <v>1</v>
      </c>
      <c r="BX13" s="4">
        <v>0.1</v>
      </c>
      <c r="BY13" s="4">
        <v>0.5</v>
      </c>
      <c r="BZ13" s="4">
        <v>0.1</v>
      </c>
      <c r="CA13" s="4">
        <v>0.3</v>
      </c>
      <c r="CB13" s="4">
        <v>0.1</v>
      </c>
      <c r="CC13" s="4">
        <v>0.4</v>
      </c>
      <c r="CD13" s="4">
        <v>0.1</v>
      </c>
    </row>
    <row r="14" spans="2:82" x14ac:dyDescent="0.2">
      <c r="B14" s="168" t="s">
        <v>100</v>
      </c>
      <c r="C14" s="169">
        <v>25.7</v>
      </c>
      <c r="D14" s="169">
        <v>17.399999999999999</v>
      </c>
      <c r="E14" s="169">
        <v>19.600000000000001</v>
      </c>
      <c r="F14" s="169">
        <v>19</v>
      </c>
      <c r="G14" s="169">
        <v>19.399999999999999</v>
      </c>
      <c r="H14" s="169">
        <v>24.5</v>
      </c>
      <c r="I14" s="169">
        <v>13</v>
      </c>
      <c r="J14" s="169">
        <v>23.4</v>
      </c>
      <c r="K14" s="169">
        <v>23.7</v>
      </c>
      <c r="L14" s="169">
        <v>24.5</v>
      </c>
      <c r="M14" s="169">
        <v>25</v>
      </c>
      <c r="N14" s="169">
        <v>26.1</v>
      </c>
      <c r="O14" s="169">
        <v>21.8</v>
      </c>
      <c r="P14" s="169">
        <v>24.8</v>
      </c>
      <c r="Q14" s="169">
        <v>25.6</v>
      </c>
      <c r="R14" s="169">
        <v>34.6</v>
      </c>
      <c r="S14" s="169">
        <v>32.200000000000003</v>
      </c>
      <c r="T14" s="169">
        <v>46.3</v>
      </c>
      <c r="U14" s="169">
        <v>42.6</v>
      </c>
      <c r="V14" s="169">
        <v>59.3</v>
      </c>
      <c r="W14" s="169">
        <v>57.3</v>
      </c>
      <c r="X14" s="169">
        <v>64</v>
      </c>
      <c r="Y14" s="169">
        <v>66.3</v>
      </c>
      <c r="Z14" s="169">
        <v>60.5</v>
      </c>
      <c r="AA14" s="169">
        <v>77.7</v>
      </c>
      <c r="AB14" s="169">
        <v>67</v>
      </c>
      <c r="AC14" s="169">
        <v>92.1</v>
      </c>
      <c r="AD14" s="169">
        <v>70.2</v>
      </c>
      <c r="AE14" s="169">
        <v>113.3</v>
      </c>
      <c r="AF14" s="169">
        <v>82.3</v>
      </c>
      <c r="AG14" s="169">
        <v>134.80000000000001</v>
      </c>
      <c r="AH14" s="169">
        <v>96.2</v>
      </c>
      <c r="AI14" s="169">
        <v>166.8</v>
      </c>
      <c r="AJ14" s="169">
        <v>114.1</v>
      </c>
      <c r="AK14" s="169">
        <v>181.4</v>
      </c>
      <c r="AL14" s="169">
        <v>105</v>
      </c>
      <c r="AM14" s="169">
        <v>167.1</v>
      </c>
      <c r="AN14" s="169">
        <v>97.9</v>
      </c>
      <c r="AO14" s="169">
        <v>169.6</v>
      </c>
      <c r="AP14" s="169">
        <v>98.3</v>
      </c>
      <c r="AQ14" s="96"/>
      <c r="AR14" s="168" t="s">
        <v>134</v>
      </c>
      <c r="AS14" s="169">
        <v>11.2</v>
      </c>
      <c r="AT14" s="169">
        <v>5.7</v>
      </c>
      <c r="AU14" s="169" t="s">
        <v>18</v>
      </c>
      <c r="AV14" s="169">
        <v>8.8000000000000007</v>
      </c>
      <c r="AW14" s="169">
        <v>6</v>
      </c>
      <c r="AX14" s="169">
        <v>27</v>
      </c>
      <c r="AY14" s="169">
        <v>4.3</v>
      </c>
      <c r="AZ14" s="169">
        <v>17.7</v>
      </c>
      <c r="BA14" s="169"/>
      <c r="BB14" s="169">
        <v>47.5</v>
      </c>
      <c r="BC14" s="89">
        <v>28.7</v>
      </c>
      <c r="BD14" s="89">
        <v>63.7</v>
      </c>
      <c r="BE14" s="89">
        <v>10.199999999999999</v>
      </c>
      <c r="BF14" s="170">
        <v>81.2</v>
      </c>
      <c r="BG14" s="54">
        <v>23.4</v>
      </c>
      <c r="BH14" s="54">
        <v>81.3</v>
      </c>
      <c r="BI14" s="54">
        <v>31.3</v>
      </c>
      <c r="BJ14" s="54">
        <v>87.4</v>
      </c>
      <c r="BK14" s="54">
        <v>36</v>
      </c>
      <c r="BL14" s="54">
        <v>99.5</v>
      </c>
      <c r="BM14" s="3">
        <v>26.4</v>
      </c>
      <c r="BN14" s="3">
        <v>86.1</v>
      </c>
      <c r="BO14" s="3">
        <v>26.2</v>
      </c>
      <c r="BP14" s="3">
        <v>86.3</v>
      </c>
      <c r="BQ14" s="4">
        <v>31.3</v>
      </c>
      <c r="BR14" s="4">
        <v>87.5</v>
      </c>
      <c r="BS14" s="4">
        <v>34.17</v>
      </c>
      <c r="BT14" s="4">
        <v>81.86</v>
      </c>
      <c r="BU14" s="4">
        <v>39.799999999999997</v>
      </c>
      <c r="BV14" s="4">
        <v>77.5</v>
      </c>
      <c r="BW14" s="4">
        <v>52.3</v>
      </c>
      <c r="BX14" s="4">
        <v>79.2</v>
      </c>
      <c r="BY14" s="4">
        <v>53.4</v>
      </c>
      <c r="BZ14" s="4">
        <v>66.8</v>
      </c>
      <c r="CA14" s="4">
        <v>57.8</v>
      </c>
      <c r="CB14" s="4">
        <v>60.7</v>
      </c>
      <c r="CC14" s="4">
        <v>79.3</v>
      </c>
      <c r="CD14" s="4">
        <v>57.9</v>
      </c>
    </row>
    <row r="15" spans="2:82" x14ac:dyDescent="0.2">
      <c r="B15" s="168" t="s">
        <v>101</v>
      </c>
      <c r="C15" s="169">
        <v>1.2</v>
      </c>
      <c r="D15" s="169">
        <v>0.6</v>
      </c>
      <c r="E15" s="169">
        <v>2.2000000000000002</v>
      </c>
      <c r="F15" s="169">
        <v>1.8</v>
      </c>
      <c r="G15" s="169">
        <v>2</v>
      </c>
      <c r="H15" s="169">
        <v>2.2999999999999998</v>
      </c>
      <c r="I15" s="169">
        <v>0.5</v>
      </c>
      <c r="J15" s="169">
        <v>0.4</v>
      </c>
      <c r="K15" s="169">
        <v>2.6</v>
      </c>
      <c r="L15" s="169">
        <v>2</v>
      </c>
      <c r="M15" s="169">
        <v>3.5</v>
      </c>
      <c r="N15" s="169">
        <v>3.1</v>
      </c>
      <c r="O15" s="169">
        <v>3.5</v>
      </c>
      <c r="P15" s="169">
        <v>2.8</v>
      </c>
      <c r="Q15" s="169">
        <v>4.8</v>
      </c>
      <c r="R15" s="169">
        <v>4</v>
      </c>
      <c r="S15" s="169">
        <v>7.7</v>
      </c>
      <c r="T15" s="169">
        <v>4.7</v>
      </c>
      <c r="U15" s="169">
        <v>8.6</v>
      </c>
      <c r="V15" s="169">
        <v>5.4</v>
      </c>
      <c r="W15" s="169">
        <v>9.6</v>
      </c>
      <c r="X15" s="169">
        <v>5.8</v>
      </c>
      <c r="Y15" s="169">
        <v>11.2</v>
      </c>
      <c r="Z15" s="169">
        <v>5.9</v>
      </c>
      <c r="AA15" s="169">
        <v>11.7</v>
      </c>
      <c r="AB15" s="169">
        <v>6.1</v>
      </c>
      <c r="AC15" s="169">
        <v>12.4</v>
      </c>
      <c r="AD15" s="169">
        <v>5.7</v>
      </c>
      <c r="AE15" s="169">
        <v>19</v>
      </c>
      <c r="AF15" s="169">
        <v>6.2</v>
      </c>
      <c r="AG15" s="169">
        <v>13</v>
      </c>
      <c r="AH15" s="169">
        <v>5.4</v>
      </c>
      <c r="AI15" s="169">
        <v>16.600000000000001</v>
      </c>
      <c r="AJ15" s="169">
        <v>4.4000000000000004</v>
      </c>
      <c r="AK15" s="169">
        <v>13.8</v>
      </c>
      <c r="AL15" s="169">
        <v>5.0999999999999996</v>
      </c>
      <c r="AM15" s="169">
        <v>14.1</v>
      </c>
      <c r="AN15" s="169">
        <v>4.0999999999999996</v>
      </c>
      <c r="AO15" s="169">
        <v>12.3</v>
      </c>
      <c r="AP15" s="169">
        <v>3.1</v>
      </c>
      <c r="AQ15" s="96"/>
      <c r="AR15" s="168" t="s">
        <v>98</v>
      </c>
      <c r="AS15" s="169">
        <v>42.5</v>
      </c>
      <c r="AT15" s="169">
        <v>12.2</v>
      </c>
      <c r="AU15" s="169">
        <v>5.0999999999999996</v>
      </c>
      <c r="AV15" s="169">
        <v>5.6</v>
      </c>
      <c r="AW15" s="169">
        <v>4.3</v>
      </c>
      <c r="AX15" s="169">
        <v>7.3</v>
      </c>
      <c r="AY15" s="169">
        <v>0.5</v>
      </c>
      <c r="AZ15" s="169">
        <v>7.6</v>
      </c>
      <c r="BA15" s="169">
        <v>3.4</v>
      </c>
      <c r="BB15" s="169">
        <v>19</v>
      </c>
      <c r="BC15" s="89">
        <v>8.3000000000000007</v>
      </c>
      <c r="BD15" s="89">
        <v>18.2</v>
      </c>
      <c r="BE15" s="89">
        <v>7.6</v>
      </c>
      <c r="BF15" s="170">
        <v>36.1</v>
      </c>
      <c r="BG15" s="54">
        <v>13.1</v>
      </c>
      <c r="BH15" s="54">
        <v>29.9</v>
      </c>
      <c r="BI15" s="54">
        <v>15.6</v>
      </c>
      <c r="BJ15" s="54">
        <v>32.299999999999997</v>
      </c>
      <c r="BK15" s="54">
        <v>16.600000000000001</v>
      </c>
      <c r="BL15" s="54">
        <v>36.4</v>
      </c>
      <c r="BM15" s="3">
        <v>18.8</v>
      </c>
      <c r="BN15" s="3">
        <v>31.3</v>
      </c>
      <c r="BO15" s="3">
        <v>15.8</v>
      </c>
      <c r="BP15" s="3">
        <v>18.5</v>
      </c>
      <c r="BQ15" s="4">
        <v>18.5</v>
      </c>
      <c r="BR15" s="4">
        <v>18.600000000000001</v>
      </c>
      <c r="BS15" s="4">
        <v>23.63</v>
      </c>
      <c r="BT15" s="4">
        <v>17.29</v>
      </c>
      <c r="BU15" s="4">
        <v>17.899999999999999</v>
      </c>
      <c r="BV15" s="4">
        <v>16.5</v>
      </c>
      <c r="BW15" s="4">
        <v>14.5</v>
      </c>
      <c r="BX15" s="4">
        <v>26.7</v>
      </c>
      <c r="BY15" s="4">
        <v>15.5</v>
      </c>
      <c r="BZ15" s="4">
        <v>25.1</v>
      </c>
      <c r="CA15" s="4">
        <v>16</v>
      </c>
      <c r="CB15" s="4">
        <v>24.8</v>
      </c>
      <c r="CC15" s="4">
        <v>39.5</v>
      </c>
      <c r="CD15" s="4">
        <v>22.3</v>
      </c>
    </row>
    <row r="16" spans="2:82" x14ac:dyDescent="0.2">
      <c r="B16" s="168" t="s">
        <v>154</v>
      </c>
      <c r="C16" s="169" t="s">
        <v>18</v>
      </c>
      <c r="D16" s="169" t="s">
        <v>18</v>
      </c>
      <c r="E16" s="169" t="s">
        <v>18</v>
      </c>
      <c r="F16" s="169" t="s">
        <v>18</v>
      </c>
      <c r="G16" s="169" t="s">
        <v>18</v>
      </c>
      <c r="H16" s="169" t="s">
        <v>18</v>
      </c>
      <c r="I16" s="169" t="s">
        <v>18</v>
      </c>
      <c r="J16" s="169" t="s">
        <v>18</v>
      </c>
      <c r="K16" s="169" t="s">
        <v>18</v>
      </c>
      <c r="L16" s="169" t="s">
        <v>18</v>
      </c>
      <c r="M16" s="169" t="s">
        <v>18</v>
      </c>
      <c r="N16" s="169" t="s">
        <v>18</v>
      </c>
      <c r="O16" s="169" t="s">
        <v>18</v>
      </c>
      <c r="P16" s="169" t="s">
        <v>18</v>
      </c>
      <c r="Q16" s="169" t="s">
        <v>18</v>
      </c>
      <c r="R16" s="169" t="s">
        <v>18</v>
      </c>
      <c r="S16" s="169" t="s">
        <v>18</v>
      </c>
      <c r="T16" s="169" t="s">
        <v>18</v>
      </c>
      <c r="U16" s="169" t="s">
        <v>18</v>
      </c>
      <c r="V16" s="169" t="s">
        <v>18</v>
      </c>
      <c r="W16" s="169" t="s">
        <v>18</v>
      </c>
      <c r="X16" s="169" t="s">
        <v>18</v>
      </c>
      <c r="Y16" s="169" t="s">
        <v>18</v>
      </c>
      <c r="Z16" s="169" t="s">
        <v>18</v>
      </c>
      <c r="AA16" s="169" t="s">
        <v>18</v>
      </c>
      <c r="AB16" s="169" t="s">
        <v>18</v>
      </c>
      <c r="AC16" s="169">
        <v>0.3</v>
      </c>
      <c r="AD16" s="169">
        <v>0.2</v>
      </c>
      <c r="AE16" s="169">
        <v>0.3</v>
      </c>
      <c r="AF16" s="169">
        <v>0.2</v>
      </c>
      <c r="AG16" s="169">
        <v>0.3</v>
      </c>
      <c r="AH16" s="169">
        <v>1.1000000000000001</v>
      </c>
      <c r="AI16" s="169">
        <v>2</v>
      </c>
      <c r="AJ16" s="169">
        <v>1.2</v>
      </c>
      <c r="AK16" s="169">
        <v>2.2999999999999998</v>
      </c>
      <c r="AL16" s="169">
        <v>2.5</v>
      </c>
      <c r="AM16" s="169">
        <v>2.5</v>
      </c>
      <c r="AN16" s="169">
        <v>2.4</v>
      </c>
      <c r="AO16" s="169">
        <v>2.8</v>
      </c>
      <c r="AP16" s="169">
        <v>1.9</v>
      </c>
      <c r="AQ16" s="96"/>
      <c r="AR16" s="168" t="s">
        <v>99</v>
      </c>
      <c r="AS16" s="169">
        <v>1.6</v>
      </c>
      <c r="AT16" s="169">
        <v>0.6</v>
      </c>
      <c r="AU16" s="169">
        <v>2.4</v>
      </c>
      <c r="AV16" s="169">
        <v>0.6</v>
      </c>
      <c r="AW16" s="169">
        <v>1.1000000000000001</v>
      </c>
      <c r="AX16" s="169">
        <v>1.5</v>
      </c>
      <c r="AY16" s="169">
        <v>2.2000000000000002</v>
      </c>
      <c r="AZ16" s="169">
        <v>1.1000000000000001</v>
      </c>
      <c r="BA16" s="169">
        <v>2.1</v>
      </c>
      <c r="BB16" s="169">
        <v>2.7</v>
      </c>
      <c r="BC16" s="89">
        <v>0.3</v>
      </c>
      <c r="BD16" s="89">
        <v>2.8</v>
      </c>
      <c r="BE16" s="89">
        <v>0.5</v>
      </c>
      <c r="BF16" s="170">
        <v>3.6</v>
      </c>
      <c r="BG16" s="54">
        <v>0.6</v>
      </c>
      <c r="BH16" s="54">
        <v>2.2999999999999998</v>
      </c>
      <c r="BI16" s="54">
        <v>21.4</v>
      </c>
      <c r="BJ16" s="54">
        <v>1.2</v>
      </c>
      <c r="BK16" s="54">
        <v>24</v>
      </c>
      <c r="BL16" s="54">
        <v>1.3</v>
      </c>
      <c r="BM16" s="3">
        <v>22.2</v>
      </c>
      <c r="BN16" s="3">
        <v>0.9</v>
      </c>
      <c r="BO16" s="3">
        <v>20.100000000000001</v>
      </c>
      <c r="BP16" s="3">
        <v>0.3</v>
      </c>
      <c r="BQ16" s="4">
        <v>22.71</v>
      </c>
      <c r="BR16" s="4">
        <v>0.3</v>
      </c>
      <c r="BS16" s="4">
        <v>0.56999999999999995</v>
      </c>
      <c r="BT16" s="4">
        <v>0.32</v>
      </c>
      <c r="BU16" s="4">
        <v>0.7</v>
      </c>
      <c r="BV16" s="4">
        <v>0.2</v>
      </c>
      <c r="BW16" s="4">
        <v>0.8</v>
      </c>
      <c r="BX16" s="4">
        <v>0.2</v>
      </c>
      <c r="BY16" s="4">
        <v>0.8</v>
      </c>
      <c r="BZ16" s="4">
        <v>0.1</v>
      </c>
      <c r="CA16" s="4">
        <v>0.9</v>
      </c>
      <c r="CB16" s="4">
        <v>0.2</v>
      </c>
      <c r="CC16" s="4">
        <v>1</v>
      </c>
      <c r="CD16" s="4">
        <v>0.1</v>
      </c>
    </row>
    <row r="17" spans="2:82" x14ac:dyDescent="0.2">
      <c r="B17" s="168" t="s">
        <v>102</v>
      </c>
      <c r="C17" s="169">
        <v>0</v>
      </c>
      <c r="D17" s="169">
        <v>0</v>
      </c>
      <c r="E17" s="169">
        <v>0</v>
      </c>
      <c r="F17" s="169">
        <v>0</v>
      </c>
      <c r="G17" s="169">
        <v>0</v>
      </c>
      <c r="H17" s="169">
        <v>0</v>
      </c>
      <c r="I17" s="169">
        <v>0</v>
      </c>
      <c r="J17" s="169">
        <v>0</v>
      </c>
      <c r="K17" s="169">
        <v>0</v>
      </c>
      <c r="L17" s="169" t="s">
        <v>18</v>
      </c>
      <c r="M17" s="169" t="s">
        <v>18</v>
      </c>
      <c r="N17" s="169" t="s">
        <v>18</v>
      </c>
      <c r="O17" s="169" t="s">
        <v>18</v>
      </c>
      <c r="P17" s="169" t="s">
        <v>18</v>
      </c>
      <c r="Q17" s="169" t="s">
        <v>18</v>
      </c>
      <c r="R17" s="169" t="s">
        <v>18</v>
      </c>
      <c r="S17" s="169" t="s">
        <v>18</v>
      </c>
      <c r="T17" s="169" t="s">
        <v>18</v>
      </c>
      <c r="U17" s="169" t="s">
        <v>18</v>
      </c>
      <c r="V17" s="169" t="s">
        <v>18</v>
      </c>
      <c r="W17" s="169" t="s">
        <v>18</v>
      </c>
      <c r="X17" s="169">
        <v>0.2</v>
      </c>
      <c r="Y17" s="169">
        <v>0.2</v>
      </c>
      <c r="Z17" s="169">
        <v>0.1</v>
      </c>
      <c r="AA17" s="169">
        <v>1.9</v>
      </c>
      <c r="AB17" s="169">
        <v>0.6</v>
      </c>
      <c r="AC17" s="169">
        <v>2.7</v>
      </c>
      <c r="AD17" s="169">
        <v>0.7</v>
      </c>
      <c r="AE17" s="169">
        <v>3.9</v>
      </c>
      <c r="AF17" s="169">
        <v>6.5</v>
      </c>
      <c r="AG17" s="169">
        <v>8.3000000000000007</v>
      </c>
      <c r="AH17" s="169">
        <v>5.0999999999999996</v>
      </c>
      <c r="AI17" s="169">
        <v>13.3</v>
      </c>
      <c r="AJ17" s="169">
        <v>3.9</v>
      </c>
      <c r="AK17" s="169">
        <v>14</v>
      </c>
      <c r="AL17" s="169">
        <v>4.8</v>
      </c>
      <c r="AM17" s="169">
        <v>13.8</v>
      </c>
      <c r="AN17" s="169">
        <v>5.5</v>
      </c>
      <c r="AO17" s="169">
        <v>18.7</v>
      </c>
      <c r="AP17" s="169">
        <v>7.9</v>
      </c>
      <c r="AQ17" s="96"/>
      <c r="AR17" s="168" t="s">
        <v>100</v>
      </c>
      <c r="AS17" s="169">
        <v>14.8</v>
      </c>
      <c r="AT17" s="169">
        <v>27.5</v>
      </c>
      <c r="AU17" s="169">
        <v>0.5</v>
      </c>
      <c r="AV17" s="169">
        <v>59.8</v>
      </c>
      <c r="AW17" s="169">
        <v>38.700000000000003</v>
      </c>
      <c r="AX17" s="169">
        <v>73.2</v>
      </c>
      <c r="AY17" s="169">
        <v>48</v>
      </c>
      <c r="AZ17" s="169">
        <v>28.9</v>
      </c>
      <c r="BA17" s="169">
        <v>68.3</v>
      </c>
      <c r="BB17" s="169">
        <v>36.200000000000003</v>
      </c>
      <c r="BC17" s="89">
        <v>398.8</v>
      </c>
      <c r="BD17" s="89">
        <v>129.80000000000001</v>
      </c>
      <c r="BE17" s="89">
        <v>50.5</v>
      </c>
      <c r="BF17" s="170">
        <v>150</v>
      </c>
      <c r="BG17" s="54">
        <v>65.8</v>
      </c>
      <c r="BH17" s="54">
        <v>87.4</v>
      </c>
      <c r="BI17" s="54">
        <v>49.3</v>
      </c>
      <c r="BJ17" s="54">
        <v>91.6</v>
      </c>
      <c r="BK17" s="54">
        <v>46.5</v>
      </c>
      <c r="BL17" s="54">
        <v>103.6</v>
      </c>
      <c r="BM17" s="3">
        <v>48.5</v>
      </c>
      <c r="BN17" s="3">
        <v>114.8</v>
      </c>
      <c r="BO17" s="3">
        <v>49.6</v>
      </c>
      <c r="BP17" s="3">
        <v>118.8</v>
      </c>
      <c r="BQ17" s="4">
        <v>56.65</v>
      </c>
      <c r="BR17" s="4">
        <v>129.5</v>
      </c>
      <c r="BS17" s="4">
        <v>64.14</v>
      </c>
      <c r="BT17" s="4">
        <v>134.37</v>
      </c>
      <c r="BU17" s="4">
        <v>61.5</v>
      </c>
      <c r="BV17" s="4">
        <v>117.6</v>
      </c>
      <c r="BW17" s="4">
        <v>55.9</v>
      </c>
      <c r="BX17" s="4">
        <v>103.3</v>
      </c>
      <c r="BY17" s="4">
        <v>51.2</v>
      </c>
      <c r="BZ17" s="4">
        <v>88.1</v>
      </c>
      <c r="CA17" s="4">
        <v>62.5</v>
      </c>
      <c r="CB17" s="4">
        <v>90.5</v>
      </c>
      <c r="CC17" s="4">
        <v>175.5</v>
      </c>
      <c r="CD17" s="4">
        <v>93.7</v>
      </c>
    </row>
    <row r="18" spans="2:82" x14ac:dyDescent="0.2">
      <c r="B18" s="168" t="s">
        <v>103</v>
      </c>
      <c r="C18" s="169">
        <v>26.6</v>
      </c>
      <c r="D18" s="169">
        <v>6.9</v>
      </c>
      <c r="E18" s="169">
        <v>15.8</v>
      </c>
      <c r="F18" s="169">
        <v>5.3</v>
      </c>
      <c r="G18" s="169">
        <v>21.6</v>
      </c>
      <c r="H18" s="169">
        <v>17.100000000000001</v>
      </c>
      <c r="I18" s="169">
        <v>30.2</v>
      </c>
      <c r="J18" s="169">
        <v>23.8</v>
      </c>
      <c r="K18" s="169">
        <v>22.6</v>
      </c>
      <c r="L18" s="169">
        <v>11.8</v>
      </c>
      <c r="M18" s="169">
        <v>19.899999999999999</v>
      </c>
      <c r="N18" s="169">
        <v>12.8</v>
      </c>
      <c r="O18" s="169">
        <v>21.2</v>
      </c>
      <c r="P18" s="169">
        <v>12.4</v>
      </c>
      <c r="Q18" s="169">
        <v>62.1</v>
      </c>
      <c r="R18" s="169">
        <v>15.2</v>
      </c>
      <c r="S18" s="169">
        <v>69</v>
      </c>
      <c r="T18" s="169">
        <v>12.6</v>
      </c>
      <c r="U18" s="169">
        <v>40.5</v>
      </c>
      <c r="V18" s="169">
        <v>13.4</v>
      </c>
      <c r="W18" s="169">
        <v>30.7</v>
      </c>
      <c r="X18" s="169">
        <v>10.3</v>
      </c>
      <c r="Y18" s="169">
        <v>29.7</v>
      </c>
      <c r="Z18" s="169">
        <v>9.5</v>
      </c>
      <c r="AA18" s="169">
        <v>29.6</v>
      </c>
      <c r="AB18" s="169">
        <v>9.6999999999999993</v>
      </c>
      <c r="AC18" s="169">
        <v>44.1</v>
      </c>
      <c r="AD18" s="169">
        <v>6</v>
      </c>
      <c r="AE18" s="169">
        <v>19.100000000000001</v>
      </c>
      <c r="AF18" s="169">
        <v>3.9</v>
      </c>
      <c r="AG18" s="169">
        <v>0.2</v>
      </c>
      <c r="AH18" s="169">
        <v>0.4</v>
      </c>
      <c r="AI18" s="169" t="s">
        <v>18</v>
      </c>
      <c r="AJ18" s="169">
        <v>0.4</v>
      </c>
      <c r="AK18" s="169" t="s">
        <v>18</v>
      </c>
      <c r="AL18" s="169">
        <v>1.4</v>
      </c>
      <c r="AM18" s="169">
        <v>0.4</v>
      </c>
      <c r="AN18" s="169">
        <v>2.7</v>
      </c>
      <c r="AO18" s="169">
        <v>2.9</v>
      </c>
      <c r="AP18" s="169">
        <v>3.3</v>
      </c>
      <c r="AQ18" s="96"/>
      <c r="AR18" s="168" t="s">
        <v>155</v>
      </c>
      <c r="AS18" s="169">
        <v>11</v>
      </c>
      <c r="AT18" s="169">
        <v>0</v>
      </c>
      <c r="AU18" s="169"/>
      <c r="AV18" s="169">
        <v>4.0999999999999996</v>
      </c>
      <c r="AW18" s="169"/>
      <c r="AX18" s="169">
        <v>13</v>
      </c>
      <c r="AY18" s="169" t="s">
        <v>18</v>
      </c>
      <c r="AZ18" s="169">
        <v>5.2</v>
      </c>
      <c r="BA18" s="169"/>
      <c r="BB18" s="169"/>
      <c r="BC18" s="89">
        <v>44.8</v>
      </c>
      <c r="BD18" s="89">
        <v>24.9</v>
      </c>
      <c r="BE18" s="89">
        <v>45.3</v>
      </c>
      <c r="BF18" s="170">
        <v>23.8</v>
      </c>
      <c r="BG18" s="54">
        <v>96.5</v>
      </c>
      <c r="BH18" s="54">
        <v>38.200000000000003</v>
      </c>
      <c r="BI18" s="54">
        <v>55.7</v>
      </c>
      <c r="BJ18" s="54">
        <v>40.799999999999997</v>
      </c>
      <c r="BK18" s="54">
        <v>59.7</v>
      </c>
      <c r="BL18" s="54">
        <v>34.1</v>
      </c>
      <c r="BM18" s="3">
        <v>34.299999999999997</v>
      </c>
      <c r="BN18" s="3">
        <v>18</v>
      </c>
      <c r="BO18" s="3">
        <v>9.6999999999999993</v>
      </c>
      <c r="BP18" s="3">
        <v>8.1999999999999993</v>
      </c>
      <c r="BQ18" s="4">
        <v>11.1</v>
      </c>
      <c r="BR18" s="4">
        <v>6.8</v>
      </c>
      <c r="BS18" s="4">
        <v>12.66</v>
      </c>
      <c r="BT18" s="4">
        <v>6.75</v>
      </c>
      <c r="BU18" s="4">
        <v>14.5</v>
      </c>
      <c r="BV18" s="4">
        <v>6.9</v>
      </c>
      <c r="BW18" s="4">
        <v>16.600000000000001</v>
      </c>
      <c r="BX18" s="4">
        <v>5.9</v>
      </c>
      <c r="BY18" s="4">
        <v>19.100000000000001</v>
      </c>
      <c r="BZ18" s="4">
        <v>5.5</v>
      </c>
      <c r="CA18" s="4">
        <v>22.2</v>
      </c>
      <c r="CB18" s="4">
        <v>6</v>
      </c>
      <c r="CC18" s="4">
        <v>25.8</v>
      </c>
      <c r="CD18" s="4">
        <v>7.9</v>
      </c>
    </row>
    <row r="19" spans="2:82" x14ac:dyDescent="0.2">
      <c r="B19" s="168" t="s">
        <v>104</v>
      </c>
      <c r="C19" s="169">
        <v>27.2</v>
      </c>
      <c r="D19" s="169">
        <v>37.200000000000003</v>
      </c>
      <c r="E19" s="169">
        <v>75.400000000000006</v>
      </c>
      <c r="F19" s="169">
        <v>60.9</v>
      </c>
      <c r="G19" s="169">
        <v>81.599999999999994</v>
      </c>
      <c r="H19" s="169">
        <v>52.8</v>
      </c>
      <c r="I19" s="169">
        <v>23.2</v>
      </c>
      <c r="J19" s="169">
        <v>23.1</v>
      </c>
      <c r="K19" s="169">
        <v>75.099999999999994</v>
      </c>
      <c r="L19" s="169">
        <v>68.400000000000006</v>
      </c>
      <c r="M19" s="169">
        <v>104.7</v>
      </c>
      <c r="N19" s="169">
        <v>74.099999999999994</v>
      </c>
      <c r="O19" s="169">
        <v>127.6</v>
      </c>
      <c r="P19" s="169">
        <v>77.7</v>
      </c>
      <c r="Q19" s="169">
        <v>135.5</v>
      </c>
      <c r="R19" s="169">
        <v>78.8</v>
      </c>
      <c r="S19" s="169">
        <v>169.8</v>
      </c>
      <c r="T19" s="169">
        <v>76.900000000000006</v>
      </c>
      <c r="U19" s="169">
        <v>135.80000000000001</v>
      </c>
      <c r="V19" s="169">
        <v>69.900000000000006</v>
      </c>
      <c r="W19" s="169">
        <v>136.69999999999999</v>
      </c>
      <c r="X19" s="169">
        <v>85.3</v>
      </c>
      <c r="Y19" s="169">
        <v>173.6</v>
      </c>
      <c r="Z19" s="169">
        <v>106.1</v>
      </c>
      <c r="AA19" s="169">
        <v>243</v>
      </c>
      <c r="AB19" s="169">
        <v>106.1</v>
      </c>
      <c r="AC19" s="169">
        <v>255.8</v>
      </c>
      <c r="AD19" s="169">
        <v>92.8</v>
      </c>
      <c r="AE19" s="169">
        <v>267.2</v>
      </c>
      <c r="AF19" s="169">
        <v>81.400000000000006</v>
      </c>
      <c r="AG19" s="169">
        <v>268.60000000000002</v>
      </c>
      <c r="AH19" s="169">
        <v>77.5</v>
      </c>
      <c r="AI19" s="169">
        <v>290.3</v>
      </c>
      <c r="AJ19" s="169">
        <v>81</v>
      </c>
      <c r="AK19" s="169">
        <v>291.2</v>
      </c>
      <c r="AL19" s="169">
        <v>88.3</v>
      </c>
      <c r="AM19" s="169">
        <v>333.8</v>
      </c>
      <c r="AN19" s="169">
        <v>95.4</v>
      </c>
      <c r="AO19" s="169">
        <v>431.8</v>
      </c>
      <c r="AP19" s="169">
        <v>101</v>
      </c>
      <c r="AQ19" s="96"/>
      <c r="AR19" s="168" t="s">
        <v>101</v>
      </c>
      <c r="AS19" s="169">
        <v>1.6</v>
      </c>
      <c r="AT19" s="169">
        <v>0.6</v>
      </c>
      <c r="AU19" s="169">
        <v>0.9</v>
      </c>
      <c r="AV19" s="169">
        <v>0.7</v>
      </c>
      <c r="AW19" s="169">
        <v>1</v>
      </c>
      <c r="AX19" s="169">
        <v>1</v>
      </c>
      <c r="AY19" s="169">
        <v>1.5</v>
      </c>
      <c r="AZ19" s="169">
        <v>1.2</v>
      </c>
      <c r="BA19" s="169">
        <v>14.6</v>
      </c>
      <c r="BB19" s="169">
        <v>5.3</v>
      </c>
      <c r="BC19" s="89" t="s">
        <v>18</v>
      </c>
      <c r="BD19" s="89">
        <v>2.4</v>
      </c>
      <c r="BE19" s="89">
        <v>0.2</v>
      </c>
      <c r="BF19" s="170">
        <v>3.1</v>
      </c>
      <c r="BG19" s="54">
        <v>0.5</v>
      </c>
      <c r="BH19" s="54">
        <v>1.9</v>
      </c>
      <c r="BI19" s="54">
        <v>0.7</v>
      </c>
      <c r="BJ19" s="54">
        <v>2</v>
      </c>
      <c r="BK19" s="54">
        <v>0.4</v>
      </c>
      <c r="BL19" s="54">
        <v>3.1</v>
      </c>
      <c r="BM19" s="3">
        <v>0.4</v>
      </c>
      <c r="BN19" s="3">
        <v>3.5</v>
      </c>
      <c r="BO19" s="3">
        <v>0.3</v>
      </c>
      <c r="BP19" s="3">
        <v>2.1</v>
      </c>
      <c r="BQ19" s="4">
        <v>0.35</v>
      </c>
      <c r="BR19" s="4">
        <v>2.8</v>
      </c>
      <c r="BS19" s="4">
        <v>0.38</v>
      </c>
      <c r="BT19" s="4">
        <v>3.29</v>
      </c>
      <c r="BU19" s="4">
        <v>0.4</v>
      </c>
      <c r="BV19" s="4">
        <v>3.1</v>
      </c>
      <c r="BW19" s="4">
        <v>1.3</v>
      </c>
      <c r="BX19" s="4">
        <v>2</v>
      </c>
      <c r="BY19" s="4">
        <v>1.2</v>
      </c>
      <c r="BZ19" s="4">
        <v>3</v>
      </c>
      <c r="CA19" s="4">
        <v>1.1000000000000001</v>
      </c>
      <c r="CB19" s="4">
        <v>2.7</v>
      </c>
      <c r="CC19" s="4">
        <v>2.4</v>
      </c>
      <c r="CD19" s="4">
        <v>0.4</v>
      </c>
    </row>
    <row r="20" spans="2:82" x14ac:dyDescent="0.2">
      <c r="B20" s="168"/>
      <c r="C20" s="169"/>
      <c r="D20" s="169"/>
      <c r="E20" s="169"/>
      <c r="F20" s="169"/>
      <c r="G20" s="169"/>
      <c r="H20" s="169"/>
      <c r="I20" s="4"/>
      <c r="J20" s="169"/>
      <c r="K20" s="169"/>
      <c r="L20" s="169"/>
      <c r="M20" s="169"/>
      <c r="N20" s="169"/>
      <c r="O20" s="169"/>
      <c r="P20" s="169"/>
      <c r="Q20" s="169"/>
      <c r="R20" s="169"/>
      <c r="S20" s="169"/>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R20" s="168" t="s">
        <v>154</v>
      </c>
      <c r="AS20" s="169">
        <v>0.4</v>
      </c>
      <c r="AT20" s="169">
        <v>0.3</v>
      </c>
      <c r="AU20" s="169">
        <v>3.5</v>
      </c>
      <c r="AV20" s="169">
        <v>2.9</v>
      </c>
      <c r="AW20" s="169">
        <v>4.7</v>
      </c>
      <c r="AX20" s="169">
        <v>4.4000000000000004</v>
      </c>
      <c r="AY20" s="169">
        <v>0.9</v>
      </c>
      <c r="AZ20" s="169">
        <v>0.8</v>
      </c>
      <c r="BA20" s="169">
        <v>3.2</v>
      </c>
      <c r="BB20" s="169">
        <v>2.2000000000000002</v>
      </c>
      <c r="BC20" s="89">
        <v>2.1</v>
      </c>
      <c r="BD20" s="89">
        <v>1.5</v>
      </c>
      <c r="BE20" s="89">
        <v>5.4</v>
      </c>
      <c r="BF20" s="170">
        <v>2.2999999999999998</v>
      </c>
      <c r="BG20" s="54">
        <v>6.5</v>
      </c>
      <c r="BH20" s="54">
        <v>3.1</v>
      </c>
      <c r="BI20" s="54">
        <v>14.5</v>
      </c>
      <c r="BJ20" s="54">
        <v>2.8</v>
      </c>
      <c r="BK20" s="54">
        <v>13.3</v>
      </c>
      <c r="BL20" s="54">
        <v>0.9</v>
      </c>
      <c r="BM20" s="3">
        <v>2.5</v>
      </c>
      <c r="BN20" s="3">
        <v>1.1000000000000001</v>
      </c>
      <c r="BO20" s="3">
        <v>5</v>
      </c>
      <c r="BP20" s="3">
        <v>1.3</v>
      </c>
      <c r="BQ20" s="4">
        <v>1.5</v>
      </c>
      <c r="BR20" s="4">
        <v>0.42</v>
      </c>
      <c r="BS20" s="4">
        <f>0.5+0.57</f>
        <v>1.0699999999999998</v>
      </c>
      <c r="BT20" s="4">
        <f>0.3+0.11</f>
        <v>0.41</v>
      </c>
      <c r="BU20" s="4">
        <v>0.9</v>
      </c>
      <c r="BV20" s="4">
        <v>0.3</v>
      </c>
      <c r="BW20" s="4">
        <v>0.7</v>
      </c>
      <c r="BX20" s="4">
        <v>0.2</v>
      </c>
      <c r="BY20" s="4">
        <v>0.7</v>
      </c>
      <c r="BZ20" s="4">
        <v>0.2</v>
      </c>
      <c r="CA20" s="4">
        <v>0.8</v>
      </c>
      <c r="CB20" s="4">
        <v>0.2</v>
      </c>
      <c r="CC20" s="4">
        <v>0.9</v>
      </c>
      <c r="CD20" s="4">
        <v>0.2</v>
      </c>
    </row>
    <row r="21" spans="2:82" x14ac:dyDescent="0.2">
      <c r="B21" s="171" t="s">
        <v>105</v>
      </c>
      <c r="C21" s="172">
        <v>32.799999999999997</v>
      </c>
      <c r="D21" s="172">
        <v>60.6</v>
      </c>
      <c r="E21" s="172">
        <v>43.9</v>
      </c>
      <c r="F21" s="172">
        <v>64.5</v>
      </c>
      <c r="G21" s="172">
        <v>47.5</v>
      </c>
      <c r="H21" s="172">
        <v>68.900000000000006</v>
      </c>
      <c r="I21" s="172">
        <v>52.1</v>
      </c>
      <c r="J21" s="172">
        <v>66.099999999999994</v>
      </c>
      <c r="K21" s="172">
        <v>59.7</v>
      </c>
      <c r="L21" s="172">
        <v>67.599999999999994</v>
      </c>
      <c r="M21" s="172">
        <v>71.900000000000006</v>
      </c>
      <c r="N21" s="172">
        <v>70.7</v>
      </c>
      <c r="O21" s="172">
        <v>85.5</v>
      </c>
      <c r="P21" s="172">
        <v>77.7</v>
      </c>
      <c r="Q21" s="172">
        <v>136.80000000000001</v>
      </c>
      <c r="R21" s="172">
        <v>89.6</v>
      </c>
      <c r="S21" s="172">
        <v>158.9</v>
      </c>
      <c r="T21" s="172">
        <v>152.1</v>
      </c>
      <c r="U21" s="172">
        <v>184.3</v>
      </c>
      <c r="V21" s="172">
        <v>189.1</v>
      </c>
      <c r="W21" s="172">
        <v>174</v>
      </c>
      <c r="X21" s="172">
        <v>196.4</v>
      </c>
      <c r="Y21" s="172">
        <v>179</v>
      </c>
      <c r="Z21" s="172">
        <v>225.6</v>
      </c>
      <c r="AA21" s="172">
        <v>181</v>
      </c>
      <c r="AB21" s="172">
        <v>262.8</v>
      </c>
      <c r="AC21" s="172">
        <v>234.8</v>
      </c>
      <c r="AD21" s="172">
        <v>296.3</v>
      </c>
      <c r="AE21" s="172">
        <v>286.5</v>
      </c>
      <c r="AF21" s="172">
        <v>333.2</v>
      </c>
      <c r="AG21" s="172">
        <v>327.39999999999998</v>
      </c>
      <c r="AH21" s="172">
        <v>354.6</v>
      </c>
      <c r="AI21" s="172">
        <v>401.1</v>
      </c>
      <c r="AJ21" s="172">
        <v>395.7</v>
      </c>
      <c r="AK21" s="172">
        <v>446.1</v>
      </c>
      <c r="AL21" s="172">
        <v>421.7</v>
      </c>
      <c r="AM21" s="172">
        <v>473.9</v>
      </c>
      <c r="AN21" s="172">
        <v>376.8</v>
      </c>
      <c r="AO21" s="172">
        <v>469.7</v>
      </c>
      <c r="AP21" s="172">
        <v>350.5</v>
      </c>
      <c r="AQ21" s="81"/>
      <c r="AR21" s="48" t="s">
        <v>208</v>
      </c>
      <c r="AS21" s="169" t="s">
        <v>18</v>
      </c>
      <c r="AT21" s="169" t="s">
        <v>18</v>
      </c>
      <c r="AU21" s="169" t="s">
        <v>18</v>
      </c>
      <c r="AV21" s="169" t="s">
        <v>18</v>
      </c>
      <c r="AW21" s="169" t="s">
        <v>18</v>
      </c>
      <c r="AX21" s="169">
        <v>3.1</v>
      </c>
      <c r="AY21" s="169" t="s">
        <v>18</v>
      </c>
      <c r="AZ21" s="169">
        <v>3.5</v>
      </c>
      <c r="BA21" s="169" t="s">
        <v>18</v>
      </c>
      <c r="BB21" s="169" t="s">
        <v>18</v>
      </c>
      <c r="BC21" s="89" t="s">
        <v>18</v>
      </c>
      <c r="BD21" s="89" t="s">
        <v>18</v>
      </c>
      <c r="BE21" s="89">
        <v>0.9</v>
      </c>
      <c r="BF21" s="170">
        <v>3.4</v>
      </c>
      <c r="BG21" s="54">
        <v>18.899999999999999</v>
      </c>
      <c r="BH21" s="54">
        <v>21.9</v>
      </c>
      <c r="BI21" s="54">
        <v>2.8</v>
      </c>
      <c r="BJ21" s="54">
        <v>6.6</v>
      </c>
      <c r="BK21" s="54">
        <v>2.9</v>
      </c>
      <c r="BL21" s="54">
        <v>6.4</v>
      </c>
      <c r="BM21" s="3">
        <v>2.5</v>
      </c>
      <c r="BN21" s="3">
        <v>6.3</v>
      </c>
      <c r="BO21" s="3">
        <v>2.5</v>
      </c>
      <c r="BP21" s="3">
        <v>6.2</v>
      </c>
      <c r="BQ21" s="4">
        <v>2.83</v>
      </c>
      <c r="BR21" s="4">
        <v>6</v>
      </c>
      <c r="BS21" s="4">
        <v>3.24</v>
      </c>
      <c r="BT21" s="4">
        <v>5.9</v>
      </c>
      <c r="BU21" s="4">
        <v>3.7</v>
      </c>
      <c r="BV21" s="4">
        <v>5.7</v>
      </c>
      <c r="BW21" s="4">
        <v>4.3</v>
      </c>
      <c r="BX21" s="4">
        <v>5.5</v>
      </c>
      <c r="BY21" s="4">
        <v>4.9000000000000004</v>
      </c>
      <c r="BZ21" s="4">
        <v>5.4</v>
      </c>
      <c r="CA21" s="4">
        <v>5.6</v>
      </c>
      <c r="CB21" s="4">
        <v>5.0999999999999996</v>
      </c>
      <c r="CC21" s="4">
        <v>6.4</v>
      </c>
      <c r="CD21" s="4">
        <v>4.7</v>
      </c>
    </row>
    <row r="22" spans="2:82" x14ac:dyDescent="0.2">
      <c r="B22" s="168" t="s">
        <v>106</v>
      </c>
      <c r="C22" s="169">
        <v>5.7</v>
      </c>
      <c r="D22" s="169">
        <v>15.9</v>
      </c>
      <c r="E22" s="169">
        <v>10.199999999999999</v>
      </c>
      <c r="F22" s="169">
        <v>17</v>
      </c>
      <c r="G22" s="169">
        <v>13.2</v>
      </c>
      <c r="H22" s="169">
        <v>22.5</v>
      </c>
      <c r="I22" s="169">
        <v>14.9</v>
      </c>
      <c r="J22" s="169">
        <v>21.1</v>
      </c>
      <c r="K22" s="169">
        <v>17.100000000000001</v>
      </c>
      <c r="L22" s="169">
        <v>21.6</v>
      </c>
      <c r="M22" s="169">
        <v>20</v>
      </c>
      <c r="N22" s="169">
        <v>21.2</v>
      </c>
      <c r="O22" s="169">
        <v>24.9</v>
      </c>
      <c r="P22" s="169">
        <v>25.1</v>
      </c>
      <c r="Q22" s="169">
        <v>28.2</v>
      </c>
      <c r="R22" s="169">
        <v>23</v>
      </c>
      <c r="S22" s="169">
        <v>38.299999999999997</v>
      </c>
      <c r="T22" s="169">
        <v>54.1</v>
      </c>
      <c r="U22" s="169">
        <v>43.6</v>
      </c>
      <c r="V22" s="169">
        <v>67.2</v>
      </c>
      <c r="W22" s="169">
        <v>47.2</v>
      </c>
      <c r="X22" s="169">
        <v>72</v>
      </c>
      <c r="Y22" s="169">
        <v>57.5</v>
      </c>
      <c r="Z22" s="169">
        <v>81.099999999999994</v>
      </c>
      <c r="AA22" s="169">
        <v>72.400000000000006</v>
      </c>
      <c r="AB22" s="169">
        <v>94.4</v>
      </c>
      <c r="AC22" s="169">
        <v>89.3</v>
      </c>
      <c r="AD22" s="169">
        <v>106.6</v>
      </c>
      <c r="AE22" s="169">
        <v>114.4</v>
      </c>
      <c r="AF22" s="169">
        <v>122</v>
      </c>
      <c r="AG22" s="169">
        <v>129</v>
      </c>
      <c r="AH22" s="169">
        <v>137.19999999999999</v>
      </c>
      <c r="AI22" s="169">
        <v>158.30000000000001</v>
      </c>
      <c r="AJ22" s="169">
        <v>160.6</v>
      </c>
      <c r="AK22" s="169">
        <v>174.3</v>
      </c>
      <c r="AL22" s="169">
        <v>180.5</v>
      </c>
      <c r="AM22" s="169">
        <v>194.6</v>
      </c>
      <c r="AN22" s="169">
        <v>143</v>
      </c>
      <c r="AO22" s="169">
        <v>200.6</v>
      </c>
      <c r="AP22" s="169">
        <v>139</v>
      </c>
      <c r="AQ22" s="96"/>
      <c r="AR22" s="168" t="s">
        <v>137</v>
      </c>
      <c r="AS22" s="169">
        <v>0</v>
      </c>
      <c r="AT22" s="169">
        <v>0</v>
      </c>
      <c r="AU22" s="169" t="s">
        <v>18</v>
      </c>
      <c r="AV22" s="169">
        <v>0.6</v>
      </c>
      <c r="AW22" s="169" t="s">
        <v>18</v>
      </c>
      <c r="AX22" s="169">
        <v>1.2</v>
      </c>
      <c r="AY22" s="169" t="s">
        <v>18</v>
      </c>
      <c r="AZ22" s="169">
        <v>0.9</v>
      </c>
      <c r="BA22" s="169" t="s">
        <v>18</v>
      </c>
      <c r="BB22" s="169">
        <v>1.7</v>
      </c>
      <c r="BC22" s="89">
        <v>0.1</v>
      </c>
      <c r="BD22" s="89">
        <v>1.8</v>
      </c>
      <c r="BE22" s="89">
        <v>0.6</v>
      </c>
      <c r="BF22" s="170">
        <v>2.4</v>
      </c>
      <c r="BG22" s="54">
        <v>1.4</v>
      </c>
      <c r="BH22" s="54">
        <v>2.9</v>
      </c>
      <c r="BI22" s="54">
        <v>1.1000000000000001</v>
      </c>
      <c r="BJ22" s="54">
        <v>3.2</v>
      </c>
      <c r="BK22" s="54">
        <v>0.9</v>
      </c>
      <c r="BL22" s="54">
        <v>3.1</v>
      </c>
      <c r="BM22" s="3">
        <v>0.6</v>
      </c>
      <c r="BN22" s="3">
        <v>2.6</v>
      </c>
      <c r="BO22" s="3">
        <v>0.5</v>
      </c>
      <c r="BP22" s="3">
        <v>2</v>
      </c>
      <c r="BQ22" s="4">
        <v>0.61</v>
      </c>
      <c r="BR22" s="4">
        <v>2</v>
      </c>
      <c r="BS22" s="4">
        <v>0.7</v>
      </c>
      <c r="BT22" s="4">
        <v>1.9</v>
      </c>
      <c r="BU22" s="4">
        <v>0.8</v>
      </c>
      <c r="BV22" s="4">
        <v>1.9</v>
      </c>
      <c r="BW22" s="4">
        <v>1</v>
      </c>
      <c r="BX22" s="4">
        <v>1.8</v>
      </c>
      <c r="BY22" s="4">
        <v>1.1000000000000001</v>
      </c>
      <c r="BZ22" s="4">
        <v>1.8</v>
      </c>
      <c r="CA22" s="4">
        <v>1.3</v>
      </c>
      <c r="CB22" s="4">
        <v>1.8</v>
      </c>
      <c r="CC22" s="4">
        <v>2.6</v>
      </c>
      <c r="CD22" s="4">
        <v>1.7</v>
      </c>
    </row>
    <row r="23" spans="2:82" x14ac:dyDescent="0.2">
      <c r="B23" s="168" t="s">
        <v>107</v>
      </c>
      <c r="C23" s="169">
        <v>24.1</v>
      </c>
      <c r="D23" s="169">
        <v>39.5</v>
      </c>
      <c r="E23" s="169">
        <v>30.5</v>
      </c>
      <c r="F23" s="169">
        <v>41.2</v>
      </c>
      <c r="G23" s="169">
        <v>30.6</v>
      </c>
      <c r="H23" s="169">
        <v>38.299999999999997</v>
      </c>
      <c r="I23" s="169">
        <v>30.7</v>
      </c>
      <c r="J23" s="169">
        <v>33.200000000000003</v>
      </c>
      <c r="K23" s="169">
        <v>30.3</v>
      </c>
      <c r="L23" s="169">
        <v>32</v>
      </c>
      <c r="M23" s="169">
        <v>27</v>
      </c>
      <c r="N23" s="169">
        <v>33.5</v>
      </c>
      <c r="O23" s="169">
        <v>27</v>
      </c>
      <c r="P23" s="169">
        <v>32.299999999999997</v>
      </c>
      <c r="Q23" s="169">
        <v>28.7</v>
      </c>
      <c r="R23" s="169">
        <v>43</v>
      </c>
      <c r="S23" s="169">
        <v>33.9</v>
      </c>
      <c r="T23" s="169">
        <v>72.2</v>
      </c>
      <c r="U23" s="169">
        <v>50.8</v>
      </c>
      <c r="V23" s="169">
        <v>97.6</v>
      </c>
      <c r="W23" s="169">
        <v>53.7</v>
      </c>
      <c r="X23" s="169">
        <v>103.5</v>
      </c>
      <c r="Y23" s="169">
        <v>55.7</v>
      </c>
      <c r="Z23" s="169">
        <v>125</v>
      </c>
      <c r="AA23" s="169">
        <v>78.599999999999994</v>
      </c>
      <c r="AB23" s="169">
        <v>147.6</v>
      </c>
      <c r="AC23" s="169">
        <v>116.6</v>
      </c>
      <c r="AD23" s="169">
        <v>167.3</v>
      </c>
      <c r="AE23" s="169">
        <v>139.19999999999999</v>
      </c>
      <c r="AF23" s="169">
        <v>189.8</v>
      </c>
      <c r="AG23" s="169">
        <v>162.4</v>
      </c>
      <c r="AH23" s="169">
        <v>191.7</v>
      </c>
      <c r="AI23" s="169">
        <v>202.2</v>
      </c>
      <c r="AJ23" s="169">
        <v>209.6</v>
      </c>
      <c r="AK23" s="169">
        <v>226.5</v>
      </c>
      <c r="AL23" s="169">
        <v>213.7</v>
      </c>
      <c r="AM23" s="169">
        <v>230.3</v>
      </c>
      <c r="AN23" s="169">
        <v>204.3</v>
      </c>
      <c r="AO23" s="169">
        <v>201.2</v>
      </c>
      <c r="AP23" s="169">
        <v>176.3</v>
      </c>
      <c r="AQ23" s="96"/>
      <c r="AR23" s="168" t="s">
        <v>102</v>
      </c>
      <c r="AS23" s="169">
        <v>0.6</v>
      </c>
      <c r="AT23" s="169">
        <v>1.7</v>
      </c>
      <c r="AU23" s="169" t="s">
        <v>18</v>
      </c>
      <c r="AV23" s="169">
        <v>2.2000000000000002</v>
      </c>
      <c r="AW23" s="169">
        <v>1.7</v>
      </c>
      <c r="AX23" s="169">
        <v>3.4</v>
      </c>
      <c r="AY23" s="169" t="s">
        <v>18</v>
      </c>
      <c r="AZ23" s="169">
        <v>4.8</v>
      </c>
      <c r="BA23" s="169" t="s">
        <v>18</v>
      </c>
      <c r="BB23" s="169">
        <v>2</v>
      </c>
      <c r="BC23" s="89" t="s">
        <v>18</v>
      </c>
      <c r="BD23" s="89">
        <v>2</v>
      </c>
      <c r="BE23" s="89">
        <v>0.4</v>
      </c>
      <c r="BF23" s="170">
        <v>3.6</v>
      </c>
      <c r="BG23" s="54">
        <v>1</v>
      </c>
      <c r="BH23" s="54">
        <v>7.1</v>
      </c>
      <c r="BI23" s="54">
        <v>1.9</v>
      </c>
      <c r="BJ23" s="54">
        <v>9.3000000000000007</v>
      </c>
      <c r="BK23" s="54">
        <v>2.8</v>
      </c>
      <c r="BL23" s="54">
        <v>9</v>
      </c>
      <c r="BM23" s="3">
        <v>2.8</v>
      </c>
      <c r="BN23" s="3">
        <v>5.0999999999999996</v>
      </c>
      <c r="BO23" s="3">
        <v>3.1</v>
      </c>
      <c r="BP23" s="3">
        <v>2.1</v>
      </c>
      <c r="BQ23" s="4">
        <v>3.6</v>
      </c>
      <c r="BR23" s="4">
        <v>1.7</v>
      </c>
      <c r="BS23" s="4">
        <v>4.09</v>
      </c>
      <c r="BT23" s="4">
        <v>1.6</v>
      </c>
      <c r="BU23" s="4">
        <v>4.7</v>
      </c>
      <c r="BV23" s="4">
        <v>1.6</v>
      </c>
      <c r="BW23" s="4">
        <v>5.4</v>
      </c>
      <c r="BX23" s="4">
        <v>1.2</v>
      </c>
      <c r="BY23" s="4">
        <v>6.1</v>
      </c>
      <c r="BZ23" s="4">
        <v>1.1000000000000001</v>
      </c>
      <c r="CA23" s="4">
        <v>7</v>
      </c>
      <c r="CB23" s="4">
        <v>1.3</v>
      </c>
      <c r="CC23" s="4">
        <v>8.1</v>
      </c>
      <c r="CD23" s="4">
        <v>1.9</v>
      </c>
    </row>
    <row r="24" spans="2:82" x14ac:dyDescent="0.2">
      <c r="B24" s="168" t="s">
        <v>108</v>
      </c>
      <c r="C24" s="169">
        <v>2.7</v>
      </c>
      <c r="D24" s="169">
        <v>5</v>
      </c>
      <c r="E24" s="169">
        <v>3.2</v>
      </c>
      <c r="F24" s="169">
        <v>5.5</v>
      </c>
      <c r="G24" s="169">
        <v>3.7</v>
      </c>
      <c r="H24" s="169">
        <v>6.1</v>
      </c>
      <c r="I24" s="169">
        <v>3.7</v>
      </c>
      <c r="J24" s="169">
        <v>6.7</v>
      </c>
      <c r="K24" s="169">
        <v>4.5</v>
      </c>
      <c r="L24" s="169">
        <v>8.3000000000000007</v>
      </c>
      <c r="M24" s="169">
        <v>5.5</v>
      </c>
      <c r="N24" s="169">
        <v>9.8000000000000007</v>
      </c>
      <c r="O24" s="169">
        <v>7.9</v>
      </c>
      <c r="P24" s="169">
        <v>11</v>
      </c>
      <c r="Q24" s="169">
        <v>10.199999999999999</v>
      </c>
      <c r="R24" s="169">
        <v>13.4</v>
      </c>
      <c r="S24" s="169">
        <v>12.2</v>
      </c>
      <c r="T24" s="169">
        <v>15.5</v>
      </c>
      <c r="U24" s="169">
        <v>13.6</v>
      </c>
      <c r="V24" s="169">
        <v>17.100000000000001</v>
      </c>
      <c r="W24" s="169">
        <v>15.4</v>
      </c>
      <c r="X24" s="169">
        <v>15.4</v>
      </c>
      <c r="Y24" s="169">
        <v>17.7</v>
      </c>
      <c r="Z24" s="169">
        <v>14.4</v>
      </c>
      <c r="AA24" s="169">
        <v>20.8</v>
      </c>
      <c r="AB24" s="169">
        <v>16.100000000000001</v>
      </c>
      <c r="AC24" s="169">
        <v>22.1</v>
      </c>
      <c r="AD24" s="169">
        <v>16.8</v>
      </c>
      <c r="AE24" s="169">
        <v>25.1</v>
      </c>
      <c r="AF24" s="169">
        <v>18.5</v>
      </c>
      <c r="AG24" s="169">
        <v>29</v>
      </c>
      <c r="AH24" s="169">
        <v>20.2</v>
      </c>
      <c r="AI24" s="169">
        <v>33.1</v>
      </c>
      <c r="AJ24" s="169">
        <v>22.9</v>
      </c>
      <c r="AK24" s="169">
        <v>37.5</v>
      </c>
      <c r="AL24" s="169">
        <v>25</v>
      </c>
      <c r="AM24" s="169">
        <v>41.4</v>
      </c>
      <c r="AN24" s="169">
        <v>25.5</v>
      </c>
      <c r="AO24" s="169">
        <v>45.7</v>
      </c>
      <c r="AP24" s="169">
        <v>26.3</v>
      </c>
      <c r="AQ24" s="96"/>
      <c r="AR24" s="168" t="s">
        <v>120</v>
      </c>
      <c r="AS24" s="169">
        <v>4.8</v>
      </c>
      <c r="AT24" s="169">
        <v>1.2</v>
      </c>
      <c r="AU24" s="169" t="s">
        <v>18</v>
      </c>
      <c r="AV24" s="169">
        <v>0.1</v>
      </c>
      <c r="AW24" s="169" t="s">
        <v>18</v>
      </c>
      <c r="AX24" s="169">
        <v>1.7</v>
      </c>
      <c r="AY24" s="169" t="s">
        <v>18</v>
      </c>
      <c r="AZ24" s="169">
        <v>1</v>
      </c>
      <c r="BA24" s="169" t="s">
        <v>18</v>
      </c>
      <c r="BB24" s="169">
        <v>1.4</v>
      </c>
      <c r="BC24" s="89">
        <v>0.6</v>
      </c>
      <c r="BD24" s="89">
        <v>2.5</v>
      </c>
      <c r="BE24" s="89">
        <v>1.6</v>
      </c>
      <c r="BF24" s="170">
        <v>3.6</v>
      </c>
      <c r="BG24" s="54">
        <v>0.6</v>
      </c>
      <c r="BH24" s="54">
        <v>1.5</v>
      </c>
      <c r="BI24" s="54">
        <v>0.9</v>
      </c>
      <c r="BJ24" s="54">
        <v>2.2000000000000002</v>
      </c>
      <c r="BK24" s="54">
        <v>1.5</v>
      </c>
      <c r="BL24" s="54">
        <v>3.4</v>
      </c>
      <c r="BM24" s="3">
        <v>1.5</v>
      </c>
      <c r="BN24" s="3">
        <v>2.7</v>
      </c>
      <c r="BO24" s="3">
        <v>1.7</v>
      </c>
      <c r="BP24" s="3">
        <v>1.4</v>
      </c>
      <c r="BQ24" s="4">
        <v>2.23</v>
      </c>
      <c r="BR24" s="4">
        <v>1.3</v>
      </c>
      <c r="BS24" s="4">
        <v>2.5499999999999998</v>
      </c>
      <c r="BT24" s="4">
        <v>1.3</v>
      </c>
      <c r="BU24" s="4">
        <v>2.9</v>
      </c>
      <c r="BV24" s="4">
        <v>1.2</v>
      </c>
      <c r="BW24" s="4">
        <v>3.4</v>
      </c>
      <c r="BX24" s="4">
        <v>3.9</v>
      </c>
      <c r="BY24" s="4">
        <v>3.7</v>
      </c>
      <c r="BZ24" s="4">
        <v>1.1000000000000001</v>
      </c>
      <c r="CA24" s="4">
        <v>4.0999999999999996</v>
      </c>
      <c r="CB24" s="4">
        <v>1</v>
      </c>
      <c r="CC24" s="4">
        <v>5.2</v>
      </c>
      <c r="CD24" s="4">
        <v>0.9</v>
      </c>
    </row>
    <row r="25" spans="2:82" x14ac:dyDescent="0.2">
      <c r="B25" s="168" t="s">
        <v>109</v>
      </c>
      <c r="C25" s="169">
        <v>0.4</v>
      </c>
      <c r="D25" s="169">
        <v>0.3</v>
      </c>
      <c r="E25" s="169" t="s">
        <v>18</v>
      </c>
      <c r="F25" s="169">
        <v>0.8</v>
      </c>
      <c r="G25" s="169" t="s">
        <v>18</v>
      </c>
      <c r="H25" s="169">
        <v>1.9</v>
      </c>
      <c r="I25" s="169">
        <v>2.7</v>
      </c>
      <c r="J25" s="169">
        <v>5.0999999999999996</v>
      </c>
      <c r="K25" s="169">
        <v>5</v>
      </c>
      <c r="L25" s="169">
        <v>5.7</v>
      </c>
      <c r="M25" s="169">
        <v>5</v>
      </c>
      <c r="N25" s="169">
        <v>4.7</v>
      </c>
      <c r="O25" s="169">
        <v>6.3</v>
      </c>
      <c r="P25" s="169">
        <v>8.1</v>
      </c>
      <c r="Q25" s="169">
        <v>22.3</v>
      </c>
      <c r="R25" s="169">
        <v>8.8000000000000007</v>
      </c>
      <c r="S25" s="169">
        <v>18.3</v>
      </c>
      <c r="T25" s="169">
        <v>8.8000000000000007</v>
      </c>
      <c r="U25" s="169">
        <v>19.399999999999999</v>
      </c>
      <c r="V25" s="169">
        <v>5.9</v>
      </c>
      <c r="W25" s="169">
        <v>15.8</v>
      </c>
      <c r="X25" s="169">
        <v>4</v>
      </c>
      <c r="Y25" s="169">
        <v>13.2</v>
      </c>
      <c r="Z25" s="169">
        <v>2.9</v>
      </c>
      <c r="AA25" s="169">
        <v>5.4</v>
      </c>
      <c r="AB25" s="169">
        <v>2</v>
      </c>
      <c r="AC25" s="169">
        <v>5.7</v>
      </c>
      <c r="AD25" s="169">
        <v>2.2000000000000002</v>
      </c>
      <c r="AE25" s="169">
        <v>5.6</v>
      </c>
      <c r="AF25" s="169">
        <v>1.7</v>
      </c>
      <c r="AG25" s="169">
        <v>4.2</v>
      </c>
      <c r="AH25" s="169">
        <v>1.3</v>
      </c>
      <c r="AI25" s="169">
        <v>3.1</v>
      </c>
      <c r="AJ25" s="169">
        <v>1.1000000000000001</v>
      </c>
      <c r="AK25" s="169">
        <v>2.9</v>
      </c>
      <c r="AL25" s="169">
        <v>0.8</v>
      </c>
      <c r="AM25" s="169">
        <v>2.5</v>
      </c>
      <c r="AN25" s="169">
        <v>0.5</v>
      </c>
      <c r="AO25" s="169">
        <v>2.4</v>
      </c>
      <c r="AP25" s="169">
        <v>0.3</v>
      </c>
      <c r="AQ25" s="96"/>
      <c r="AR25" s="168" t="s">
        <v>167</v>
      </c>
      <c r="AS25" s="169">
        <v>0</v>
      </c>
      <c r="AT25" s="169">
        <v>1.4</v>
      </c>
      <c r="AU25" s="169">
        <v>2.6</v>
      </c>
      <c r="AV25" s="169">
        <v>1.9</v>
      </c>
      <c r="AW25" s="169">
        <v>6.5</v>
      </c>
      <c r="AX25" s="169">
        <v>9.1</v>
      </c>
      <c r="AY25" s="169">
        <v>4.8</v>
      </c>
      <c r="AZ25" s="169">
        <v>2.2000000000000002</v>
      </c>
      <c r="BA25" s="169">
        <v>5.3</v>
      </c>
      <c r="BB25" s="169">
        <v>3</v>
      </c>
      <c r="BC25" s="89">
        <v>34</v>
      </c>
      <c r="BD25" s="89">
        <v>5.3</v>
      </c>
      <c r="BE25" s="89">
        <v>1</v>
      </c>
      <c r="BF25" s="170">
        <v>0.7</v>
      </c>
      <c r="BG25" s="54">
        <v>1.9</v>
      </c>
      <c r="BH25" s="54">
        <v>0.7</v>
      </c>
      <c r="BI25" s="54">
        <v>1.1000000000000001</v>
      </c>
      <c r="BJ25" s="54">
        <v>0.7</v>
      </c>
      <c r="BK25" s="54">
        <v>0.2</v>
      </c>
      <c r="BL25" s="54">
        <v>7.4</v>
      </c>
      <c r="BM25" s="3">
        <v>0.2</v>
      </c>
      <c r="BN25" s="3">
        <v>8.6999999999999993</v>
      </c>
      <c r="BO25" s="3">
        <v>0.2</v>
      </c>
      <c r="BP25" s="3">
        <v>3.5</v>
      </c>
      <c r="BQ25" s="4">
        <v>0.22</v>
      </c>
      <c r="BR25" s="4">
        <v>0.1</v>
      </c>
      <c r="BS25" s="4">
        <v>0.25</v>
      </c>
      <c r="BT25" s="4">
        <v>0.16</v>
      </c>
      <c r="BU25" s="4">
        <v>0.3</v>
      </c>
      <c r="BV25" s="4">
        <v>0.2</v>
      </c>
      <c r="BW25" s="4">
        <v>0.3</v>
      </c>
      <c r="BX25" s="4">
        <v>0.1</v>
      </c>
      <c r="BY25" s="4">
        <v>0.4</v>
      </c>
      <c r="BZ25" s="4">
        <v>0.1</v>
      </c>
      <c r="CA25" s="4">
        <v>0.4</v>
      </c>
      <c r="CB25" s="4">
        <v>0.1</v>
      </c>
      <c r="CC25" s="4">
        <v>0.4</v>
      </c>
      <c r="CD25" s="4">
        <v>0.1</v>
      </c>
    </row>
    <row r="26" spans="2:82" x14ac:dyDescent="0.2">
      <c r="B26" s="168" t="s">
        <v>110</v>
      </c>
      <c r="C26" s="169" t="s">
        <v>18</v>
      </c>
      <c r="D26" s="169" t="s">
        <v>18</v>
      </c>
      <c r="E26" s="169" t="s">
        <v>18</v>
      </c>
      <c r="F26" s="169" t="s">
        <v>18</v>
      </c>
      <c r="G26" s="169" t="s">
        <v>18</v>
      </c>
      <c r="H26" s="169" t="s">
        <v>18</v>
      </c>
      <c r="I26" s="169" t="s">
        <v>18</v>
      </c>
      <c r="J26" s="169" t="s">
        <v>18</v>
      </c>
      <c r="K26" s="169" t="s">
        <v>18</v>
      </c>
      <c r="L26" s="169" t="s">
        <v>18</v>
      </c>
      <c r="M26" s="169" t="s">
        <v>18</v>
      </c>
      <c r="N26" s="169">
        <v>0.3</v>
      </c>
      <c r="O26" s="169" t="s">
        <v>18</v>
      </c>
      <c r="P26" s="169">
        <v>0.3</v>
      </c>
      <c r="Q26" s="169" t="s">
        <v>18</v>
      </c>
      <c r="R26" s="169">
        <v>0.5</v>
      </c>
      <c r="S26" s="169" t="s">
        <v>18</v>
      </c>
      <c r="T26" s="169">
        <v>0.7</v>
      </c>
      <c r="U26" s="169" t="s">
        <v>18</v>
      </c>
      <c r="V26" s="169">
        <v>0.8</v>
      </c>
      <c r="W26" s="169" t="s">
        <v>18</v>
      </c>
      <c r="X26" s="169">
        <v>0.8</v>
      </c>
      <c r="Y26" s="169">
        <v>0.9</v>
      </c>
      <c r="Z26" s="169">
        <v>0.8</v>
      </c>
      <c r="AA26" s="169">
        <v>1.2</v>
      </c>
      <c r="AB26" s="169">
        <v>0.9</v>
      </c>
      <c r="AC26" s="169">
        <v>1.3</v>
      </c>
      <c r="AD26" s="169">
        <v>1</v>
      </c>
      <c r="AE26" s="169">
        <v>2.2999999999999998</v>
      </c>
      <c r="AF26" s="169">
        <v>1.2</v>
      </c>
      <c r="AG26" s="169">
        <v>2.8</v>
      </c>
      <c r="AH26" s="169">
        <v>1.3</v>
      </c>
      <c r="AI26" s="169">
        <v>4.4000000000000004</v>
      </c>
      <c r="AJ26" s="169">
        <v>1.5</v>
      </c>
      <c r="AK26" s="169">
        <v>5</v>
      </c>
      <c r="AL26" s="169">
        <v>1.7</v>
      </c>
      <c r="AM26" s="169">
        <v>4.8</v>
      </c>
      <c r="AN26" s="169">
        <v>2.1</v>
      </c>
      <c r="AO26" s="169">
        <v>6.3</v>
      </c>
      <c r="AP26" s="169">
        <v>2.4</v>
      </c>
      <c r="AQ26" s="96"/>
      <c r="AR26" s="168" t="s">
        <v>168</v>
      </c>
      <c r="AS26" s="169">
        <v>270.5</v>
      </c>
      <c r="AT26" s="169">
        <v>24.5</v>
      </c>
      <c r="AU26" s="169">
        <v>129.80000000000001</v>
      </c>
      <c r="AV26" s="169">
        <v>18.100000000000001</v>
      </c>
      <c r="AW26" s="169">
        <v>43.5</v>
      </c>
      <c r="AX26" s="169">
        <v>62.8</v>
      </c>
      <c r="AY26" s="169">
        <v>8.5</v>
      </c>
      <c r="AZ26" s="169">
        <v>37.1</v>
      </c>
      <c r="BA26" s="169">
        <v>12.2</v>
      </c>
      <c r="BB26" s="169">
        <v>64</v>
      </c>
      <c r="BC26" s="89">
        <v>1.7</v>
      </c>
      <c r="BD26" s="89">
        <v>56.1</v>
      </c>
      <c r="BE26" s="89">
        <v>27</v>
      </c>
      <c r="BF26" s="170">
        <v>60</v>
      </c>
      <c r="BG26" s="54">
        <v>24.4</v>
      </c>
      <c r="BH26" s="54">
        <v>62.8</v>
      </c>
      <c r="BI26" s="54">
        <v>31.7</v>
      </c>
      <c r="BJ26" s="54">
        <v>64.8</v>
      </c>
      <c r="BK26" s="54">
        <v>23.2</v>
      </c>
      <c r="BL26" s="54">
        <v>62.5</v>
      </c>
      <c r="BM26" s="3">
        <v>18.3</v>
      </c>
      <c r="BN26" s="3">
        <v>54.1</v>
      </c>
      <c r="BO26" s="3">
        <v>16.899999999999999</v>
      </c>
      <c r="BP26" s="3">
        <v>53.2</v>
      </c>
      <c r="BQ26" s="4">
        <v>20</v>
      </c>
      <c r="BR26" s="4">
        <v>49.4</v>
      </c>
      <c r="BS26" s="4">
        <v>18.73</v>
      </c>
      <c r="BT26" s="4">
        <v>49.39</v>
      </c>
      <c r="BU26" s="4">
        <v>21.3</v>
      </c>
      <c r="BV26" s="4">
        <v>48.6</v>
      </c>
      <c r="BW26" s="4">
        <v>24.2</v>
      </c>
      <c r="BX26" s="4">
        <v>47.7</v>
      </c>
      <c r="BY26" s="4">
        <v>27.6</v>
      </c>
      <c r="BZ26" s="4">
        <v>46.7</v>
      </c>
      <c r="CA26" s="4">
        <v>31.4</v>
      </c>
      <c r="CB26" s="4">
        <v>45</v>
      </c>
      <c r="CC26" s="4">
        <v>54.3</v>
      </c>
      <c r="CD26" s="4">
        <v>46</v>
      </c>
    </row>
    <row r="27" spans="2:82" x14ac:dyDescent="0.2">
      <c r="B27" s="168" t="s">
        <v>164</v>
      </c>
      <c r="C27" s="169" t="s">
        <v>18</v>
      </c>
      <c r="D27" s="169" t="s">
        <v>18</v>
      </c>
      <c r="E27" s="169" t="s">
        <v>18</v>
      </c>
      <c r="F27" s="169" t="s">
        <v>18</v>
      </c>
      <c r="G27" s="169" t="s">
        <v>18</v>
      </c>
      <c r="H27" s="169" t="s">
        <v>18</v>
      </c>
      <c r="I27" s="169" t="s">
        <v>18</v>
      </c>
      <c r="J27" s="169" t="s">
        <v>18</v>
      </c>
      <c r="K27" s="169" t="s">
        <v>18</v>
      </c>
      <c r="L27" s="169" t="s">
        <v>18</v>
      </c>
      <c r="M27" s="169" t="s">
        <v>18</v>
      </c>
      <c r="N27" s="169" t="s">
        <v>18</v>
      </c>
      <c r="O27" s="169" t="s">
        <v>18</v>
      </c>
      <c r="P27" s="169" t="s">
        <v>18</v>
      </c>
      <c r="Q27" s="169" t="s">
        <v>18</v>
      </c>
      <c r="R27" s="169" t="s">
        <v>18</v>
      </c>
      <c r="S27" s="169" t="s">
        <v>18</v>
      </c>
      <c r="T27" s="169" t="s">
        <v>18</v>
      </c>
      <c r="U27" s="169" t="s">
        <v>18</v>
      </c>
      <c r="V27" s="169" t="s">
        <v>18</v>
      </c>
      <c r="W27" s="169" t="s">
        <v>18</v>
      </c>
      <c r="X27" s="169" t="s">
        <v>18</v>
      </c>
      <c r="Y27" s="169" t="s">
        <v>18</v>
      </c>
      <c r="Z27" s="169" t="s">
        <v>18</v>
      </c>
      <c r="AA27" s="169" t="s">
        <v>18</v>
      </c>
      <c r="AB27" s="169" t="s">
        <v>18</v>
      </c>
      <c r="AC27" s="169" t="s">
        <v>18</v>
      </c>
      <c r="AD27" s="169" t="s">
        <v>18</v>
      </c>
      <c r="AE27" s="169" t="s">
        <v>18</v>
      </c>
      <c r="AF27" s="169" t="s">
        <v>18</v>
      </c>
      <c r="AG27" s="169" t="s">
        <v>18</v>
      </c>
      <c r="AH27" s="169" t="s">
        <v>18</v>
      </c>
      <c r="AI27" s="169" t="s">
        <v>18</v>
      </c>
      <c r="AJ27" s="169" t="s">
        <v>18</v>
      </c>
      <c r="AK27" s="169" t="s">
        <v>18</v>
      </c>
      <c r="AL27" s="169" t="s">
        <v>18</v>
      </c>
      <c r="AM27" s="169">
        <v>0.4</v>
      </c>
      <c r="AN27" s="169">
        <v>1.5</v>
      </c>
      <c r="AO27" s="169">
        <v>0.4</v>
      </c>
      <c r="AP27" s="169">
        <v>1.5</v>
      </c>
      <c r="AQ27" s="96"/>
      <c r="AR27" s="168"/>
      <c r="AS27" s="169"/>
      <c r="AT27" s="169"/>
      <c r="AU27" s="169"/>
      <c r="AV27" s="169"/>
      <c r="AW27" s="169"/>
      <c r="AX27" s="169"/>
      <c r="AY27" s="169"/>
      <c r="AZ27" s="169"/>
      <c r="BA27" s="169"/>
      <c r="BB27" s="169"/>
      <c r="BC27" s="89"/>
      <c r="BD27" s="89"/>
      <c r="BE27" s="89"/>
      <c r="BF27" s="170"/>
      <c r="BG27" s="54"/>
      <c r="BH27" s="54"/>
      <c r="BI27" s="54"/>
      <c r="BJ27" s="54"/>
      <c r="BK27" s="54"/>
      <c r="BL27" s="54"/>
      <c r="BM27" s="3"/>
      <c r="BN27" s="3"/>
      <c r="BO27" s="3"/>
      <c r="BP27" s="3"/>
      <c r="BQ27" s="4"/>
      <c r="BR27" s="4"/>
      <c r="BS27" s="4"/>
      <c r="BT27" s="4"/>
      <c r="BU27" s="4"/>
      <c r="BV27" s="4"/>
      <c r="BW27" s="4"/>
      <c r="BX27" s="4"/>
      <c r="BY27" s="4"/>
      <c r="BZ27" s="4"/>
      <c r="CA27" s="4"/>
      <c r="CB27" s="4"/>
      <c r="CC27" s="4"/>
      <c r="CD27" s="4"/>
    </row>
    <row r="28" spans="2:82" x14ac:dyDescent="0.2">
      <c r="B28" s="168" t="s">
        <v>419</v>
      </c>
      <c r="C28" s="169" t="s">
        <v>18</v>
      </c>
      <c r="D28" s="169" t="s">
        <v>18</v>
      </c>
      <c r="E28" s="169" t="s">
        <v>18</v>
      </c>
      <c r="F28" s="169" t="s">
        <v>18</v>
      </c>
      <c r="G28" s="169" t="s">
        <v>18</v>
      </c>
      <c r="H28" s="169" t="s">
        <v>18</v>
      </c>
      <c r="I28" s="169" t="s">
        <v>18</v>
      </c>
      <c r="J28" s="169" t="s">
        <v>18</v>
      </c>
      <c r="K28" s="169">
        <v>2.8</v>
      </c>
      <c r="L28" s="169" t="s">
        <v>18</v>
      </c>
      <c r="M28" s="169">
        <v>14.5</v>
      </c>
      <c r="N28" s="169">
        <v>1.2</v>
      </c>
      <c r="O28" s="169">
        <v>19.399999999999999</v>
      </c>
      <c r="P28" s="169">
        <v>1</v>
      </c>
      <c r="Q28" s="169">
        <v>47.3</v>
      </c>
      <c r="R28" s="169">
        <v>0.9</v>
      </c>
      <c r="S28" s="169">
        <v>56.3</v>
      </c>
      <c r="T28" s="169">
        <v>0.8</v>
      </c>
      <c r="U28" s="169">
        <v>57</v>
      </c>
      <c r="V28" s="169">
        <v>0.5</v>
      </c>
      <c r="W28" s="169">
        <v>41.9</v>
      </c>
      <c r="X28" s="169">
        <v>0.6</v>
      </c>
      <c r="Y28" s="169">
        <v>34</v>
      </c>
      <c r="Z28" s="169">
        <v>1.4</v>
      </c>
      <c r="AA28" s="169">
        <v>2.7</v>
      </c>
      <c r="AB28" s="169">
        <v>1.9</v>
      </c>
      <c r="AC28" s="169" t="s">
        <v>18</v>
      </c>
      <c r="AD28" s="169">
        <v>2.4</v>
      </c>
      <c r="AE28" s="169" t="s">
        <v>18</v>
      </c>
      <c r="AF28" s="169" t="s">
        <v>18</v>
      </c>
      <c r="AG28" s="169" t="s">
        <v>18</v>
      </c>
      <c r="AH28" s="169">
        <v>2.9</v>
      </c>
      <c r="AI28" s="169" t="s">
        <v>18</v>
      </c>
      <c r="AJ28" s="169" t="s">
        <v>18</v>
      </c>
      <c r="AK28" s="169" t="s">
        <v>18</v>
      </c>
      <c r="AL28" s="169" t="s">
        <v>18</v>
      </c>
      <c r="AM28" s="169" t="s">
        <v>18</v>
      </c>
      <c r="AN28" s="169" t="s">
        <v>18</v>
      </c>
      <c r="AO28" s="169">
        <v>13.1</v>
      </c>
      <c r="AP28" s="169">
        <v>4.8</v>
      </c>
      <c r="AQ28" s="96"/>
      <c r="AR28" s="173" t="s">
        <v>105</v>
      </c>
      <c r="AS28" s="172">
        <v>529.9</v>
      </c>
      <c r="AT28" s="172">
        <v>374.8</v>
      </c>
      <c r="AU28" s="172">
        <v>564</v>
      </c>
      <c r="AV28" s="172">
        <v>378.7</v>
      </c>
      <c r="AW28" s="172">
        <v>579.70000000000005</v>
      </c>
      <c r="AX28" s="172">
        <v>338.6</v>
      </c>
      <c r="AY28" s="172">
        <v>588.70000000000005</v>
      </c>
      <c r="AZ28" s="172">
        <v>319.60000000000002</v>
      </c>
      <c r="BA28" s="172">
        <v>629.6</v>
      </c>
      <c r="BB28" s="172">
        <v>321.60000000000002</v>
      </c>
      <c r="BC28" s="174">
        <v>1801.8</v>
      </c>
      <c r="BD28" s="71">
        <v>324.2</v>
      </c>
      <c r="BE28" s="71">
        <v>692.4</v>
      </c>
      <c r="BF28" s="167">
        <v>206.5</v>
      </c>
      <c r="BG28" s="55">
        <v>661</v>
      </c>
      <c r="BH28" s="55">
        <v>226.8</v>
      </c>
      <c r="BI28" s="55">
        <v>678.5</v>
      </c>
      <c r="BJ28" s="55">
        <v>270</v>
      </c>
      <c r="BK28" s="55">
        <v>797.4</v>
      </c>
      <c r="BL28" s="55">
        <v>323.8</v>
      </c>
      <c r="BM28" s="175">
        <v>1067.4000000000001</v>
      </c>
      <c r="BN28" s="1">
        <v>284</v>
      </c>
      <c r="BO28" s="5">
        <v>931.4</v>
      </c>
      <c r="BP28" s="5">
        <v>234.4</v>
      </c>
      <c r="BQ28" s="5">
        <v>997.8</v>
      </c>
      <c r="BR28" s="5">
        <v>212.93000000000004</v>
      </c>
      <c r="BS28" s="5">
        <v>1094.4800000000002</v>
      </c>
      <c r="BT28" s="5">
        <v>217.27</v>
      </c>
      <c r="BU28" s="5">
        <v>1159</v>
      </c>
      <c r="BV28" s="5">
        <v>217.1</v>
      </c>
      <c r="BW28" s="5">
        <v>1326.4</v>
      </c>
      <c r="BX28" s="5">
        <v>203.6</v>
      </c>
      <c r="BY28" s="5">
        <v>1185.4000000000001</v>
      </c>
      <c r="BZ28" s="5">
        <v>216.8</v>
      </c>
      <c r="CA28" s="5">
        <v>1226.4000000000001</v>
      </c>
      <c r="CB28" s="5">
        <v>239.1</v>
      </c>
      <c r="CC28" s="5">
        <v>1259.9000000000001</v>
      </c>
      <c r="CD28" s="5">
        <v>295</v>
      </c>
    </row>
    <row r="29" spans="2:82" x14ac:dyDescent="0.2">
      <c r="B29" s="168"/>
      <c r="C29" s="172"/>
      <c r="D29" s="172"/>
      <c r="E29" s="169"/>
      <c r="F29" s="169"/>
      <c r="G29" s="169"/>
      <c r="H29" s="169"/>
      <c r="I29" s="4"/>
      <c r="J29" s="169"/>
      <c r="K29" s="169"/>
      <c r="L29" s="169"/>
      <c r="M29" s="169"/>
      <c r="N29" s="169"/>
      <c r="O29" s="169"/>
      <c r="P29" s="169"/>
      <c r="Q29" s="169"/>
      <c r="R29" s="169"/>
      <c r="S29" s="169"/>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R29" s="168" t="s">
        <v>180</v>
      </c>
      <c r="AS29" s="169">
        <v>215.2</v>
      </c>
      <c r="AT29" s="169">
        <v>151</v>
      </c>
      <c r="AU29" s="169">
        <v>235.7</v>
      </c>
      <c r="AV29" s="169">
        <v>155.9</v>
      </c>
      <c r="AW29" s="169">
        <v>244.3</v>
      </c>
      <c r="AX29" s="169">
        <v>149.6</v>
      </c>
      <c r="AY29" s="169">
        <v>238.3</v>
      </c>
      <c r="AZ29" s="169">
        <v>150.5</v>
      </c>
      <c r="BA29" s="169">
        <v>267.89999999999998</v>
      </c>
      <c r="BB29" s="169">
        <v>164.23</v>
      </c>
      <c r="BC29" s="169">
        <v>1395.9</v>
      </c>
      <c r="BD29" s="169">
        <v>179.5</v>
      </c>
      <c r="BE29" s="4">
        <v>241.8</v>
      </c>
      <c r="BF29" s="4">
        <v>74.3</v>
      </c>
      <c r="BG29" s="54">
        <v>231.6</v>
      </c>
      <c r="BH29" s="54">
        <v>72.900000000000006</v>
      </c>
      <c r="BI29" s="54">
        <v>260.5</v>
      </c>
      <c r="BJ29" s="54">
        <v>88.9</v>
      </c>
      <c r="BK29" s="54">
        <v>333.8</v>
      </c>
      <c r="BL29" s="54">
        <v>119.6</v>
      </c>
      <c r="BM29" s="3">
        <v>410.4</v>
      </c>
      <c r="BN29" s="3">
        <v>133.9</v>
      </c>
      <c r="BO29" s="3">
        <v>510.6</v>
      </c>
      <c r="BP29" s="3">
        <v>112.3</v>
      </c>
      <c r="BQ29" s="4">
        <v>624.70000000000005</v>
      </c>
      <c r="BR29" s="4">
        <v>104.26</v>
      </c>
      <c r="BS29" s="4">
        <v>714.83</v>
      </c>
      <c r="BT29" s="4">
        <v>102.98</v>
      </c>
      <c r="BU29" s="4">
        <v>735.2</v>
      </c>
      <c r="BV29" s="4">
        <v>101.6</v>
      </c>
      <c r="BW29" s="4">
        <v>727.7</v>
      </c>
      <c r="BX29" s="4">
        <v>82.5</v>
      </c>
      <c r="BY29" s="4">
        <v>719.5</v>
      </c>
      <c r="BZ29" s="4">
        <v>83.1</v>
      </c>
      <c r="CA29" s="4">
        <v>747.4</v>
      </c>
      <c r="CB29" s="4">
        <v>84.8</v>
      </c>
      <c r="CC29" s="4">
        <v>777.7</v>
      </c>
      <c r="CD29" s="4">
        <v>106.9</v>
      </c>
    </row>
    <row r="30" spans="2:82" x14ac:dyDescent="0.2">
      <c r="B30" s="173" t="s">
        <v>111</v>
      </c>
      <c r="C30" s="172">
        <v>20.9</v>
      </c>
      <c r="D30" s="172">
        <v>8.1999999999999993</v>
      </c>
      <c r="E30" s="172">
        <v>20.399999999999999</v>
      </c>
      <c r="F30" s="172">
        <v>10</v>
      </c>
      <c r="G30" s="172">
        <v>41.2</v>
      </c>
      <c r="H30" s="172">
        <v>13.4</v>
      </c>
      <c r="I30" s="172">
        <v>50.6</v>
      </c>
      <c r="J30" s="172">
        <v>14.6</v>
      </c>
      <c r="K30" s="172">
        <v>52.3</v>
      </c>
      <c r="L30" s="172">
        <v>12.8</v>
      </c>
      <c r="M30" s="172">
        <v>50.1</v>
      </c>
      <c r="N30" s="172">
        <v>11.9</v>
      </c>
      <c r="O30" s="172">
        <v>43.4</v>
      </c>
      <c r="P30" s="172">
        <v>11.6</v>
      </c>
      <c r="Q30" s="172">
        <v>45</v>
      </c>
      <c r="R30" s="172">
        <v>7.4</v>
      </c>
      <c r="S30" s="172">
        <v>47.2</v>
      </c>
      <c r="T30" s="172">
        <v>18.3</v>
      </c>
      <c r="U30" s="172">
        <v>45.7</v>
      </c>
      <c r="V30" s="172">
        <v>11</v>
      </c>
      <c r="W30" s="172">
        <v>43.5</v>
      </c>
      <c r="X30" s="172">
        <v>10.7</v>
      </c>
      <c r="Y30" s="172">
        <v>42</v>
      </c>
      <c r="Z30" s="172">
        <v>10.9</v>
      </c>
      <c r="AA30" s="172">
        <v>56.3</v>
      </c>
      <c r="AB30" s="172">
        <v>15.7</v>
      </c>
      <c r="AC30" s="172">
        <v>67.3</v>
      </c>
      <c r="AD30" s="172">
        <v>29.3</v>
      </c>
      <c r="AE30" s="172">
        <v>84.6</v>
      </c>
      <c r="AF30" s="172">
        <v>37.9</v>
      </c>
      <c r="AG30" s="172">
        <v>111.5</v>
      </c>
      <c r="AH30" s="172">
        <v>36.700000000000003</v>
      </c>
      <c r="AI30" s="172">
        <v>111.7</v>
      </c>
      <c r="AJ30" s="172">
        <v>37.9</v>
      </c>
      <c r="AK30" s="172">
        <v>103.1</v>
      </c>
      <c r="AL30" s="172">
        <v>47.6</v>
      </c>
      <c r="AM30" s="172">
        <v>205</v>
      </c>
      <c r="AN30" s="172">
        <v>56.2</v>
      </c>
      <c r="AO30" s="172">
        <v>309.10000000000002</v>
      </c>
      <c r="AP30" s="172">
        <v>97.4</v>
      </c>
      <c r="AQ30" s="81"/>
      <c r="AR30" s="168" t="s">
        <v>107</v>
      </c>
      <c r="AS30" s="169">
        <v>215.1</v>
      </c>
      <c r="AT30" s="169">
        <v>184.9</v>
      </c>
      <c r="AU30" s="169">
        <v>226.6</v>
      </c>
      <c r="AV30" s="169">
        <v>185.8</v>
      </c>
      <c r="AW30" s="169">
        <v>227.9</v>
      </c>
      <c r="AX30" s="169">
        <v>153.69999999999999</v>
      </c>
      <c r="AY30" s="169">
        <v>240.7</v>
      </c>
      <c r="AZ30" s="169">
        <v>134.30000000000001</v>
      </c>
      <c r="BA30" s="169">
        <v>253.6</v>
      </c>
      <c r="BB30" s="169">
        <v>113.64</v>
      </c>
      <c r="BC30" s="169">
        <v>291.89999999999998</v>
      </c>
      <c r="BD30" s="169">
        <v>96.3</v>
      </c>
      <c r="BE30" s="4">
        <v>322.60000000000002</v>
      </c>
      <c r="BF30" s="4">
        <v>77.400000000000006</v>
      </c>
      <c r="BG30" s="54">
        <v>294.2</v>
      </c>
      <c r="BH30" s="54">
        <v>99.2</v>
      </c>
      <c r="BI30" s="54">
        <v>273.39999999999998</v>
      </c>
      <c r="BJ30" s="54">
        <v>110.9</v>
      </c>
      <c r="BK30" s="54">
        <v>297.3</v>
      </c>
      <c r="BL30" s="54">
        <v>111.7</v>
      </c>
      <c r="BM30" s="3">
        <v>275.2</v>
      </c>
      <c r="BN30" s="3">
        <v>65.3</v>
      </c>
      <c r="BO30" s="3">
        <v>225.1</v>
      </c>
      <c r="BP30" s="3">
        <v>30.6</v>
      </c>
      <c r="BQ30" s="4">
        <v>171.2</v>
      </c>
      <c r="BR30" s="4">
        <v>15.7</v>
      </c>
      <c r="BS30" s="4">
        <v>156.08000000000001</v>
      </c>
      <c r="BT30" s="4">
        <v>13.93</v>
      </c>
      <c r="BU30" s="4">
        <v>162.69999999999999</v>
      </c>
      <c r="BV30" s="4">
        <v>13.8</v>
      </c>
      <c r="BW30" s="4">
        <v>165.6</v>
      </c>
      <c r="BX30" s="4">
        <v>8.1</v>
      </c>
      <c r="BY30" s="4">
        <v>157.30000000000001</v>
      </c>
      <c r="BZ30" s="4">
        <v>5.9</v>
      </c>
      <c r="CA30" s="4">
        <v>147.30000000000001</v>
      </c>
      <c r="CB30" s="4">
        <v>8</v>
      </c>
      <c r="CC30" s="4">
        <v>128.80000000000001</v>
      </c>
      <c r="CD30" s="4">
        <v>13.4</v>
      </c>
    </row>
    <row r="31" spans="2:82" x14ac:dyDescent="0.2">
      <c r="B31" s="168" t="s">
        <v>112</v>
      </c>
      <c r="C31" s="169" t="s">
        <v>18</v>
      </c>
      <c r="D31" s="169">
        <v>0.1</v>
      </c>
      <c r="E31" s="169">
        <v>0.2</v>
      </c>
      <c r="F31" s="169">
        <v>0.1</v>
      </c>
      <c r="G31" s="169">
        <v>1.4</v>
      </c>
      <c r="H31" s="169">
        <v>0.5</v>
      </c>
      <c r="I31" s="169">
        <v>1.7</v>
      </c>
      <c r="J31" s="169">
        <v>0.9</v>
      </c>
      <c r="K31" s="169">
        <v>1.4</v>
      </c>
      <c r="L31" s="169">
        <v>0.6</v>
      </c>
      <c r="M31" s="169">
        <v>1.6</v>
      </c>
      <c r="N31" s="169">
        <v>1</v>
      </c>
      <c r="O31" s="169">
        <v>1.4</v>
      </c>
      <c r="P31" s="169">
        <v>0.4</v>
      </c>
      <c r="Q31" s="169">
        <v>1</v>
      </c>
      <c r="R31" s="169">
        <v>0.2</v>
      </c>
      <c r="S31" s="169">
        <v>1</v>
      </c>
      <c r="T31" s="169">
        <v>0.1</v>
      </c>
      <c r="U31" s="169">
        <v>0.6</v>
      </c>
      <c r="V31" s="169">
        <v>0</v>
      </c>
      <c r="W31" s="169" t="s">
        <v>18</v>
      </c>
      <c r="X31" s="169" t="s">
        <v>18</v>
      </c>
      <c r="Y31" s="169" t="s">
        <v>18</v>
      </c>
      <c r="Z31" s="169" t="s">
        <v>18</v>
      </c>
      <c r="AA31" s="169" t="s">
        <v>18</v>
      </c>
      <c r="AB31" s="169" t="s">
        <v>18</v>
      </c>
      <c r="AC31" s="169">
        <v>3.8</v>
      </c>
      <c r="AD31" s="169">
        <v>0.4</v>
      </c>
      <c r="AE31" s="169">
        <v>26.7</v>
      </c>
      <c r="AF31" s="169">
        <v>2</v>
      </c>
      <c r="AG31" s="169">
        <v>40.700000000000003</v>
      </c>
      <c r="AH31" s="169">
        <v>1.9</v>
      </c>
      <c r="AI31" s="169">
        <v>20.3</v>
      </c>
      <c r="AJ31" s="169">
        <v>0.9</v>
      </c>
      <c r="AK31" s="169">
        <v>5</v>
      </c>
      <c r="AL31" s="169">
        <v>0.4</v>
      </c>
      <c r="AM31" s="169">
        <v>64.400000000000006</v>
      </c>
      <c r="AN31" s="169">
        <v>3</v>
      </c>
      <c r="AO31" s="169">
        <v>187</v>
      </c>
      <c r="AP31" s="169">
        <v>9.6</v>
      </c>
      <c r="AQ31" s="96"/>
      <c r="AR31" s="168" t="s">
        <v>108</v>
      </c>
      <c r="AS31" s="169">
        <v>53.7</v>
      </c>
      <c r="AT31" s="169">
        <v>28.1</v>
      </c>
      <c r="AU31" s="169">
        <v>62.6</v>
      </c>
      <c r="AV31" s="169">
        <v>28.9</v>
      </c>
      <c r="AW31" s="169">
        <v>66.5</v>
      </c>
      <c r="AX31" s="169">
        <v>28.1</v>
      </c>
      <c r="AY31" s="169">
        <v>72.599999999999994</v>
      </c>
      <c r="AZ31" s="169">
        <v>30.1</v>
      </c>
      <c r="BA31" s="169">
        <v>84.5</v>
      </c>
      <c r="BB31" s="169">
        <v>39.880000000000003</v>
      </c>
      <c r="BC31" s="169">
        <v>98</v>
      </c>
      <c r="BD31" s="169">
        <v>45.1</v>
      </c>
      <c r="BE31" s="4">
        <v>112.8</v>
      </c>
      <c r="BF31" s="4">
        <v>51</v>
      </c>
      <c r="BG31" s="54">
        <v>119.5</v>
      </c>
      <c r="BH31" s="54">
        <v>51.5</v>
      </c>
      <c r="BI31" s="54">
        <v>127.3</v>
      </c>
      <c r="BJ31" s="54">
        <v>59.8</v>
      </c>
      <c r="BK31" s="54">
        <v>143.6</v>
      </c>
      <c r="BL31" s="54">
        <v>73.900000000000006</v>
      </c>
      <c r="BM31" s="3">
        <v>157.80000000000001</v>
      </c>
      <c r="BN31" s="3">
        <v>72.099999999999994</v>
      </c>
      <c r="BO31" s="3">
        <v>168.2</v>
      </c>
      <c r="BP31" s="3">
        <v>82.6</v>
      </c>
      <c r="BQ31" s="4">
        <v>168.5</v>
      </c>
      <c r="BR31" s="4">
        <v>82.2</v>
      </c>
      <c r="BS31" s="4">
        <v>192.64</v>
      </c>
      <c r="BT31" s="4">
        <v>92.36</v>
      </c>
      <c r="BU31" s="4">
        <v>222.6</v>
      </c>
      <c r="BV31" s="4">
        <v>92.8</v>
      </c>
      <c r="BW31" s="4">
        <v>236.3</v>
      </c>
      <c r="BX31" s="4">
        <v>96.1</v>
      </c>
      <c r="BY31" s="4">
        <v>256.39999999999998</v>
      </c>
      <c r="BZ31" s="4">
        <v>113.1</v>
      </c>
      <c r="CA31" s="4">
        <v>263.39999999999998</v>
      </c>
      <c r="CB31" s="4">
        <v>125.4</v>
      </c>
      <c r="CC31" s="4">
        <v>278.89999999999998</v>
      </c>
      <c r="CD31" s="4">
        <v>151.1</v>
      </c>
    </row>
    <row r="32" spans="2:82" x14ac:dyDescent="0.2">
      <c r="B32" s="168" t="s">
        <v>113</v>
      </c>
      <c r="C32" s="169">
        <v>0.1</v>
      </c>
      <c r="D32" s="169">
        <v>0.1</v>
      </c>
      <c r="E32" s="169"/>
      <c r="F32" s="169"/>
      <c r="G32" s="169">
        <v>0.1</v>
      </c>
      <c r="H32" s="169">
        <v>0.1</v>
      </c>
      <c r="I32" s="169">
        <v>0.2</v>
      </c>
      <c r="J32" s="169">
        <v>0.1</v>
      </c>
      <c r="K32" s="169">
        <v>0.3</v>
      </c>
      <c r="L32" s="169">
        <v>0.2</v>
      </c>
      <c r="M32" s="169">
        <v>0.2</v>
      </c>
      <c r="N32" s="169">
        <v>0.1</v>
      </c>
      <c r="O32" s="169">
        <v>0.2</v>
      </c>
      <c r="P32" s="169">
        <v>0</v>
      </c>
      <c r="Q32" s="169">
        <v>0.3</v>
      </c>
      <c r="R32" s="169">
        <v>0</v>
      </c>
      <c r="S32" s="169">
        <v>0.1</v>
      </c>
      <c r="T32" s="169">
        <v>0</v>
      </c>
      <c r="U32" s="169">
        <v>0.3</v>
      </c>
      <c r="V32" s="169">
        <v>0</v>
      </c>
      <c r="W32" s="169">
        <v>0.1</v>
      </c>
      <c r="X32" s="169">
        <v>0.4</v>
      </c>
      <c r="Y32" s="169">
        <v>0.2</v>
      </c>
      <c r="Z32" s="169">
        <v>0.8</v>
      </c>
      <c r="AA32" s="169">
        <v>1.8</v>
      </c>
      <c r="AB32" s="169">
        <v>0.8</v>
      </c>
      <c r="AC32" s="169">
        <v>2.5</v>
      </c>
      <c r="AD32" s="169">
        <v>1.3</v>
      </c>
      <c r="AE32" s="169">
        <v>1.8</v>
      </c>
      <c r="AF32" s="169">
        <v>0.8</v>
      </c>
      <c r="AG32" s="169">
        <v>4.5</v>
      </c>
      <c r="AH32" s="169">
        <v>0.9</v>
      </c>
      <c r="AI32" s="169">
        <v>4.7</v>
      </c>
      <c r="AJ32" s="169">
        <v>1.7</v>
      </c>
      <c r="AK32" s="169">
        <v>1.6</v>
      </c>
      <c r="AL32" s="169">
        <v>2.2999999999999998</v>
      </c>
      <c r="AM32" s="169">
        <v>5.6</v>
      </c>
      <c r="AN32" s="169">
        <v>2.5</v>
      </c>
      <c r="AO32" s="169">
        <v>2.5</v>
      </c>
      <c r="AP32" s="169">
        <v>1</v>
      </c>
      <c r="AQ32" s="96"/>
      <c r="AR32" s="168" t="s">
        <v>110</v>
      </c>
      <c r="AS32" s="169">
        <v>6.3</v>
      </c>
      <c r="AT32" s="169">
        <v>2.5</v>
      </c>
      <c r="AU32" s="169">
        <v>8.1999999999999993</v>
      </c>
      <c r="AV32" s="169">
        <v>2.4</v>
      </c>
      <c r="AW32" s="169">
        <v>8</v>
      </c>
      <c r="AX32" s="169">
        <v>2.2000000000000002</v>
      </c>
      <c r="AY32" s="169">
        <v>7.4</v>
      </c>
      <c r="AZ32" s="169">
        <v>2</v>
      </c>
      <c r="BA32" s="169">
        <v>7.5</v>
      </c>
      <c r="BB32" s="169">
        <v>1.95</v>
      </c>
      <c r="BC32" s="169">
        <v>7.7</v>
      </c>
      <c r="BD32" s="169">
        <v>2.1</v>
      </c>
      <c r="BE32" s="4">
        <v>8</v>
      </c>
      <c r="BF32" s="4">
        <v>2</v>
      </c>
      <c r="BG32" s="54">
        <v>7.5</v>
      </c>
      <c r="BH32" s="54">
        <v>1.8</v>
      </c>
      <c r="BI32" s="54">
        <v>9</v>
      </c>
      <c r="BJ32" s="54">
        <v>1.8</v>
      </c>
      <c r="BK32" s="54">
        <v>8.4</v>
      </c>
      <c r="BL32" s="54">
        <v>1.9</v>
      </c>
      <c r="BM32" s="3">
        <v>9.6</v>
      </c>
      <c r="BN32" s="3">
        <v>1.8</v>
      </c>
      <c r="BO32" s="3">
        <v>8.3000000000000007</v>
      </c>
      <c r="BP32" s="3">
        <v>1.8</v>
      </c>
      <c r="BQ32" s="4">
        <v>10.3</v>
      </c>
      <c r="BR32" s="4">
        <v>2.0699999999999998</v>
      </c>
      <c r="BS32" s="4">
        <v>11.53</v>
      </c>
      <c r="BT32" s="4">
        <v>1.8</v>
      </c>
      <c r="BU32" s="4">
        <v>8.1</v>
      </c>
      <c r="BV32" s="4">
        <v>1.7</v>
      </c>
      <c r="BW32" s="4">
        <v>4.8</v>
      </c>
      <c r="BX32" s="4">
        <v>1.7</v>
      </c>
      <c r="BY32" s="4">
        <v>5.3</v>
      </c>
      <c r="BZ32" s="4">
        <v>1.7</v>
      </c>
      <c r="CA32" s="4">
        <v>8</v>
      </c>
      <c r="CB32" s="4">
        <v>1.7</v>
      </c>
      <c r="CC32" s="4">
        <v>9.3000000000000007</v>
      </c>
      <c r="CD32" s="4">
        <v>1.7</v>
      </c>
    </row>
    <row r="33" spans="2:82" x14ac:dyDescent="0.2">
      <c r="B33" s="168" t="s">
        <v>135</v>
      </c>
      <c r="C33" s="169" t="s">
        <v>18</v>
      </c>
      <c r="D33" s="169" t="s">
        <v>18</v>
      </c>
      <c r="E33" s="169" t="s">
        <v>18</v>
      </c>
      <c r="F33" s="169" t="s">
        <v>18</v>
      </c>
      <c r="G33" s="169" t="s">
        <v>18</v>
      </c>
      <c r="H33" s="169" t="s">
        <v>18</v>
      </c>
      <c r="I33" s="169">
        <v>0.4</v>
      </c>
      <c r="J33" s="169">
        <v>0.1</v>
      </c>
      <c r="K33" s="169">
        <v>0.3</v>
      </c>
      <c r="L33" s="169">
        <v>0</v>
      </c>
      <c r="M33" s="169">
        <v>0.2</v>
      </c>
      <c r="N33" s="169">
        <v>0</v>
      </c>
      <c r="O33" s="169" t="s">
        <v>18</v>
      </c>
      <c r="P33" s="169">
        <v>0.4</v>
      </c>
      <c r="Q33" s="169">
        <v>0.2</v>
      </c>
      <c r="R33" s="169"/>
      <c r="S33" s="169">
        <v>0.2</v>
      </c>
      <c r="T33" s="169">
        <v>0.1</v>
      </c>
      <c r="U33" s="169">
        <v>0.2</v>
      </c>
      <c r="V33" s="169">
        <v>0.2</v>
      </c>
      <c r="W33" s="169">
        <v>0.1</v>
      </c>
      <c r="X33" s="169">
        <v>0</v>
      </c>
      <c r="Y33" s="169">
        <v>0.1</v>
      </c>
      <c r="Z33" s="169" t="s">
        <v>18</v>
      </c>
      <c r="AA33" s="169">
        <v>0.1</v>
      </c>
      <c r="AB33" s="169" t="s">
        <v>18</v>
      </c>
      <c r="AC33" s="169">
        <v>0.1</v>
      </c>
      <c r="AD33" s="169" t="s">
        <v>18</v>
      </c>
      <c r="AE33" s="169" t="s">
        <v>18</v>
      </c>
      <c r="AF33" s="169" t="s">
        <v>18</v>
      </c>
      <c r="AG33" s="169" t="s">
        <v>18</v>
      </c>
      <c r="AH33" s="169" t="s">
        <v>18</v>
      </c>
      <c r="AI33" s="169" t="s">
        <v>18</v>
      </c>
      <c r="AJ33" s="169" t="s">
        <v>18</v>
      </c>
      <c r="AK33" s="169" t="s">
        <v>18</v>
      </c>
      <c r="AL33" s="169" t="s">
        <v>18</v>
      </c>
      <c r="AM33" s="169" t="s">
        <v>18</v>
      </c>
      <c r="AN33" s="169" t="s">
        <v>18</v>
      </c>
      <c r="AO33" s="169" t="s">
        <v>18</v>
      </c>
      <c r="AP33" s="169" t="s">
        <v>18</v>
      </c>
      <c r="AQ33" s="96"/>
      <c r="AR33" s="168" t="s">
        <v>109</v>
      </c>
      <c r="AS33" s="169">
        <v>1.7</v>
      </c>
      <c r="AT33" s="169">
        <v>0.1</v>
      </c>
      <c r="AU33" s="169" t="s">
        <v>18</v>
      </c>
      <c r="AV33" s="169" t="s">
        <v>18</v>
      </c>
      <c r="AW33" s="169" t="s">
        <v>18</v>
      </c>
      <c r="AX33" s="169" t="s">
        <v>18</v>
      </c>
      <c r="AY33" s="169" t="s">
        <v>18</v>
      </c>
      <c r="AZ33" s="169" t="s">
        <v>18</v>
      </c>
      <c r="BA33" s="169" t="s">
        <v>18</v>
      </c>
      <c r="BB33" s="169" t="s">
        <v>18</v>
      </c>
      <c r="BC33" s="169" t="s">
        <v>18</v>
      </c>
      <c r="BD33" s="169" t="s">
        <v>18</v>
      </c>
      <c r="BE33" s="169" t="s">
        <v>18</v>
      </c>
      <c r="BF33" s="169" t="s">
        <v>18</v>
      </c>
      <c r="BQ33" s="4"/>
      <c r="BR33" s="4"/>
      <c r="BS33" s="4"/>
      <c r="BT33" s="4"/>
      <c r="BU33" s="4"/>
      <c r="BV33" s="4"/>
      <c r="BW33" s="4"/>
      <c r="BX33" s="4"/>
      <c r="BY33" s="4"/>
      <c r="BZ33" s="4"/>
      <c r="CA33" s="4"/>
      <c r="CB33" s="4"/>
      <c r="CC33" s="4"/>
      <c r="CD33" s="4"/>
    </row>
    <row r="34" spans="2:82" x14ac:dyDescent="0.2">
      <c r="B34" s="168" t="s">
        <v>114</v>
      </c>
      <c r="C34" s="169">
        <v>0.5</v>
      </c>
      <c r="D34" s="169">
        <v>0.1</v>
      </c>
      <c r="E34" s="169">
        <v>0.6</v>
      </c>
      <c r="F34" s="169">
        <v>0.1</v>
      </c>
      <c r="G34" s="169">
        <v>0.7</v>
      </c>
      <c r="H34" s="169">
        <v>0.2</v>
      </c>
      <c r="I34" s="169">
        <v>1.9</v>
      </c>
      <c r="J34" s="169">
        <v>0.5</v>
      </c>
      <c r="K34" s="169">
        <v>1.6</v>
      </c>
      <c r="L34" s="169">
        <v>0.3</v>
      </c>
      <c r="M34" s="169">
        <v>2</v>
      </c>
      <c r="N34" s="169">
        <v>0.4</v>
      </c>
      <c r="O34" s="169">
        <v>1.4</v>
      </c>
      <c r="P34" s="169">
        <v>0.3</v>
      </c>
      <c r="Q34" s="169">
        <v>1.7</v>
      </c>
      <c r="R34" s="169">
        <v>0.4</v>
      </c>
      <c r="S34" s="169">
        <v>3.7</v>
      </c>
      <c r="T34" s="169">
        <v>2.4</v>
      </c>
      <c r="U34" s="169">
        <v>3.7</v>
      </c>
      <c r="V34" s="169">
        <v>2.2000000000000002</v>
      </c>
      <c r="W34" s="169">
        <v>3.7</v>
      </c>
      <c r="X34" s="169">
        <v>2</v>
      </c>
      <c r="Y34" s="169">
        <v>3.6</v>
      </c>
      <c r="Z34" s="169">
        <v>1.8</v>
      </c>
      <c r="AA34" s="169">
        <v>13.7</v>
      </c>
      <c r="AB34" s="169">
        <v>4.5999999999999996</v>
      </c>
      <c r="AC34" s="169">
        <v>17.7</v>
      </c>
      <c r="AD34" s="169">
        <v>9.9</v>
      </c>
      <c r="AE34" s="169">
        <v>22.1</v>
      </c>
      <c r="AF34" s="169">
        <v>12.6</v>
      </c>
      <c r="AG34" s="169">
        <v>22.5</v>
      </c>
      <c r="AH34" s="169">
        <v>10.7</v>
      </c>
      <c r="AI34" s="169">
        <v>31.4</v>
      </c>
      <c r="AJ34" s="169">
        <v>13.3</v>
      </c>
      <c r="AK34" s="169">
        <v>50.9</v>
      </c>
      <c r="AL34" s="169">
        <v>26.6</v>
      </c>
      <c r="AM34" s="169">
        <v>72.5</v>
      </c>
      <c r="AN34" s="169">
        <v>30.8</v>
      </c>
      <c r="AO34" s="169">
        <v>72.400000000000006</v>
      </c>
      <c r="AP34" s="169">
        <v>32.6</v>
      </c>
      <c r="AQ34" s="96"/>
      <c r="AR34" s="168" t="s">
        <v>129</v>
      </c>
      <c r="AS34" s="169">
        <v>29.4</v>
      </c>
      <c r="AT34" s="169">
        <v>7.2</v>
      </c>
      <c r="AU34" s="169">
        <v>22.7</v>
      </c>
      <c r="AV34" s="169">
        <v>5</v>
      </c>
      <c r="AW34" s="169">
        <v>25</v>
      </c>
      <c r="AX34" s="169">
        <v>4.2</v>
      </c>
      <c r="AY34" s="169">
        <v>23.1</v>
      </c>
      <c r="AZ34" s="169">
        <v>1.8</v>
      </c>
      <c r="BA34" s="169">
        <v>9.6999999999999993</v>
      </c>
      <c r="BB34" s="169">
        <v>0.76</v>
      </c>
      <c r="BC34" s="169">
        <v>3.1</v>
      </c>
      <c r="BD34" s="169">
        <v>0.7</v>
      </c>
      <c r="BE34" s="4">
        <v>3.1</v>
      </c>
      <c r="BF34" s="4">
        <v>0.6</v>
      </c>
      <c r="BG34" s="54">
        <v>3.6</v>
      </c>
      <c r="BH34" s="54">
        <v>0.8</v>
      </c>
      <c r="BI34" s="54">
        <v>4.0999999999999996</v>
      </c>
      <c r="BJ34" s="54">
        <v>8</v>
      </c>
      <c r="BK34" s="54">
        <v>5.2</v>
      </c>
      <c r="BL34" s="54">
        <v>11.4</v>
      </c>
      <c r="BM34" s="3">
        <v>205.4</v>
      </c>
      <c r="BN34" s="3">
        <v>7.5</v>
      </c>
      <c r="BO34" s="3">
        <v>7.3</v>
      </c>
      <c r="BP34" s="3">
        <v>3.6</v>
      </c>
      <c r="BQ34" s="4">
        <v>9.3000000000000007</v>
      </c>
      <c r="BR34" s="4">
        <v>5.4</v>
      </c>
      <c r="BS34" s="4">
        <v>7</v>
      </c>
      <c r="BT34" s="4">
        <v>4.18</v>
      </c>
      <c r="BU34" s="4">
        <v>17.8</v>
      </c>
      <c r="BV34" s="4">
        <v>5</v>
      </c>
      <c r="BW34" s="4">
        <v>180.6</v>
      </c>
      <c r="BX34" s="4">
        <v>12.4</v>
      </c>
      <c r="BY34" s="4">
        <v>31.6</v>
      </c>
      <c r="BZ34" s="4">
        <v>8.6999999999999993</v>
      </c>
      <c r="CA34" s="4">
        <v>44.6</v>
      </c>
      <c r="CB34" s="4">
        <v>16.399999999999999</v>
      </c>
      <c r="CC34" s="4">
        <v>50.6</v>
      </c>
      <c r="CD34" s="4">
        <v>15.6</v>
      </c>
    </row>
    <row r="35" spans="2:82" x14ac:dyDescent="0.2">
      <c r="B35" s="168"/>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96"/>
      <c r="AR35" s="168" t="s">
        <v>169</v>
      </c>
      <c r="AS35" s="169">
        <v>8.4</v>
      </c>
      <c r="AT35" s="169">
        <v>0.9</v>
      </c>
      <c r="AU35" s="169">
        <v>8.1</v>
      </c>
      <c r="AV35" s="169">
        <v>0.8</v>
      </c>
      <c r="AW35" s="169">
        <v>8</v>
      </c>
      <c r="AX35" s="169">
        <v>0.8</v>
      </c>
      <c r="AY35" s="169">
        <v>6.6</v>
      </c>
      <c r="AZ35" s="169">
        <v>0.8</v>
      </c>
      <c r="BA35" s="169">
        <v>6.5</v>
      </c>
      <c r="BB35" s="169">
        <v>0.71</v>
      </c>
      <c r="BC35" s="169">
        <v>5.2</v>
      </c>
      <c r="BD35" s="169">
        <v>0.6</v>
      </c>
      <c r="BE35" s="4">
        <v>4.0999999999999996</v>
      </c>
      <c r="BF35" s="4">
        <v>0.5</v>
      </c>
      <c r="BG35" s="54">
        <v>4.5999999999999996</v>
      </c>
      <c r="BH35" s="54">
        <v>0.6</v>
      </c>
      <c r="BI35" s="54">
        <v>4.2</v>
      </c>
      <c r="BJ35" s="54">
        <v>0.6</v>
      </c>
      <c r="BK35" s="54">
        <v>4.9000000000000004</v>
      </c>
      <c r="BL35" s="54">
        <v>0.5</v>
      </c>
      <c r="BM35" s="3">
        <v>4</v>
      </c>
      <c r="BN35" s="3">
        <v>0.5</v>
      </c>
      <c r="BO35" s="3">
        <v>4</v>
      </c>
      <c r="BP35" s="3">
        <v>0.6</v>
      </c>
      <c r="BQ35" s="4">
        <v>3.3</v>
      </c>
      <c r="BR35" s="4">
        <v>0.5</v>
      </c>
      <c r="BS35" s="4">
        <v>2.67</v>
      </c>
      <c r="BT35" s="4">
        <v>0.57999999999999996</v>
      </c>
      <c r="BU35" s="4">
        <v>3</v>
      </c>
      <c r="BV35" s="4">
        <v>0.8</v>
      </c>
      <c r="BW35" s="4">
        <v>3</v>
      </c>
      <c r="BX35" s="4">
        <v>1.2</v>
      </c>
      <c r="BY35" s="4">
        <v>4.5</v>
      </c>
      <c r="BZ35" s="4">
        <v>1.6</v>
      </c>
      <c r="CA35" s="4">
        <v>6.4</v>
      </c>
      <c r="CB35" s="4">
        <v>2</v>
      </c>
      <c r="CC35" s="4">
        <v>6.1</v>
      </c>
      <c r="CD35" s="4">
        <v>2.4</v>
      </c>
    </row>
    <row r="36" spans="2:82" x14ac:dyDescent="0.2">
      <c r="B36" s="168" t="s">
        <v>115</v>
      </c>
      <c r="C36" s="169">
        <v>1.9</v>
      </c>
      <c r="D36" s="169">
        <v>0.8</v>
      </c>
      <c r="E36" s="169">
        <v>2.2999999999999998</v>
      </c>
      <c r="F36" s="169">
        <v>0.5</v>
      </c>
      <c r="G36" s="169">
        <v>3.3</v>
      </c>
      <c r="H36" s="169">
        <v>0.3</v>
      </c>
      <c r="I36" s="169">
        <v>1.6</v>
      </c>
      <c r="J36" s="169">
        <v>0.1</v>
      </c>
      <c r="K36" s="169">
        <v>3.9</v>
      </c>
      <c r="L36" s="169">
        <v>0.6</v>
      </c>
      <c r="M36" s="169">
        <v>2.1</v>
      </c>
      <c r="N36" s="169">
        <v>0.3</v>
      </c>
      <c r="O36" s="169">
        <v>1.6</v>
      </c>
      <c r="P36" s="169">
        <v>0.2</v>
      </c>
      <c r="Q36" s="169">
        <v>1.6</v>
      </c>
      <c r="R36" s="169">
        <v>0.1</v>
      </c>
      <c r="S36" s="169">
        <v>1</v>
      </c>
      <c r="T36" s="169">
        <v>0.1</v>
      </c>
      <c r="U36" s="169">
        <v>0.4</v>
      </c>
      <c r="V36" s="169">
        <v>0.1</v>
      </c>
      <c r="W36" s="169">
        <v>0.4</v>
      </c>
      <c r="X36" s="169">
        <v>0</v>
      </c>
      <c r="Y36" s="169">
        <v>0.4</v>
      </c>
      <c r="Z36" s="169">
        <v>0</v>
      </c>
      <c r="AA36" s="169">
        <v>0.3</v>
      </c>
      <c r="AB36" s="169">
        <v>0.2</v>
      </c>
      <c r="AC36" s="169">
        <v>0.3</v>
      </c>
      <c r="AD36" s="169">
        <v>0.4</v>
      </c>
      <c r="AE36" s="169">
        <v>0.6</v>
      </c>
      <c r="AF36" s="169">
        <v>1.6</v>
      </c>
      <c r="AG36" s="169">
        <v>2.4</v>
      </c>
      <c r="AH36" s="169">
        <v>2.2000000000000002</v>
      </c>
      <c r="AI36" s="169">
        <v>2.8</v>
      </c>
      <c r="AJ36" s="169">
        <v>1.9</v>
      </c>
      <c r="AK36" s="169">
        <v>3.4</v>
      </c>
      <c r="AL36" s="169">
        <v>2</v>
      </c>
      <c r="AM36" s="169">
        <v>2.8</v>
      </c>
      <c r="AN36" s="169">
        <v>1.5</v>
      </c>
      <c r="AO36" s="169">
        <v>3.1</v>
      </c>
      <c r="AP36" s="169">
        <v>1.4</v>
      </c>
      <c r="AQ36" s="96"/>
      <c r="AR36" s="168" t="s">
        <v>78</v>
      </c>
      <c r="AS36" s="176"/>
      <c r="AT36" s="176"/>
      <c r="AU36" s="176"/>
      <c r="AV36" s="176"/>
      <c r="AW36" s="176"/>
      <c r="AX36" s="176"/>
      <c r="AY36" s="176"/>
      <c r="AZ36" s="176"/>
      <c r="BA36" s="176"/>
      <c r="BB36" s="176"/>
      <c r="BC36" s="176"/>
      <c r="BD36" s="176"/>
      <c r="BE36" s="176"/>
      <c r="BF36" s="176"/>
      <c r="BG36" s="55" t="s">
        <v>18</v>
      </c>
      <c r="BH36" s="55" t="s">
        <v>18</v>
      </c>
      <c r="BI36" s="55" t="s">
        <v>18</v>
      </c>
      <c r="BJ36" s="55" t="s">
        <v>18</v>
      </c>
      <c r="BK36" s="54">
        <v>4.2</v>
      </c>
      <c r="BL36" s="54">
        <v>4.8</v>
      </c>
      <c r="BM36" s="3">
        <v>5</v>
      </c>
      <c r="BN36" s="3">
        <v>2.9</v>
      </c>
      <c r="BO36" s="3">
        <v>7.9</v>
      </c>
      <c r="BP36" s="3">
        <v>2.9</v>
      </c>
      <c r="BQ36" s="4">
        <v>10.5</v>
      </c>
      <c r="BR36" s="4">
        <v>2.8</v>
      </c>
      <c r="BS36" s="4">
        <f>1.92+7.81</f>
        <v>9.73</v>
      </c>
      <c r="BT36" s="4">
        <f>1.17+0.06+0.21</f>
        <v>1.44</v>
      </c>
      <c r="BU36" s="4">
        <v>9.6</v>
      </c>
      <c r="BV36" s="4">
        <v>1.4</v>
      </c>
      <c r="BW36" s="4">
        <v>8.4</v>
      </c>
      <c r="BX36" s="4">
        <v>1.6</v>
      </c>
      <c r="BY36" s="4">
        <v>10.8</v>
      </c>
      <c r="BZ36" s="4">
        <v>2.7</v>
      </c>
      <c r="CA36" s="4">
        <v>9.3000000000000007</v>
      </c>
      <c r="CB36" s="4">
        <v>0.8</v>
      </c>
      <c r="CC36" s="4">
        <v>8.5</v>
      </c>
      <c r="CD36" s="4">
        <v>3.9</v>
      </c>
    </row>
    <row r="37" spans="2:82" x14ac:dyDescent="0.2">
      <c r="B37" s="168" t="s">
        <v>116</v>
      </c>
      <c r="C37" s="169" t="s">
        <v>18</v>
      </c>
      <c r="D37" s="169" t="s">
        <v>18</v>
      </c>
      <c r="E37" s="169" t="s">
        <v>18</v>
      </c>
      <c r="F37" s="169" t="s">
        <v>18</v>
      </c>
      <c r="G37" s="169" t="s">
        <v>18</v>
      </c>
      <c r="H37" s="169">
        <v>0</v>
      </c>
      <c r="I37" s="169" t="s">
        <v>18</v>
      </c>
      <c r="J37" s="169">
        <v>0</v>
      </c>
      <c r="K37" s="169">
        <v>0.1</v>
      </c>
      <c r="L37" s="169">
        <v>0</v>
      </c>
      <c r="M37" s="169">
        <v>0.1</v>
      </c>
      <c r="N37" s="169">
        <v>0</v>
      </c>
      <c r="O37" s="169">
        <v>0.2</v>
      </c>
      <c r="P37" s="169" t="s">
        <v>18</v>
      </c>
      <c r="Q37" s="169">
        <v>0.4</v>
      </c>
      <c r="R37" s="169" t="s">
        <v>18</v>
      </c>
      <c r="S37" s="169">
        <v>0.4</v>
      </c>
      <c r="T37" s="169" t="s">
        <v>18</v>
      </c>
      <c r="U37" s="169">
        <v>0.5</v>
      </c>
      <c r="V37" s="169" t="s">
        <v>18</v>
      </c>
      <c r="W37" s="169">
        <v>0.8</v>
      </c>
      <c r="X37" s="169" t="s">
        <v>18</v>
      </c>
      <c r="Y37" s="169">
        <v>1.2</v>
      </c>
      <c r="Z37" s="169" t="s">
        <v>18</v>
      </c>
      <c r="AA37" s="169">
        <v>1.4</v>
      </c>
      <c r="AB37" s="169" t="s">
        <v>18</v>
      </c>
      <c r="AC37" s="169">
        <v>1.5</v>
      </c>
      <c r="AD37" s="169" t="s">
        <v>18</v>
      </c>
      <c r="AE37" s="169">
        <v>1.6</v>
      </c>
      <c r="AF37" s="169" t="s">
        <v>18</v>
      </c>
      <c r="AG37" s="169">
        <v>1.5</v>
      </c>
      <c r="AH37" s="169" t="s">
        <v>18</v>
      </c>
      <c r="AI37" s="169">
        <v>1.7</v>
      </c>
      <c r="AJ37" s="169" t="s">
        <v>18</v>
      </c>
      <c r="AK37" s="169">
        <v>1.7</v>
      </c>
      <c r="AL37" s="169" t="s">
        <v>18</v>
      </c>
      <c r="AM37" s="169">
        <v>1.6</v>
      </c>
      <c r="AN37" s="169" t="s">
        <v>18</v>
      </c>
      <c r="AO37" s="169">
        <v>1.4</v>
      </c>
      <c r="AP37" s="169" t="s">
        <v>18</v>
      </c>
      <c r="AQ37" s="96"/>
      <c r="AR37" s="173"/>
      <c r="AS37" s="176"/>
      <c r="AT37" s="176"/>
      <c r="AU37" s="176"/>
      <c r="AV37" s="176"/>
      <c r="AW37" s="176"/>
      <c r="AX37" s="176"/>
      <c r="AY37" s="176"/>
      <c r="AZ37" s="176"/>
      <c r="BA37" s="176"/>
      <c r="BB37" s="176"/>
      <c r="BC37" s="176"/>
      <c r="BD37" s="176"/>
      <c r="BE37" s="176"/>
      <c r="BF37" s="176"/>
    </row>
    <row r="38" spans="2:82" x14ac:dyDescent="0.2">
      <c r="B38" s="168"/>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96"/>
      <c r="AR38" s="173" t="s">
        <v>170</v>
      </c>
      <c r="AS38" s="172">
        <v>8.5</v>
      </c>
      <c r="AT38" s="172">
        <v>3.1</v>
      </c>
      <c r="AU38" s="172">
        <v>20.100000000000001</v>
      </c>
      <c r="AV38" s="172">
        <v>14.6</v>
      </c>
      <c r="AW38" s="172">
        <v>172.1</v>
      </c>
      <c r="AX38" s="172">
        <v>40</v>
      </c>
      <c r="AY38" s="172">
        <v>93.2</v>
      </c>
      <c r="AZ38" s="172">
        <v>23.4</v>
      </c>
      <c r="BA38" s="172">
        <v>70.5</v>
      </c>
      <c r="BB38" s="172">
        <v>21.9</v>
      </c>
      <c r="BC38" s="172">
        <v>39</v>
      </c>
      <c r="BD38" s="172">
        <v>15.5</v>
      </c>
      <c r="BE38" s="177">
        <v>26.7</v>
      </c>
      <c r="BF38" s="177">
        <v>25.5</v>
      </c>
      <c r="BG38" s="55">
        <v>140.80000000000001</v>
      </c>
      <c r="BH38" s="55">
        <v>35.700000000000003</v>
      </c>
      <c r="BI38" s="55">
        <v>116.2</v>
      </c>
      <c r="BJ38" s="55">
        <v>35.9</v>
      </c>
      <c r="BK38" s="55">
        <v>91.5</v>
      </c>
      <c r="BL38" s="55">
        <v>22.1</v>
      </c>
      <c r="BM38" s="1">
        <v>136.4</v>
      </c>
      <c r="BN38" s="1">
        <v>26</v>
      </c>
      <c r="BO38" s="1">
        <v>220.4</v>
      </c>
      <c r="BP38" s="1">
        <v>51.8</v>
      </c>
      <c r="BQ38" s="1">
        <v>281.5</v>
      </c>
      <c r="BR38" s="1">
        <v>106.30000000000001</v>
      </c>
      <c r="BS38" s="5">
        <v>210.48500000000001</v>
      </c>
      <c r="BT38" s="5">
        <v>63.924999999999997</v>
      </c>
      <c r="BU38" s="5">
        <v>193.4</v>
      </c>
      <c r="BV38" s="5">
        <v>88.7</v>
      </c>
      <c r="BW38" s="5">
        <v>334.4</v>
      </c>
      <c r="BX38" s="5">
        <v>119.6</v>
      </c>
      <c r="BY38" s="5">
        <v>299.89999999999998</v>
      </c>
      <c r="BZ38" s="5">
        <v>151.6</v>
      </c>
      <c r="CA38" s="5">
        <v>297.10000000000002</v>
      </c>
      <c r="CB38" s="5">
        <v>151.69999999999999</v>
      </c>
      <c r="CC38" s="5">
        <v>894.8</v>
      </c>
      <c r="CD38" s="5">
        <v>216.6</v>
      </c>
    </row>
    <row r="39" spans="2:82" x14ac:dyDescent="0.2">
      <c r="B39" s="168" t="s">
        <v>153</v>
      </c>
      <c r="C39" s="169" t="s">
        <v>18</v>
      </c>
      <c r="D39" s="169" t="s">
        <v>18</v>
      </c>
      <c r="E39" s="169" t="s">
        <v>18</v>
      </c>
      <c r="F39" s="169" t="s">
        <v>18</v>
      </c>
      <c r="G39" s="169" t="s">
        <v>18</v>
      </c>
      <c r="H39" s="169" t="s">
        <v>18</v>
      </c>
      <c r="I39" s="169" t="s">
        <v>18</v>
      </c>
      <c r="J39" s="169" t="s">
        <v>18</v>
      </c>
      <c r="K39" s="169" t="s">
        <v>18</v>
      </c>
      <c r="L39" s="169" t="s">
        <v>18</v>
      </c>
      <c r="M39" s="169" t="s">
        <v>18</v>
      </c>
      <c r="N39" s="169" t="s">
        <v>18</v>
      </c>
      <c r="O39" s="169" t="s">
        <v>18</v>
      </c>
      <c r="P39" s="169" t="s">
        <v>18</v>
      </c>
      <c r="Q39" s="169" t="s">
        <v>18</v>
      </c>
      <c r="R39" s="169" t="s">
        <v>18</v>
      </c>
      <c r="S39" s="169" t="s">
        <v>18</v>
      </c>
      <c r="T39" s="169" t="s">
        <v>18</v>
      </c>
      <c r="U39" s="169" t="s">
        <v>18</v>
      </c>
      <c r="V39" s="169" t="s">
        <v>18</v>
      </c>
      <c r="W39" s="169" t="s">
        <v>18</v>
      </c>
      <c r="X39" s="169">
        <v>0</v>
      </c>
      <c r="Y39" s="169" t="s">
        <v>18</v>
      </c>
      <c r="Z39" s="169">
        <v>0.4</v>
      </c>
      <c r="AA39" s="169">
        <v>0.3</v>
      </c>
      <c r="AB39" s="169">
        <v>0.5</v>
      </c>
      <c r="AC39" s="169">
        <v>1.1000000000000001</v>
      </c>
      <c r="AD39" s="169">
        <v>0.2</v>
      </c>
      <c r="AE39" s="169">
        <v>1.7</v>
      </c>
      <c r="AF39" s="169">
        <v>0</v>
      </c>
      <c r="AG39" s="169">
        <v>1.8</v>
      </c>
      <c r="AH39" s="169">
        <v>0</v>
      </c>
      <c r="AI39" s="169">
        <v>1.8</v>
      </c>
      <c r="AJ39" s="169">
        <v>0.2</v>
      </c>
      <c r="AK39" s="169">
        <v>2.2000000000000002</v>
      </c>
      <c r="AL39" s="169">
        <v>1.2</v>
      </c>
      <c r="AM39" s="169">
        <v>1.8</v>
      </c>
      <c r="AN39" s="169">
        <v>0</v>
      </c>
      <c r="AO39" s="169">
        <v>1.8</v>
      </c>
      <c r="AP39" s="169">
        <v>0</v>
      </c>
      <c r="AQ39" s="96"/>
      <c r="AR39" s="168" t="s">
        <v>139</v>
      </c>
      <c r="AS39" s="169" t="s">
        <v>18</v>
      </c>
      <c r="AT39" s="169" t="s">
        <v>18</v>
      </c>
      <c r="AU39" s="169" t="s">
        <v>18</v>
      </c>
      <c r="AV39" s="169" t="s">
        <v>18</v>
      </c>
      <c r="AW39" s="169" t="s">
        <v>18</v>
      </c>
      <c r="AX39" s="169" t="s">
        <v>18</v>
      </c>
      <c r="AY39" s="169" t="s">
        <v>18</v>
      </c>
      <c r="AZ39" s="169">
        <v>1.1000000000000001</v>
      </c>
      <c r="BA39" s="169" t="s">
        <v>18</v>
      </c>
      <c r="BB39" s="169">
        <v>2.6</v>
      </c>
      <c r="BC39" s="169">
        <v>9.3000000000000007</v>
      </c>
      <c r="BD39" s="169">
        <v>2.4</v>
      </c>
      <c r="BE39" s="4">
        <v>4.3</v>
      </c>
      <c r="BF39" s="4">
        <v>1.7</v>
      </c>
      <c r="BG39" s="54">
        <v>4.3</v>
      </c>
      <c r="BH39" s="54">
        <v>2.2999999999999998</v>
      </c>
      <c r="BI39" s="54">
        <v>4.3</v>
      </c>
      <c r="BJ39" s="54">
        <v>0.9</v>
      </c>
      <c r="BK39" s="54">
        <v>4.3</v>
      </c>
      <c r="BL39" s="54">
        <v>0.5</v>
      </c>
      <c r="BM39" s="3">
        <v>3.6</v>
      </c>
      <c r="BN39" s="3">
        <v>0.1</v>
      </c>
      <c r="BO39" s="3" t="s">
        <v>18</v>
      </c>
      <c r="BP39" s="3" t="s">
        <v>18</v>
      </c>
      <c r="BQ39" s="4" t="s">
        <v>18</v>
      </c>
      <c r="BR39" s="4" t="s">
        <v>18</v>
      </c>
      <c r="BS39" s="4" t="s">
        <v>18</v>
      </c>
      <c r="BT39" s="4" t="s">
        <v>18</v>
      </c>
      <c r="BU39" s="4" t="s">
        <v>18</v>
      </c>
      <c r="BV39" s="4" t="s">
        <v>18</v>
      </c>
      <c r="BW39" s="4" t="s">
        <v>18</v>
      </c>
      <c r="BX39" s="4" t="s">
        <v>18</v>
      </c>
      <c r="BY39" s="4" t="s">
        <v>18</v>
      </c>
      <c r="BZ39" s="4" t="s">
        <v>18</v>
      </c>
      <c r="CA39" s="4" t="s">
        <v>18</v>
      </c>
      <c r="CB39" s="4" t="s">
        <v>18</v>
      </c>
      <c r="CC39" s="4" t="s">
        <v>18</v>
      </c>
      <c r="CD39" s="4" t="s">
        <v>18</v>
      </c>
    </row>
    <row r="40" spans="2:82" x14ac:dyDescent="0.2">
      <c r="B40" s="168" t="s">
        <v>117</v>
      </c>
      <c r="C40" s="169">
        <v>0.7</v>
      </c>
      <c r="D40" s="169">
        <v>0.5</v>
      </c>
      <c r="E40" s="169">
        <v>0.7</v>
      </c>
      <c r="F40" s="169">
        <v>0.2</v>
      </c>
      <c r="G40" s="169">
        <v>0.4</v>
      </c>
      <c r="H40" s="169">
        <v>0.3</v>
      </c>
      <c r="I40" s="169">
        <v>0.9</v>
      </c>
      <c r="J40" s="169">
        <v>0.6</v>
      </c>
      <c r="K40" s="169">
        <v>0.9</v>
      </c>
      <c r="L40" s="169">
        <v>0.3</v>
      </c>
      <c r="M40" s="169">
        <v>0.7</v>
      </c>
      <c r="N40" s="169">
        <v>0.2</v>
      </c>
      <c r="O40" s="169">
        <v>0.7</v>
      </c>
      <c r="P40" s="169">
        <v>0.1</v>
      </c>
      <c r="Q40" s="169">
        <v>0.9</v>
      </c>
      <c r="R40" s="169">
        <v>0.1</v>
      </c>
      <c r="S40" s="169">
        <v>0.2</v>
      </c>
      <c r="T40" s="169">
        <v>0</v>
      </c>
      <c r="U40" s="169">
        <v>0.1</v>
      </c>
      <c r="V40" s="169">
        <v>0</v>
      </c>
      <c r="W40" s="169">
        <v>0</v>
      </c>
      <c r="X40" s="169">
        <v>0</v>
      </c>
      <c r="Y40" s="169" t="s">
        <v>18</v>
      </c>
      <c r="Z40" s="169" t="s">
        <v>18</v>
      </c>
      <c r="AA40" s="169" t="s">
        <v>18</v>
      </c>
      <c r="AB40" s="169" t="s">
        <v>18</v>
      </c>
      <c r="AC40" s="169" t="s">
        <v>18</v>
      </c>
      <c r="AD40" s="169" t="s">
        <v>18</v>
      </c>
      <c r="AE40" s="169" t="s">
        <v>18</v>
      </c>
      <c r="AF40" s="169" t="s">
        <v>18</v>
      </c>
      <c r="AG40" s="169" t="s">
        <v>18</v>
      </c>
      <c r="AH40" s="169" t="s">
        <v>18</v>
      </c>
      <c r="AI40" s="169" t="s">
        <v>18</v>
      </c>
      <c r="AJ40" s="169" t="s">
        <v>18</v>
      </c>
      <c r="AK40" s="169" t="s">
        <v>18</v>
      </c>
      <c r="AL40" s="169" t="s">
        <v>18</v>
      </c>
      <c r="AM40" s="169" t="s">
        <v>18</v>
      </c>
      <c r="AN40" s="169" t="s">
        <v>18</v>
      </c>
      <c r="AO40" s="169" t="s">
        <v>18</v>
      </c>
      <c r="AP40" s="169" t="s">
        <v>18</v>
      </c>
      <c r="AQ40" s="96"/>
      <c r="AR40" s="168" t="s">
        <v>114</v>
      </c>
      <c r="AS40" s="169">
        <v>1</v>
      </c>
      <c r="AT40" s="169" t="s">
        <v>18</v>
      </c>
      <c r="AU40" s="169">
        <v>11.9</v>
      </c>
      <c r="AV40" s="169">
        <v>8.1</v>
      </c>
      <c r="AW40" s="169">
        <v>163</v>
      </c>
      <c r="AX40" s="169">
        <v>29.7</v>
      </c>
      <c r="AY40" s="169">
        <v>86.3</v>
      </c>
      <c r="AZ40" s="169">
        <v>18.3</v>
      </c>
      <c r="BA40" s="169">
        <v>35.200000000000003</v>
      </c>
      <c r="BB40" s="169">
        <v>15.6</v>
      </c>
      <c r="BC40" s="169">
        <v>11.3</v>
      </c>
      <c r="BD40" s="4">
        <v>8.9</v>
      </c>
      <c r="BE40" s="4">
        <v>11.4</v>
      </c>
      <c r="BF40" s="4">
        <v>13</v>
      </c>
      <c r="BG40" s="54">
        <v>100.2</v>
      </c>
      <c r="BH40" s="54">
        <v>26.2</v>
      </c>
      <c r="BI40" s="54">
        <v>77.7</v>
      </c>
      <c r="BJ40" s="54">
        <v>26.8</v>
      </c>
      <c r="BK40" s="54">
        <v>77.900000000000006</v>
      </c>
      <c r="BL40" s="54">
        <v>16.2</v>
      </c>
      <c r="BM40" s="3">
        <v>122.3</v>
      </c>
      <c r="BN40" s="3">
        <v>20.2</v>
      </c>
      <c r="BO40" s="3">
        <v>128.5</v>
      </c>
      <c r="BP40" s="3">
        <v>40.4</v>
      </c>
      <c r="BQ40" s="4">
        <v>94.3</v>
      </c>
      <c r="BR40" s="4">
        <v>88.65</v>
      </c>
      <c r="BS40" s="4">
        <f>62.86+31.875</f>
        <v>94.734999999999999</v>
      </c>
      <c r="BT40" s="4">
        <f>47.81+4.725</f>
        <v>52.535000000000004</v>
      </c>
      <c r="BU40" s="4">
        <v>105.1</v>
      </c>
      <c r="BV40" s="4">
        <v>79.900000000000006</v>
      </c>
      <c r="BW40" s="4">
        <v>156.9</v>
      </c>
      <c r="BX40" s="4">
        <v>106</v>
      </c>
      <c r="BY40" s="4">
        <v>163.6</v>
      </c>
      <c r="BZ40" s="4">
        <v>140.6</v>
      </c>
      <c r="CA40" s="4">
        <v>170.4</v>
      </c>
      <c r="CB40" s="4">
        <v>141.5</v>
      </c>
      <c r="CC40" s="4">
        <v>712.3</v>
      </c>
      <c r="CD40" s="4">
        <v>205</v>
      </c>
    </row>
    <row r="41" spans="2:82" x14ac:dyDescent="0.2">
      <c r="B41" s="168" t="s">
        <v>155</v>
      </c>
      <c r="C41" s="169" t="s">
        <v>18</v>
      </c>
      <c r="D41" s="169" t="s">
        <v>18</v>
      </c>
      <c r="E41" s="169" t="s">
        <v>18</v>
      </c>
      <c r="F41" s="169" t="s">
        <v>18</v>
      </c>
      <c r="G41" s="169" t="s">
        <v>18</v>
      </c>
      <c r="H41" s="169" t="s">
        <v>18</v>
      </c>
      <c r="I41" s="169" t="s">
        <v>18</v>
      </c>
      <c r="J41" s="169" t="s">
        <v>18</v>
      </c>
      <c r="K41" s="169" t="s">
        <v>18</v>
      </c>
      <c r="L41" s="169" t="s">
        <v>18</v>
      </c>
      <c r="M41" s="169" t="s">
        <v>18</v>
      </c>
      <c r="N41" s="169" t="s">
        <v>18</v>
      </c>
      <c r="O41" s="169" t="s">
        <v>18</v>
      </c>
      <c r="P41" s="169" t="s">
        <v>18</v>
      </c>
      <c r="Q41" s="169" t="s">
        <v>18</v>
      </c>
      <c r="R41" s="169" t="s">
        <v>18</v>
      </c>
      <c r="S41" s="169" t="s">
        <v>18</v>
      </c>
      <c r="T41" s="169" t="s">
        <v>18</v>
      </c>
      <c r="U41" s="169" t="s">
        <v>18</v>
      </c>
      <c r="V41" s="169" t="s">
        <v>18</v>
      </c>
      <c r="W41" s="169" t="s">
        <v>18</v>
      </c>
      <c r="X41" s="169" t="s">
        <v>18</v>
      </c>
      <c r="Y41" s="169" t="s">
        <v>18</v>
      </c>
      <c r="Z41" s="169" t="s">
        <v>18</v>
      </c>
      <c r="AA41" s="169" t="s">
        <v>18</v>
      </c>
      <c r="AB41" s="169" t="s">
        <v>18</v>
      </c>
      <c r="AC41" s="169" t="s">
        <v>18</v>
      </c>
      <c r="AD41" s="169">
        <v>2</v>
      </c>
      <c r="AE41" s="169" t="s">
        <v>18</v>
      </c>
      <c r="AF41" s="169">
        <v>2</v>
      </c>
      <c r="AG41" s="169" t="s">
        <v>18</v>
      </c>
      <c r="AH41" s="169">
        <v>1.5</v>
      </c>
      <c r="AI41" s="169">
        <v>0.7</v>
      </c>
      <c r="AJ41" s="169">
        <v>2.6</v>
      </c>
      <c r="AK41" s="169">
        <v>3.7</v>
      </c>
      <c r="AL41" s="169">
        <v>1.8</v>
      </c>
      <c r="AM41" s="169">
        <v>3.7</v>
      </c>
      <c r="AN41" s="169">
        <v>1.9</v>
      </c>
      <c r="AO41" s="169">
        <v>3.7</v>
      </c>
      <c r="AP41" s="169">
        <v>40.6</v>
      </c>
      <c r="AQ41" s="96"/>
      <c r="AR41" s="168" t="s">
        <v>125</v>
      </c>
      <c r="AS41" s="169">
        <v>0.3</v>
      </c>
      <c r="AT41" s="169">
        <v>0.1</v>
      </c>
      <c r="AU41" s="169" t="s">
        <v>18</v>
      </c>
      <c r="AV41" s="169" t="s">
        <v>18</v>
      </c>
      <c r="AW41" s="169">
        <v>1.5</v>
      </c>
      <c r="AX41" s="169" t="s">
        <v>18</v>
      </c>
      <c r="AY41" s="169">
        <v>1.2</v>
      </c>
      <c r="AZ41" s="169" t="s">
        <v>18</v>
      </c>
      <c r="BA41" s="169">
        <v>3</v>
      </c>
      <c r="BB41" s="169">
        <v>0.9</v>
      </c>
      <c r="BC41" s="169">
        <v>5.7</v>
      </c>
      <c r="BD41" s="169">
        <v>1.9</v>
      </c>
      <c r="BE41" s="4">
        <v>5.7</v>
      </c>
      <c r="BF41" s="4">
        <v>2.1</v>
      </c>
      <c r="BG41" s="54">
        <v>7.1</v>
      </c>
      <c r="BH41" s="54">
        <v>2.2000000000000002</v>
      </c>
      <c r="BI41" s="54">
        <v>7.1</v>
      </c>
      <c r="BJ41" s="54">
        <v>2.4</v>
      </c>
      <c r="BK41" s="54">
        <v>7.4</v>
      </c>
      <c r="BL41" s="54">
        <v>2.4</v>
      </c>
      <c r="BM41" s="3">
        <v>7</v>
      </c>
      <c r="BN41" s="3">
        <v>2.2999999999999998</v>
      </c>
      <c r="BO41" s="3">
        <v>7.8</v>
      </c>
      <c r="BP41" s="3">
        <v>2.8</v>
      </c>
      <c r="BQ41" s="4">
        <v>8</v>
      </c>
      <c r="BR41" s="4">
        <v>2.95</v>
      </c>
      <c r="BS41" s="4">
        <v>8</v>
      </c>
      <c r="BT41" s="4">
        <v>2.8</v>
      </c>
      <c r="BU41" s="4">
        <v>8.1</v>
      </c>
      <c r="BV41" s="4">
        <v>2.8</v>
      </c>
      <c r="BW41" s="4">
        <v>7.1</v>
      </c>
      <c r="BX41" s="4">
        <v>3.1</v>
      </c>
      <c r="BY41" s="4">
        <v>7.6</v>
      </c>
      <c r="BZ41" s="4">
        <v>3.1</v>
      </c>
      <c r="CA41" s="4">
        <v>10.3</v>
      </c>
      <c r="CB41" s="4">
        <v>3.2</v>
      </c>
      <c r="CC41" s="4">
        <v>9.4</v>
      </c>
      <c r="CD41" s="4">
        <v>3.8</v>
      </c>
    </row>
    <row r="42" spans="2:82" x14ac:dyDescent="0.2">
      <c r="B42" s="168" t="s">
        <v>118</v>
      </c>
      <c r="C42" s="169">
        <v>0.3</v>
      </c>
      <c r="D42" s="169">
        <v>0</v>
      </c>
      <c r="E42" s="169">
        <v>0.3</v>
      </c>
      <c r="F42" s="169">
        <v>0</v>
      </c>
      <c r="G42" s="169">
        <v>0.3</v>
      </c>
      <c r="H42" s="169" t="s">
        <v>18</v>
      </c>
      <c r="I42" s="169">
        <v>0.1</v>
      </c>
      <c r="J42" s="169">
        <v>0</v>
      </c>
      <c r="K42" s="169">
        <v>0.1</v>
      </c>
      <c r="L42" s="169">
        <v>0.1</v>
      </c>
      <c r="M42" s="169">
        <v>0.1</v>
      </c>
      <c r="N42" s="169">
        <v>0</v>
      </c>
      <c r="O42" s="169">
        <v>0</v>
      </c>
      <c r="P42" s="169">
        <v>0</v>
      </c>
      <c r="Q42" s="169">
        <v>0</v>
      </c>
      <c r="R42" s="169">
        <v>0</v>
      </c>
      <c r="S42" s="169">
        <v>0</v>
      </c>
      <c r="T42" s="169">
        <v>0</v>
      </c>
      <c r="U42" s="169">
        <v>0</v>
      </c>
      <c r="V42" s="169">
        <v>0</v>
      </c>
      <c r="W42" s="169">
        <v>0</v>
      </c>
      <c r="X42" s="169">
        <v>0</v>
      </c>
      <c r="Y42" s="169">
        <v>0</v>
      </c>
      <c r="Z42" s="169">
        <v>0</v>
      </c>
      <c r="AA42" s="169">
        <v>0</v>
      </c>
      <c r="AB42" s="169">
        <v>0</v>
      </c>
      <c r="AC42" s="169">
        <v>0</v>
      </c>
      <c r="AD42" s="169">
        <v>0</v>
      </c>
      <c r="AE42" s="169">
        <v>0</v>
      </c>
      <c r="AF42" s="169">
        <v>0</v>
      </c>
      <c r="AG42" s="169">
        <v>0</v>
      </c>
      <c r="AH42" s="169">
        <v>0</v>
      </c>
      <c r="AI42" s="169">
        <v>0</v>
      </c>
      <c r="AJ42" s="169">
        <v>0</v>
      </c>
      <c r="AK42" s="169">
        <v>0</v>
      </c>
      <c r="AL42" s="169" t="s">
        <v>18</v>
      </c>
      <c r="AM42" s="169" t="s">
        <v>18</v>
      </c>
      <c r="AN42" s="169" t="s">
        <v>18</v>
      </c>
      <c r="AO42" s="169" t="s">
        <v>18</v>
      </c>
      <c r="AP42" s="169" t="s">
        <v>18</v>
      </c>
      <c r="AQ42" s="96"/>
      <c r="AR42" s="168" t="s">
        <v>126</v>
      </c>
      <c r="AS42" s="169">
        <v>1.2</v>
      </c>
      <c r="AT42" s="169">
        <v>0.2</v>
      </c>
      <c r="AU42" s="169" t="s">
        <v>18</v>
      </c>
      <c r="AV42" s="169" t="s">
        <v>18</v>
      </c>
      <c r="AW42" s="169" t="s">
        <v>18</v>
      </c>
      <c r="AX42" s="169" t="s">
        <v>18</v>
      </c>
      <c r="AY42" s="169" t="s">
        <v>18</v>
      </c>
      <c r="AZ42" s="169" t="s">
        <v>18</v>
      </c>
      <c r="BA42" s="169" t="s">
        <v>18</v>
      </c>
      <c r="BB42" s="169" t="s">
        <v>18</v>
      </c>
      <c r="BC42" s="169" t="s">
        <v>18</v>
      </c>
      <c r="BD42" s="169" t="s">
        <v>18</v>
      </c>
      <c r="BE42" s="169" t="s">
        <v>18</v>
      </c>
      <c r="BF42" s="169" t="s">
        <v>18</v>
      </c>
      <c r="BG42" s="54" t="s">
        <v>18</v>
      </c>
      <c r="BH42" s="54" t="s">
        <v>18</v>
      </c>
      <c r="BI42" s="54">
        <v>14.2</v>
      </c>
      <c r="BJ42" s="54">
        <v>1.8</v>
      </c>
      <c r="BK42" s="54">
        <v>1.9</v>
      </c>
      <c r="BL42" s="54">
        <v>0.1</v>
      </c>
      <c r="BM42" s="3">
        <v>1.8</v>
      </c>
      <c r="BN42" s="3">
        <v>0.1</v>
      </c>
      <c r="BO42" s="3">
        <v>1.8</v>
      </c>
      <c r="BP42" s="3" t="s">
        <v>18</v>
      </c>
      <c r="BQ42" s="4" t="s">
        <v>18</v>
      </c>
      <c r="BR42" s="4" t="s">
        <v>18</v>
      </c>
      <c r="BS42" s="4">
        <v>0.1</v>
      </c>
      <c r="BT42" s="4">
        <v>0</v>
      </c>
      <c r="BU42" s="4"/>
      <c r="BV42" s="4"/>
      <c r="BW42" s="4"/>
      <c r="BX42" s="4"/>
      <c r="BY42" s="4"/>
      <c r="BZ42" s="4"/>
      <c r="CA42" s="4"/>
      <c r="CB42" s="4"/>
      <c r="CC42" s="4"/>
      <c r="CD42" s="4"/>
    </row>
    <row r="43" spans="2:82" x14ac:dyDescent="0.2">
      <c r="B43" s="168" t="s">
        <v>119</v>
      </c>
      <c r="C43" s="169">
        <v>1.1000000000000001</v>
      </c>
      <c r="D43" s="169">
        <v>0.7</v>
      </c>
      <c r="E43" s="169">
        <v>1.1000000000000001</v>
      </c>
      <c r="F43" s="169">
        <v>0.5</v>
      </c>
      <c r="G43" s="169">
        <v>1.5</v>
      </c>
      <c r="H43" s="169">
        <v>0.5</v>
      </c>
      <c r="I43" s="169">
        <v>3</v>
      </c>
      <c r="J43" s="169">
        <v>0.5</v>
      </c>
      <c r="K43" s="169">
        <v>3</v>
      </c>
      <c r="L43" s="169">
        <v>0.5</v>
      </c>
      <c r="M43" s="169">
        <v>4.7</v>
      </c>
      <c r="N43" s="169">
        <v>0.5</v>
      </c>
      <c r="O43" s="169">
        <v>2</v>
      </c>
      <c r="P43" s="169">
        <v>0.3</v>
      </c>
      <c r="Q43" s="169">
        <v>1.9</v>
      </c>
      <c r="R43" s="169">
        <v>0.3</v>
      </c>
      <c r="S43" s="169">
        <v>5.6</v>
      </c>
      <c r="T43" s="169">
        <v>7.5</v>
      </c>
      <c r="U43" s="169">
        <v>5.6</v>
      </c>
      <c r="V43" s="169">
        <v>1.8</v>
      </c>
      <c r="W43" s="169">
        <v>5.6</v>
      </c>
      <c r="X43" s="169">
        <v>1.6</v>
      </c>
      <c r="Y43" s="169">
        <v>3.2</v>
      </c>
      <c r="Z43" s="169">
        <v>0.7</v>
      </c>
      <c r="AA43" s="169">
        <v>4.9000000000000004</v>
      </c>
      <c r="AB43" s="169">
        <v>1.1000000000000001</v>
      </c>
      <c r="AC43" s="169">
        <v>4.4000000000000004</v>
      </c>
      <c r="AD43" s="169">
        <v>0.9</v>
      </c>
      <c r="AE43" s="169">
        <v>4.3</v>
      </c>
      <c r="AF43" s="169">
        <v>0.7</v>
      </c>
      <c r="AG43" s="169">
        <v>4.2</v>
      </c>
      <c r="AH43" s="169">
        <v>0.5</v>
      </c>
      <c r="AI43" s="169">
        <v>4.2</v>
      </c>
      <c r="AJ43" s="169">
        <v>0.3</v>
      </c>
      <c r="AK43" s="169">
        <v>4.2</v>
      </c>
      <c r="AL43" s="169">
        <v>0.1</v>
      </c>
      <c r="AM43" s="169" t="s">
        <v>18</v>
      </c>
      <c r="AN43" s="169" t="s">
        <v>18</v>
      </c>
      <c r="AO43" s="169" t="s">
        <v>18</v>
      </c>
      <c r="AP43" s="169" t="s">
        <v>18</v>
      </c>
      <c r="AQ43" s="96"/>
      <c r="AR43" s="168" t="s">
        <v>162</v>
      </c>
      <c r="AS43" s="169">
        <v>1.3</v>
      </c>
      <c r="AT43" s="169">
        <v>0.5</v>
      </c>
      <c r="AU43" s="169">
        <v>5</v>
      </c>
      <c r="AV43" s="169">
        <v>1.2</v>
      </c>
      <c r="AW43" s="169">
        <v>2.5</v>
      </c>
      <c r="AX43" s="169">
        <v>1.4</v>
      </c>
      <c r="AY43" s="169">
        <v>2.5</v>
      </c>
      <c r="AZ43" s="169">
        <v>0.1</v>
      </c>
      <c r="BA43" s="169" t="s">
        <v>18</v>
      </c>
      <c r="BB43" s="169" t="s">
        <v>18</v>
      </c>
      <c r="BC43" s="169" t="s">
        <v>18</v>
      </c>
      <c r="BD43" s="169" t="s">
        <v>18</v>
      </c>
      <c r="BE43" s="4" t="s">
        <v>18</v>
      </c>
      <c r="BF43" s="4" t="s">
        <v>18</v>
      </c>
      <c r="BU43" s="35" t="s">
        <v>18</v>
      </c>
      <c r="BV43" s="35" t="s">
        <v>18</v>
      </c>
      <c r="BW43" s="35" t="s">
        <v>18</v>
      </c>
      <c r="BX43" s="35" t="s">
        <v>18</v>
      </c>
      <c r="BY43" s="35" t="s">
        <v>18</v>
      </c>
      <c r="BZ43" s="35" t="s">
        <v>18</v>
      </c>
      <c r="CA43" s="322" t="s">
        <v>18</v>
      </c>
      <c r="CB43" s="322" t="s">
        <v>18</v>
      </c>
      <c r="CC43" s="322" t="s">
        <v>18</v>
      </c>
      <c r="CD43" s="322" t="s">
        <v>18</v>
      </c>
    </row>
    <row r="44" spans="2:82" x14ac:dyDescent="0.2">
      <c r="B44" s="168" t="s">
        <v>136</v>
      </c>
      <c r="C44" s="169" t="s">
        <v>18</v>
      </c>
      <c r="D44" s="169" t="s">
        <v>18</v>
      </c>
      <c r="E44" s="169" t="s">
        <v>18</v>
      </c>
      <c r="F44" s="169" t="s">
        <v>18</v>
      </c>
      <c r="G44" s="169" t="s">
        <v>18</v>
      </c>
      <c r="H44" s="169" t="s">
        <v>18</v>
      </c>
      <c r="I44" s="169">
        <v>0.1</v>
      </c>
      <c r="J44" s="169">
        <v>0.1</v>
      </c>
      <c r="K44" s="169">
        <v>0.1</v>
      </c>
      <c r="L44" s="169">
        <v>0</v>
      </c>
      <c r="M44" s="169">
        <v>0</v>
      </c>
      <c r="N44" s="169">
        <v>0</v>
      </c>
      <c r="O44" s="169">
        <v>0</v>
      </c>
      <c r="P44" s="169">
        <v>0</v>
      </c>
      <c r="Q44" s="169" t="s">
        <v>18</v>
      </c>
      <c r="R44" s="169" t="s">
        <v>18</v>
      </c>
      <c r="S44" s="169" t="s">
        <v>18</v>
      </c>
      <c r="T44" s="169" t="s">
        <v>18</v>
      </c>
      <c r="U44" s="169" t="s">
        <v>18</v>
      </c>
      <c r="V44" s="169" t="s">
        <v>18</v>
      </c>
      <c r="W44" s="169" t="s">
        <v>18</v>
      </c>
      <c r="X44" s="169" t="s">
        <v>18</v>
      </c>
      <c r="Y44" s="169" t="s">
        <v>18</v>
      </c>
      <c r="Z44" s="169" t="s">
        <v>18</v>
      </c>
      <c r="AA44" s="169" t="s">
        <v>18</v>
      </c>
      <c r="AB44" s="169" t="s">
        <v>18</v>
      </c>
      <c r="AC44" s="169" t="s">
        <v>18</v>
      </c>
      <c r="AD44" s="169" t="s">
        <v>18</v>
      </c>
      <c r="AE44" s="169" t="s">
        <v>18</v>
      </c>
      <c r="AF44" s="169" t="s">
        <v>18</v>
      </c>
      <c r="AG44" s="169" t="s">
        <v>18</v>
      </c>
      <c r="AH44" s="169" t="s">
        <v>18</v>
      </c>
      <c r="AI44" s="169" t="s">
        <v>18</v>
      </c>
      <c r="AJ44" s="169" t="s">
        <v>18</v>
      </c>
      <c r="AK44" s="169" t="s">
        <v>18</v>
      </c>
      <c r="AL44" s="169" t="s">
        <v>18</v>
      </c>
      <c r="AM44" s="169" t="s">
        <v>18</v>
      </c>
      <c r="AN44" s="169" t="s">
        <v>18</v>
      </c>
      <c r="AO44" s="169" t="s">
        <v>18</v>
      </c>
      <c r="AP44" s="169" t="s">
        <v>18</v>
      </c>
      <c r="AQ44" s="96"/>
      <c r="AR44" s="168" t="s">
        <v>138</v>
      </c>
      <c r="AS44" s="169">
        <v>1.2</v>
      </c>
      <c r="AT44" s="169">
        <v>0</v>
      </c>
      <c r="AU44" s="169" t="s">
        <v>18</v>
      </c>
      <c r="AV44" s="169" t="s">
        <v>18</v>
      </c>
      <c r="AW44" s="169" t="s">
        <v>18</v>
      </c>
      <c r="AX44" s="169">
        <v>0.4</v>
      </c>
      <c r="AY44" s="169" t="s">
        <v>18</v>
      </c>
      <c r="AZ44" s="169">
        <v>0.1</v>
      </c>
      <c r="BA44" s="169">
        <v>12.7</v>
      </c>
      <c r="BB44" s="169">
        <v>0.8</v>
      </c>
      <c r="BC44" s="169">
        <v>5.4</v>
      </c>
      <c r="BD44" s="169">
        <v>1.3</v>
      </c>
      <c r="BE44" s="4">
        <v>5.4</v>
      </c>
      <c r="BF44" s="4">
        <v>1.1000000000000001</v>
      </c>
      <c r="BG44" s="54">
        <v>3.4</v>
      </c>
      <c r="BH44" s="54">
        <v>1.2</v>
      </c>
      <c r="BI44" s="54" t="s">
        <v>18</v>
      </c>
      <c r="BJ44" s="54">
        <v>1.2</v>
      </c>
      <c r="BK44" s="54" t="s">
        <v>18</v>
      </c>
      <c r="BL44" s="54">
        <v>1.1000000000000001</v>
      </c>
      <c r="BM44" s="3">
        <v>1.7</v>
      </c>
      <c r="BN44" s="3">
        <v>1.2</v>
      </c>
      <c r="BO44" s="3">
        <v>82.3</v>
      </c>
      <c r="BP44" s="3">
        <v>6.5</v>
      </c>
      <c r="BQ44" s="4">
        <v>178.7</v>
      </c>
      <c r="BR44" s="4">
        <v>12.9</v>
      </c>
      <c r="BS44" s="4">
        <v>103.85</v>
      </c>
      <c r="BT44" s="4">
        <v>6.5</v>
      </c>
      <c r="BU44" s="4">
        <v>76.099999999999994</v>
      </c>
      <c r="BV44" s="4">
        <v>4.0999999999999996</v>
      </c>
      <c r="BW44" s="4">
        <v>165.2</v>
      </c>
      <c r="BX44" s="4">
        <v>7.4</v>
      </c>
      <c r="BY44" s="4">
        <v>123.5</v>
      </c>
      <c r="BZ44" s="4">
        <v>5.8</v>
      </c>
      <c r="CA44" s="4">
        <v>111.2</v>
      </c>
      <c r="CB44" s="4">
        <v>5.4</v>
      </c>
      <c r="CC44" s="4">
        <v>167.1</v>
      </c>
      <c r="CD44" s="4">
        <v>7.8</v>
      </c>
    </row>
    <row r="45" spans="2:82" x14ac:dyDescent="0.2">
      <c r="B45" s="168" t="s">
        <v>137</v>
      </c>
      <c r="C45" s="169" t="s">
        <v>18</v>
      </c>
      <c r="D45" s="169" t="s">
        <v>18</v>
      </c>
      <c r="E45" s="169" t="s">
        <v>18</v>
      </c>
      <c r="F45" s="169" t="s">
        <v>18</v>
      </c>
      <c r="G45" s="169" t="s">
        <v>18</v>
      </c>
      <c r="H45" s="169" t="s">
        <v>18</v>
      </c>
      <c r="I45" s="169" t="s">
        <v>18</v>
      </c>
      <c r="J45" s="169" t="s">
        <v>18</v>
      </c>
      <c r="K45" s="169" t="s">
        <v>18</v>
      </c>
      <c r="L45" s="169" t="s">
        <v>18</v>
      </c>
      <c r="M45" s="169" t="s">
        <v>18</v>
      </c>
      <c r="N45" s="169">
        <v>0</v>
      </c>
      <c r="O45" s="169" t="s">
        <v>18</v>
      </c>
      <c r="P45" s="169">
        <v>0.1</v>
      </c>
      <c r="Q45" s="169" t="s">
        <v>18</v>
      </c>
      <c r="R45" s="169" t="s">
        <v>18</v>
      </c>
      <c r="S45" s="169" t="s">
        <v>18</v>
      </c>
      <c r="T45" s="169" t="s">
        <v>18</v>
      </c>
      <c r="U45" s="169" t="s">
        <v>18</v>
      </c>
      <c r="V45" s="169" t="s">
        <v>18</v>
      </c>
      <c r="W45" s="169" t="s">
        <v>18</v>
      </c>
      <c r="X45" s="169" t="s">
        <v>18</v>
      </c>
      <c r="Y45" s="169" t="s">
        <v>18</v>
      </c>
      <c r="Z45" s="169" t="s">
        <v>18</v>
      </c>
      <c r="AA45" s="169" t="s">
        <v>18</v>
      </c>
      <c r="AB45" s="169" t="s">
        <v>18</v>
      </c>
      <c r="AC45" s="169" t="s">
        <v>18</v>
      </c>
      <c r="AD45" s="169" t="s">
        <v>18</v>
      </c>
      <c r="AE45" s="169" t="s">
        <v>18</v>
      </c>
      <c r="AF45" s="169" t="s">
        <v>18</v>
      </c>
      <c r="AG45" s="169" t="s">
        <v>18</v>
      </c>
      <c r="AH45" s="169" t="s">
        <v>18</v>
      </c>
      <c r="AI45" s="169" t="s">
        <v>18</v>
      </c>
      <c r="AJ45" s="169" t="s">
        <v>18</v>
      </c>
      <c r="AK45" s="169" t="s">
        <v>18</v>
      </c>
      <c r="AL45" s="169" t="s">
        <v>18</v>
      </c>
      <c r="AM45" s="169">
        <v>2.9</v>
      </c>
      <c r="AN45" s="169">
        <v>1.8</v>
      </c>
      <c r="AO45" s="169">
        <v>5</v>
      </c>
      <c r="AP45" s="169">
        <v>2.2999999999999998</v>
      </c>
      <c r="AQ45" s="96"/>
      <c r="AR45" s="168" t="s">
        <v>136</v>
      </c>
      <c r="AS45" s="169" t="s">
        <v>18</v>
      </c>
      <c r="AT45" s="169" t="s">
        <v>18</v>
      </c>
      <c r="AU45" s="169">
        <v>3.2</v>
      </c>
      <c r="AV45" s="169">
        <v>0.4</v>
      </c>
      <c r="AW45" s="169">
        <v>5.0999999999999996</v>
      </c>
      <c r="AX45" s="169">
        <v>2.2000000000000002</v>
      </c>
      <c r="AY45" s="169">
        <v>3.2</v>
      </c>
      <c r="AZ45" s="169">
        <v>1</v>
      </c>
      <c r="BA45" s="169">
        <v>9.6</v>
      </c>
      <c r="BB45" s="169">
        <v>1</v>
      </c>
      <c r="BC45" s="169">
        <v>3.2</v>
      </c>
      <c r="BD45" s="169">
        <v>0.1</v>
      </c>
      <c r="BE45" s="4" t="s">
        <v>18</v>
      </c>
      <c r="BF45" s="4" t="s">
        <v>18</v>
      </c>
      <c r="BG45" s="54" t="s">
        <v>18</v>
      </c>
      <c r="BH45" s="54" t="s">
        <v>18</v>
      </c>
      <c r="BI45" s="54" t="s">
        <v>18</v>
      </c>
      <c r="BJ45" s="54" t="s">
        <v>18</v>
      </c>
      <c r="BK45" s="54" t="s">
        <v>18</v>
      </c>
      <c r="BL45" s="54" t="s">
        <v>18</v>
      </c>
      <c r="BM45" s="3" t="s">
        <v>18</v>
      </c>
      <c r="BN45" s="3" t="s">
        <v>18</v>
      </c>
      <c r="BO45" s="3" t="s">
        <v>18</v>
      </c>
      <c r="BP45" s="3" t="s">
        <v>18</v>
      </c>
      <c r="BQ45" s="4" t="s">
        <v>18</v>
      </c>
      <c r="BR45" s="4" t="s">
        <v>18</v>
      </c>
      <c r="BS45" s="4" t="s">
        <v>18</v>
      </c>
      <c r="BT45" s="4" t="s">
        <v>18</v>
      </c>
      <c r="BU45" s="4" t="s">
        <v>18</v>
      </c>
      <c r="BV45" s="4" t="s">
        <v>18</v>
      </c>
      <c r="BW45" s="4" t="s">
        <v>18</v>
      </c>
      <c r="BX45" s="4" t="s">
        <v>18</v>
      </c>
      <c r="BY45" s="4" t="s">
        <v>18</v>
      </c>
      <c r="BZ45" s="4" t="s">
        <v>18</v>
      </c>
      <c r="CA45" s="4" t="s">
        <v>18</v>
      </c>
      <c r="CB45" s="4" t="s">
        <v>18</v>
      </c>
      <c r="CC45" s="4" t="s">
        <v>18</v>
      </c>
      <c r="CD45" s="4" t="s">
        <v>18</v>
      </c>
    </row>
    <row r="46" spans="2:82" x14ac:dyDescent="0.2">
      <c r="B46" s="168" t="s">
        <v>120</v>
      </c>
      <c r="C46" s="169">
        <v>3.7</v>
      </c>
      <c r="D46" s="169">
        <v>1.5</v>
      </c>
      <c r="E46" s="169">
        <v>2.1</v>
      </c>
      <c r="F46" s="169">
        <v>1.9</v>
      </c>
      <c r="G46" s="169">
        <v>2.2999999999999998</v>
      </c>
      <c r="H46" s="169">
        <v>2</v>
      </c>
      <c r="I46" s="169">
        <v>3.3</v>
      </c>
      <c r="J46" s="169">
        <v>2.4</v>
      </c>
      <c r="K46" s="169">
        <v>2.8</v>
      </c>
      <c r="L46" s="169">
        <v>1.8</v>
      </c>
      <c r="M46" s="169">
        <v>2.8</v>
      </c>
      <c r="N46" s="169">
        <v>1.4</v>
      </c>
      <c r="O46" s="169">
        <v>1.3</v>
      </c>
      <c r="P46" s="169">
        <v>0.8</v>
      </c>
      <c r="Q46" s="169">
        <v>1.4</v>
      </c>
      <c r="R46" s="169">
        <v>0.6</v>
      </c>
      <c r="S46" s="169">
        <v>0.4</v>
      </c>
      <c r="T46" s="169">
        <v>0.7</v>
      </c>
      <c r="U46" s="169">
        <v>0.1</v>
      </c>
      <c r="V46" s="169">
        <v>0.9</v>
      </c>
      <c r="W46" s="169">
        <v>1.5</v>
      </c>
      <c r="X46" s="169">
        <v>0.8</v>
      </c>
      <c r="Y46" s="169">
        <v>1.7</v>
      </c>
      <c r="Z46" s="169">
        <v>0.9</v>
      </c>
      <c r="AA46" s="169">
        <v>1.6</v>
      </c>
      <c r="AB46" s="169">
        <v>1.3</v>
      </c>
      <c r="AC46" s="169">
        <v>1.8</v>
      </c>
      <c r="AD46" s="169">
        <v>2.2000000000000002</v>
      </c>
      <c r="AE46" s="169">
        <v>2.1</v>
      </c>
      <c r="AF46" s="169">
        <v>3.3</v>
      </c>
      <c r="AG46" s="169">
        <v>2.8</v>
      </c>
      <c r="AH46" s="169">
        <v>4</v>
      </c>
      <c r="AI46" s="169">
        <v>3.1</v>
      </c>
      <c r="AJ46" s="169">
        <v>4.8</v>
      </c>
      <c r="AK46" s="169">
        <v>9.3000000000000007</v>
      </c>
      <c r="AL46" s="169">
        <v>4.9000000000000004</v>
      </c>
      <c r="AM46" s="169">
        <v>8.4</v>
      </c>
      <c r="AN46" s="169">
        <v>4.9000000000000004</v>
      </c>
      <c r="AO46" s="169">
        <v>5.9</v>
      </c>
      <c r="AP46" s="169">
        <v>3.1</v>
      </c>
      <c r="AQ46" s="96"/>
      <c r="AR46" s="168" t="s">
        <v>171</v>
      </c>
      <c r="AS46" s="169" t="s">
        <v>18</v>
      </c>
      <c r="AT46" s="169" t="s">
        <v>18</v>
      </c>
      <c r="AU46" s="169" t="s">
        <v>18</v>
      </c>
      <c r="AV46" s="169">
        <v>4.8</v>
      </c>
      <c r="AW46" s="169" t="s">
        <v>18</v>
      </c>
      <c r="AX46" s="169">
        <v>5.8</v>
      </c>
      <c r="AY46" s="169" t="s">
        <v>18</v>
      </c>
      <c r="AZ46" s="169">
        <v>2.5</v>
      </c>
      <c r="BA46" s="169">
        <v>10</v>
      </c>
      <c r="BB46" s="169">
        <v>0.4</v>
      </c>
      <c r="BC46" s="169" t="s">
        <v>18</v>
      </c>
      <c r="BD46" s="169" t="s">
        <v>18</v>
      </c>
      <c r="BE46" s="4" t="s">
        <v>18</v>
      </c>
      <c r="BF46" s="4">
        <v>7.6</v>
      </c>
      <c r="BG46" s="54">
        <v>25.8</v>
      </c>
      <c r="BH46" s="54">
        <v>2.8</v>
      </c>
      <c r="BI46" s="54">
        <v>12.9</v>
      </c>
      <c r="BJ46" s="54">
        <v>0.7</v>
      </c>
      <c r="BK46" s="54" t="s">
        <v>18</v>
      </c>
      <c r="BL46" s="54" t="s">
        <v>18</v>
      </c>
      <c r="BM46" s="3" t="s">
        <v>18</v>
      </c>
      <c r="BN46" s="3" t="s">
        <v>18</v>
      </c>
      <c r="BO46" s="3" t="s">
        <v>18</v>
      </c>
      <c r="BP46" s="3" t="s">
        <v>18</v>
      </c>
      <c r="BQ46" s="4" t="s">
        <v>18</v>
      </c>
      <c r="BR46" s="4" t="s">
        <v>18</v>
      </c>
      <c r="BS46" s="4" t="s">
        <v>18</v>
      </c>
      <c r="BT46" s="4" t="s">
        <v>18</v>
      </c>
      <c r="BU46" s="4" t="s">
        <v>18</v>
      </c>
      <c r="BV46" s="4" t="s">
        <v>18</v>
      </c>
      <c r="BW46" s="4">
        <v>0.7</v>
      </c>
      <c r="BX46" s="4">
        <v>0.1</v>
      </c>
      <c r="BY46" s="4">
        <v>0.7</v>
      </c>
      <c r="BZ46" s="4">
        <v>0.4</v>
      </c>
      <c r="CA46" s="4" t="s">
        <v>18</v>
      </c>
      <c r="CB46" s="4" t="s">
        <v>18</v>
      </c>
      <c r="CC46" s="4" t="s">
        <v>18</v>
      </c>
      <c r="CD46" s="4" t="s">
        <v>18</v>
      </c>
    </row>
    <row r="47" spans="2:82" x14ac:dyDescent="0.2">
      <c r="B47" s="168" t="s">
        <v>121</v>
      </c>
      <c r="C47" s="169">
        <v>11.6</v>
      </c>
      <c r="D47" s="169">
        <v>4.0999999999999996</v>
      </c>
      <c r="E47" s="169">
        <v>12.2</v>
      </c>
      <c r="F47" s="169">
        <v>6.4</v>
      </c>
      <c r="G47" s="169">
        <v>28.3</v>
      </c>
      <c r="H47" s="169">
        <v>9.1</v>
      </c>
      <c r="I47" s="169">
        <v>36.1</v>
      </c>
      <c r="J47" s="169">
        <v>9.1</v>
      </c>
      <c r="K47" s="169">
        <v>36.299999999999997</v>
      </c>
      <c r="L47" s="169">
        <v>8.3000000000000007</v>
      </c>
      <c r="M47" s="169">
        <v>35.200000000000003</v>
      </c>
      <c r="N47" s="169">
        <v>7.9</v>
      </c>
      <c r="O47" s="169">
        <v>34.1</v>
      </c>
      <c r="P47" s="169">
        <v>9</v>
      </c>
      <c r="Q47" s="169">
        <v>35.200000000000003</v>
      </c>
      <c r="R47" s="169">
        <v>5.6</v>
      </c>
      <c r="S47" s="169">
        <v>34.200000000000003</v>
      </c>
      <c r="T47" s="169">
        <v>7.4</v>
      </c>
      <c r="U47" s="169">
        <v>34</v>
      </c>
      <c r="V47" s="169">
        <v>5.8</v>
      </c>
      <c r="W47" s="169">
        <v>31.3</v>
      </c>
      <c r="X47" s="169">
        <v>5.9</v>
      </c>
      <c r="Y47" s="169">
        <v>31.4</v>
      </c>
      <c r="Z47" s="169">
        <v>6.4</v>
      </c>
      <c r="AA47" s="169">
        <v>32.1</v>
      </c>
      <c r="AB47" s="169">
        <v>7.2</v>
      </c>
      <c r="AC47" s="169">
        <v>33.9</v>
      </c>
      <c r="AD47" s="169">
        <v>12</v>
      </c>
      <c r="AE47" s="169">
        <v>23.6</v>
      </c>
      <c r="AF47" s="169">
        <v>14.9</v>
      </c>
      <c r="AG47" s="169">
        <v>31.1</v>
      </c>
      <c r="AH47" s="169">
        <v>15</v>
      </c>
      <c r="AI47" s="169">
        <v>41</v>
      </c>
      <c r="AJ47" s="169">
        <v>12.2</v>
      </c>
      <c r="AK47" s="169">
        <v>21.2</v>
      </c>
      <c r="AL47" s="169">
        <v>8</v>
      </c>
      <c r="AM47" s="169">
        <v>41.3</v>
      </c>
      <c r="AN47" s="169">
        <v>9.8000000000000007</v>
      </c>
      <c r="AO47" s="169">
        <v>26.4</v>
      </c>
      <c r="AP47" s="169">
        <v>6.7</v>
      </c>
      <c r="AQ47" s="96"/>
      <c r="AR47" s="168" t="s">
        <v>130</v>
      </c>
      <c r="AS47" s="169">
        <v>3.6</v>
      </c>
      <c r="AT47" s="169">
        <v>2.2999999999999998</v>
      </c>
      <c r="AU47" s="169" t="s">
        <v>18</v>
      </c>
      <c r="AV47" s="169" t="s">
        <v>18</v>
      </c>
      <c r="AW47" s="169" t="s">
        <v>18</v>
      </c>
      <c r="AX47" s="169">
        <v>0.5</v>
      </c>
      <c r="AY47" s="169" t="s">
        <v>18</v>
      </c>
      <c r="AZ47" s="169">
        <v>0.3</v>
      </c>
      <c r="BA47" s="169" t="s">
        <v>18</v>
      </c>
      <c r="BB47" s="169">
        <v>0.7</v>
      </c>
      <c r="BC47" s="169">
        <v>4.0999999999999996</v>
      </c>
      <c r="BD47" s="169">
        <v>0.9</v>
      </c>
      <c r="BE47" s="4" t="s">
        <v>18</v>
      </c>
      <c r="BF47" s="4">
        <v>0.7</v>
      </c>
      <c r="BG47" s="54" t="s">
        <v>18</v>
      </c>
      <c r="BH47" s="54">
        <v>1</v>
      </c>
      <c r="BI47" s="54" t="s">
        <v>18</v>
      </c>
      <c r="BJ47" s="54">
        <v>2.1</v>
      </c>
      <c r="BK47" s="54" t="s">
        <v>18</v>
      </c>
      <c r="BL47" s="54">
        <v>1.8</v>
      </c>
      <c r="BM47" s="3" t="s">
        <v>18</v>
      </c>
      <c r="BN47" s="3">
        <v>2.1</v>
      </c>
      <c r="BO47" s="3" t="s">
        <v>18</v>
      </c>
      <c r="BP47" s="3">
        <v>2.1</v>
      </c>
      <c r="BQ47" s="4">
        <v>0.5</v>
      </c>
      <c r="BR47" s="4">
        <v>1.8</v>
      </c>
      <c r="BS47" s="4">
        <v>3.8</v>
      </c>
      <c r="BT47" s="4">
        <v>2.09</v>
      </c>
      <c r="BU47" s="4">
        <v>4.0999999999999996</v>
      </c>
      <c r="BV47" s="4">
        <v>1.9</v>
      </c>
      <c r="BW47" s="4">
        <v>4.5</v>
      </c>
      <c r="BX47" s="4">
        <v>3</v>
      </c>
      <c r="BY47" s="4">
        <v>4.5</v>
      </c>
      <c r="BZ47" s="4">
        <v>1.7</v>
      </c>
      <c r="CA47" s="4">
        <v>5.2</v>
      </c>
      <c r="CB47" s="4">
        <v>1.6</v>
      </c>
      <c r="CC47" s="4">
        <v>6</v>
      </c>
      <c r="CD47" s="4" t="s">
        <v>18</v>
      </c>
    </row>
    <row r="48" spans="2:82" ht="12" thickBot="1" x14ac:dyDescent="0.25">
      <c r="B48" s="168" t="s">
        <v>122</v>
      </c>
      <c r="C48" s="169">
        <v>1</v>
      </c>
      <c r="D48" s="169">
        <v>0.3</v>
      </c>
      <c r="E48" s="169">
        <v>1</v>
      </c>
      <c r="F48" s="169">
        <v>0.4</v>
      </c>
      <c r="G48" s="169">
        <v>2.8</v>
      </c>
      <c r="H48" s="169">
        <v>0.4</v>
      </c>
      <c r="I48" s="169">
        <v>1.4</v>
      </c>
      <c r="J48" s="169">
        <v>0.3</v>
      </c>
      <c r="K48" s="169">
        <v>1.6</v>
      </c>
      <c r="L48" s="169">
        <v>0.3</v>
      </c>
      <c r="M48" s="169">
        <v>0.5</v>
      </c>
      <c r="N48" s="169">
        <v>0.1</v>
      </c>
      <c r="O48" s="169">
        <v>0.5</v>
      </c>
      <c r="P48" s="169">
        <v>0.1</v>
      </c>
      <c r="Q48" s="169">
        <v>0.4</v>
      </c>
      <c r="R48" s="169">
        <v>0.1</v>
      </c>
      <c r="S48" s="169">
        <v>0.3</v>
      </c>
      <c r="T48" s="169">
        <v>0.1</v>
      </c>
      <c r="U48" s="169">
        <v>0.3</v>
      </c>
      <c r="V48" s="169">
        <v>0</v>
      </c>
      <c r="W48" s="169">
        <v>0.1</v>
      </c>
      <c r="X48" s="169">
        <v>0</v>
      </c>
      <c r="Y48" s="169">
        <v>0.1</v>
      </c>
      <c r="Z48" s="169" t="s">
        <v>18</v>
      </c>
      <c r="AA48" s="169" t="s">
        <v>18</v>
      </c>
      <c r="AB48" s="169" t="s">
        <v>18</v>
      </c>
      <c r="AC48" s="169" t="s">
        <v>18</v>
      </c>
      <c r="AD48" s="169" t="s">
        <v>18</v>
      </c>
      <c r="AE48" s="169" t="s">
        <v>18</v>
      </c>
      <c r="AF48" s="169" t="s">
        <v>18</v>
      </c>
      <c r="AG48" s="169" t="s">
        <v>18</v>
      </c>
      <c r="AH48" s="169" t="s">
        <v>18</v>
      </c>
      <c r="AI48" s="169" t="s">
        <v>18</v>
      </c>
      <c r="AJ48" s="169" t="s">
        <v>18</v>
      </c>
      <c r="AK48" s="169" t="s">
        <v>18</v>
      </c>
      <c r="AL48" s="169" t="s">
        <v>18</v>
      </c>
      <c r="AM48" s="169" t="s">
        <v>18</v>
      </c>
      <c r="AN48" s="169" t="s">
        <v>18</v>
      </c>
      <c r="AO48" s="169" t="s">
        <v>18</v>
      </c>
      <c r="AP48" s="169" t="s">
        <v>18</v>
      </c>
      <c r="AQ48" s="96"/>
      <c r="AR48" s="96"/>
      <c r="AS48" s="178"/>
      <c r="AT48" s="178"/>
      <c r="AU48" s="178"/>
      <c r="AV48" s="178"/>
      <c r="AW48" s="178"/>
      <c r="AX48" s="178"/>
      <c r="AY48" s="178"/>
      <c r="AZ48" s="178"/>
      <c r="BA48" s="178"/>
      <c r="BB48" s="178"/>
      <c r="BC48" s="178"/>
      <c r="BD48" s="178"/>
      <c r="BE48" s="179"/>
      <c r="BF48" s="179"/>
      <c r="BG48" s="129"/>
      <c r="BH48" s="129"/>
      <c r="BI48" s="129"/>
      <c r="BJ48" s="129"/>
      <c r="BK48" s="129"/>
      <c r="BL48" s="129"/>
      <c r="BM48" s="180"/>
      <c r="BN48" s="180"/>
      <c r="BO48" s="6"/>
      <c r="BP48" s="6"/>
    </row>
    <row r="49" spans="2:83" ht="12.75" thickTop="1" thickBot="1" x14ac:dyDescent="0.25">
      <c r="B49" s="168"/>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94" t="s">
        <v>172</v>
      </c>
      <c r="AS49" s="178">
        <v>1065.03</v>
      </c>
      <c r="AT49" s="178">
        <v>464.6</v>
      </c>
      <c r="AU49" s="178">
        <v>892.3</v>
      </c>
      <c r="AV49" s="178">
        <v>508.1</v>
      </c>
      <c r="AW49" s="178">
        <v>973.1</v>
      </c>
      <c r="AX49" s="178">
        <v>595.70000000000005</v>
      </c>
      <c r="AY49" s="178">
        <v>753</v>
      </c>
      <c r="AZ49" s="178">
        <v>458.2</v>
      </c>
      <c r="BA49" s="178">
        <v>810.3</v>
      </c>
      <c r="BB49" s="178">
        <v>534.9</v>
      </c>
      <c r="BC49" s="178">
        <v>2362.6999999999998</v>
      </c>
      <c r="BD49" s="178">
        <v>657.3</v>
      </c>
      <c r="BE49" s="179">
        <v>871</v>
      </c>
      <c r="BF49" s="179">
        <v>613.5</v>
      </c>
      <c r="BG49" s="7">
        <v>1059.7</v>
      </c>
      <c r="BH49" s="8">
        <v>618.20000000000005</v>
      </c>
      <c r="BI49" s="7">
        <v>1030</v>
      </c>
      <c r="BJ49" s="8">
        <v>662.4</v>
      </c>
      <c r="BK49" s="7">
        <v>1131.8</v>
      </c>
      <c r="BL49" s="8">
        <v>729.3</v>
      </c>
      <c r="BM49" s="9">
        <v>1388.2</v>
      </c>
      <c r="BN49" s="10">
        <v>654.20000000000005</v>
      </c>
      <c r="BO49" s="11">
        <v>1309.4000000000001</v>
      </c>
      <c r="BP49" s="11">
        <v>597.09999999999991</v>
      </c>
      <c r="BQ49" s="11">
        <v>1457.62</v>
      </c>
      <c r="BR49" s="11">
        <v>632.22</v>
      </c>
      <c r="BS49" s="11">
        <v>1477.3150000000001</v>
      </c>
      <c r="BT49" s="11">
        <v>591.54499999999996</v>
      </c>
      <c r="BU49" s="11">
        <v>1529.4</v>
      </c>
      <c r="BV49" s="11">
        <v>593</v>
      </c>
      <c r="BW49" s="11">
        <v>1851.7</v>
      </c>
      <c r="BX49" s="11">
        <v>606.6</v>
      </c>
      <c r="BY49" s="11">
        <v>1680.1</v>
      </c>
      <c r="BZ49" s="11">
        <v>618</v>
      </c>
      <c r="CA49" s="11">
        <v>1744.1</v>
      </c>
      <c r="CB49" s="11">
        <v>634.4</v>
      </c>
      <c r="CC49" s="11">
        <v>2566.6999999999998</v>
      </c>
      <c r="CD49" s="11">
        <v>753.5</v>
      </c>
    </row>
    <row r="50" spans="2:83" ht="12" thickTop="1" x14ac:dyDescent="0.2">
      <c r="B50" s="173" t="s">
        <v>123</v>
      </c>
      <c r="C50" s="172">
        <v>6.5</v>
      </c>
      <c r="D50" s="172">
        <v>23.8</v>
      </c>
      <c r="E50" s="172">
        <v>90.4</v>
      </c>
      <c r="F50" s="172">
        <v>25.5</v>
      </c>
      <c r="G50" s="172">
        <v>75</v>
      </c>
      <c r="H50" s="172">
        <v>21.4</v>
      </c>
      <c r="I50" s="172">
        <v>64</v>
      </c>
      <c r="J50" s="172">
        <v>17.7</v>
      </c>
      <c r="K50" s="172">
        <v>92.2</v>
      </c>
      <c r="L50" s="172">
        <v>24.7</v>
      </c>
      <c r="M50" s="172">
        <v>109.9</v>
      </c>
      <c r="N50" s="172">
        <v>37.200000000000003</v>
      </c>
      <c r="O50" s="172">
        <v>130.19999999999999</v>
      </c>
      <c r="P50" s="172">
        <v>28.2</v>
      </c>
      <c r="Q50" s="172">
        <v>111.7</v>
      </c>
      <c r="R50" s="172">
        <v>25.5</v>
      </c>
      <c r="S50" s="172">
        <v>148.9</v>
      </c>
      <c r="T50" s="172">
        <v>22.8</v>
      </c>
      <c r="U50" s="172">
        <v>126.8</v>
      </c>
      <c r="V50" s="172">
        <v>28.2</v>
      </c>
      <c r="W50" s="172">
        <v>126.3</v>
      </c>
      <c r="X50" s="172">
        <v>17.8</v>
      </c>
      <c r="Y50" s="172">
        <v>120.8</v>
      </c>
      <c r="Z50" s="172">
        <v>15.7</v>
      </c>
      <c r="AA50" s="172">
        <v>68.7</v>
      </c>
      <c r="AB50" s="172">
        <v>12.3</v>
      </c>
      <c r="AC50" s="172">
        <v>65.400000000000006</v>
      </c>
      <c r="AD50" s="172">
        <v>11</v>
      </c>
      <c r="AE50" s="172">
        <v>41.4</v>
      </c>
      <c r="AF50" s="172">
        <v>10.1</v>
      </c>
      <c r="AG50" s="172">
        <v>39.799999999999997</v>
      </c>
      <c r="AH50" s="172">
        <v>10.8</v>
      </c>
      <c r="AI50" s="172">
        <v>78.599999999999994</v>
      </c>
      <c r="AJ50" s="172">
        <v>13.9</v>
      </c>
      <c r="AK50" s="172">
        <v>59.8</v>
      </c>
      <c r="AL50" s="172">
        <v>12.1</v>
      </c>
      <c r="AM50" s="172">
        <v>91.6</v>
      </c>
      <c r="AN50" s="172">
        <v>15.1</v>
      </c>
      <c r="AO50" s="172">
        <v>64.099999999999994</v>
      </c>
      <c r="AP50" s="172">
        <v>17.8</v>
      </c>
      <c r="AQ50" s="81"/>
      <c r="AR50" s="96"/>
    </row>
    <row r="51" spans="2:83" x14ac:dyDescent="0.2">
      <c r="B51" s="168" t="s">
        <v>139</v>
      </c>
      <c r="C51" s="172"/>
      <c r="D51" s="172"/>
      <c r="E51" s="172"/>
      <c r="F51" s="172"/>
      <c r="G51" s="172"/>
      <c r="H51" s="172"/>
      <c r="I51" s="172"/>
      <c r="J51" s="172"/>
      <c r="K51" s="172"/>
      <c r="L51" s="172"/>
      <c r="M51" s="172"/>
      <c r="N51" s="172"/>
      <c r="O51" s="169">
        <v>0</v>
      </c>
      <c r="P51" s="169">
        <v>0</v>
      </c>
      <c r="Q51" s="169" t="s">
        <v>18</v>
      </c>
      <c r="R51" s="169">
        <v>0.4</v>
      </c>
      <c r="S51" s="169" t="s">
        <v>18</v>
      </c>
      <c r="T51" s="169" t="s">
        <v>18</v>
      </c>
      <c r="U51" s="169" t="s">
        <v>18</v>
      </c>
      <c r="V51" s="169" t="s">
        <v>18</v>
      </c>
      <c r="W51" s="169" t="s">
        <v>18</v>
      </c>
      <c r="X51" s="169" t="s">
        <v>18</v>
      </c>
      <c r="Y51" s="169" t="s">
        <v>18</v>
      </c>
      <c r="Z51" s="169" t="s">
        <v>18</v>
      </c>
      <c r="AA51" s="172" t="s">
        <v>18</v>
      </c>
      <c r="AB51" s="172" t="s">
        <v>18</v>
      </c>
      <c r="AC51" s="169" t="s">
        <v>18</v>
      </c>
      <c r="AD51" s="169" t="s">
        <v>18</v>
      </c>
      <c r="AE51" s="169" t="s">
        <v>18</v>
      </c>
      <c r="AF51" s="169" t="s">
        <v>18</v>
      </c>
      <c r="AG51" s="169" t="s">
        <v>18</v>
      </c>
      <c r="AH51" s="169" t="s">
        <v>18</v>
      </c>
      <c r="AI51" s="169" t="s">
        <v>18</v>
      </c>
      <c r="AJ51" s="169" t="s">
        <v>18</v>
      </c>
      <c r="AK51" s="169" t="s">
        <v>18</v>
      </c>
      <c r="AL51" s="169" t="s">
        <v>18</v>
      </c>
      <c r="AM51" s="169">
        <v>10</v>
      </c>
      <c r="AN51" s="169">
        <v>3.7</v>
      </c>
      <c r="AO51" s="169">
        <v>10</v>
      </c>
      <c r="AP51" s="169">
        <v>2.9</v>
      </c>
      <c r="AQ51" s="96"/>
      <c r="AR51" s="346" t="s">
        <v>546</v>
      </c>
      <c r="AS51" s="195"/>
      <c r="AT51" s="195"/>
      <c r="AU51" s="195"/>
      <c r="AV51" s="195"/>
      <c r="AW51" s="195"/>
      <c r="AX51" s="195"/>
      <c r="AY51" s="195"/>
      <c r="AZ51" s="195"/>
      <c r="BA51" s="195"/>
      <c r="BB51" s="195"/>
      <c r="BC51" s="195"/>
      <c r="BD51" s="195"/>
      <c r="BE51" s="195"/>
      <c r="BF51" s="195"/>
    </row>
    <row r="52" spans="2:83" x14ac:dyDescent="0.2">
      <c r="B52" s="168" t="s">
        <v>124</v>
      </c>
      <c r="C52" s="169" t="s">
        <v>18</v>
      </c>
      <c r="D52" s="169">
        <v>18.5</v>
      </c>
      <c r="E52" s="169">
        <v>52.7</v>
      </c>
      <c r="F52" s="169">
        <v>18.399999999999999</v>
      </c>
      <c r="G52" s="169">
        <v>54.5</v>
      </c>
      <c r="H52" s="169">
        <v>15.6</v>
      </c>
      <c r="I52" s="169">
        <v>47.5</v>
      </c>
      <c r="J52" s="169">
        <v>10.199999999999999</v>
      </c>
      <c r="K52" s="169">
        <v>62.1</v>
      </c>
      <c r="L52" s="169">
        <v>14.1</v>
      </c>
      <c r="M52" s="169">
        <v>79.8</v>
      </c>
      <c r="N52" s="169">
        <v>26.2</v>
      </c>
      <c r="O52" s="169">
        <v>96.3</v>
      </c>
      <c r="P52" s="169">
        <v>15.1</v>
      </c>
      <c r="Q52" s="169">
        <v>69.900000000000006</v>
      </c>
      <c r="R52" s="169">
        <v>10.1</v>
      </c>
      <c r="S52" s="169">
        <v>69.900000000000006</v>
      </c>
      <c r="T52" s="169">
        <v>8.1999999999999993</v>
      </c>
      <c r="U52" s="169">
        <v>69.900000000000006</v>
      </c>
      <c r="V52" s="169">
        <v>13.2</v>
      </c>
      <c r="W52" s="169">
        <v>69.900000000000006</v>
      </c>
      <c r="X52" s="169">
        <v>4.2</v>
      </c>
      <c r="Y52" s="169">
        <v>66.099999999999994</v>
      </c>
      <c r="Z52" s="169">
        <v>3.2</v>
      </c>
      <c r="AA52" s="169">
        <v>13.6</v>
      </c>
      <c r="AB52" s="169">
        <v>0.6</v>
      </c>
      <c r="AC52" s="169">
        <v>13.6</v>
      </c>
      <c r="AD52" s="169">
        <v>0.6</v>
      </c>
      <c r="AE52" s="169" t="s">
        <v>18</v>
      </c>
      <c r="AF52" s="169" t="s">
        <v>18</v>
      </c>
      <c r="AG52" s="169" t="s">
        <v>18</v>
      </c>
      <c r="AH52" s="169" t="s">
        <v>18</v>
      </c>
      <c r="AI52" s="169" t="s">
        <v>18</v>
      </c>
      <c r="AJ52" s="169" t="s">
        <v>18</v>
      </c>
      <c r="AK52" s="169" t="s">
        <v>18</v>
      </c>
      <c r="AL52" s="169" t="s">
        <v>18</v>
      </c>
      <c r="AM52" s="169" t="s">
        <v>18</v>
      </c>
      <c r="AN52" s="169" t="s">
        <v>18</v>
      </c>
      <c r="AO52" s="169" t="s">
        <v>18</v>
      </c>
      <c r="AP52" s="169" t="s">
        <v>18</v>
      </c>
      <c r="AQ52" s="96"/>
      <c r="AR52" s="81"/>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Y52" s="195"/>
      <c r="BZ52" s="195"/>
      <c r="CA52" s="195"/>
      <c r="CB52" s="195"/>
      <c r="CC52" s="195"/>
      <c r="CD52" s="195"/>
    </row>
    <row r="53" spans="2:83" x14ac:dyDescent="0.2">
      <c r="B53" s="168" t="s">
        <v>125</v>
      </c>
      <c r="C53" s="169">
        <v>3.1</v>
      </c>
      <c r="D53" s="169">
        <v>0.2</v>
      </c>
      <c r="E53" s="169">
        <v>8.8000000000000007</v>
      </c>
      <c r="F53" s="169">
        <v>0.7</v>
      </c>
      <c r="G53" s="169">
        <v>1.6</v>
      </c>
      <c r="H53" s="169">
        <v>0.9</v>
      </c>
      <c r="I53" s="169">
        <v>1.6</v>
      </c>
      <c r="J53" s="169">
        <v>1.4</v>
      </c>
      <c r="K53" s="169">
        <v>1.6</v>
      </c>
      <c r="L53" s="169">
        <v>3</v>
      </c>
      <c r="M53" s="169">
        <v>2.7</v>
      </c>
      <c r="N53" s="169">
        <v>3.5</v>
      </c>
      <c r="O53" s="169">
        <v>3.9</v>
      </c>
      <c r="P53" s="169">
        <v>4.7</v>
      </c>
      <c r="Q53" s="169">
        <v>5.0999999999999996</v>
      </c>
      <c r="R53" s="169">
        <v>3.9</v>
      </c>
      <c r="S53" s="169">
        <v>6.6</v>
      </c>
      <c r="T53" s="169">
        <v>3.8</v>
      </c>
      <c r="U53" s="169">
        <v>6.9</v>
      </c>
      <c r="V53" s="169">
        <v>3.8</v>
      </c>
      <c r="W53" s="169">
        <v>7.1</v>
      </c>
      <c r="X53" s="169">
        <v>3.5</v>
      </c>
      <c r="Y53" s="169">
        <v>7.8</v>
      </c>
      <c r="Z53" s="169">
        <v>3.2</v>
      </c>
      <c r="AA53" s="169">
        <v>8</v>
      </c>
      <c r="AB53" s="169">
        <v>3.1</v>
      </c>
      <c r="AC53" s="169">
        <v>11.7</v>
      </c>
      <c r="AD53" s="169">
        <v>2.2000000000000002</v>
      </c>
      <c r="AE53" s="169">
        <v>7.8</v>
      </c>
      <c r="AF53" s="169">
        <v>2.4</v>
      </c>
      <c r="AG53" s="169">
        <v>7.8</v>
      </c>
      <c r="AH53" s="169">
        <v>2.7</v>
      </c>
      <c r="AI53" s="169">
        <v>9.3000000000000007</v>
      </c>
      <c r="AJ53" s="169">
        <v>2.5</v>
      </c>
      <c r="AK53" s="169">
        <v>7.8</v>
      </c>
      <c r="AL53" s="169">
        <v>2.2999999999999998</v>
      </c>
      <c r="AM53" s="169">
        <v>7.7</v>
      </c>
      <c r="AN53" s="169">
        <v>2.1</v>
      </c>
      <c r="AO53" s="169">
        <v>7</v>
      </c>
      <c r="AP53" s="169">
        <v>3.8</v>
      </c>
      <c r="AQ53" s="96"/>
      <c r="AR53" s="96"/>
    </row>
    <row r="54" spans="2:83" x14ac:dyDescent="0.2">
      <c r="B54" s="168" t="s">
        <v>126</v>
      </c>
      <c r="C54" s="169" t="s">
        <v>18</v>
      </c>
      <c r="D54" s="169">
        <v>1.9</v>
      </c>
      <c r="E54" s="169">
        <v>6</v>
      </c>
      <c r="F54" s="169">
        <v>1.7</v>
      </c>
      <c r="G54" s="169">
        <v>7.8</v>
      </c>
      <c r="H54" s="169">
        <v>1.6</v>
      </c>
      <c r="I54" s="169">
        <v>8.1</v>
      </c>
      <c r="J54" s="169">
        <v>1.4</v>
      </c>
      <c r="K54" s="169">
        <v>7.2</v>
      </c>
      <c r="L54" s="169">
        <v>1.1000000000000001</v>
      </c>
      <c r="M54" s="169">
        <v>7.9</v>
      </c>
      <c r="N54" s="169">
        <v>0.8</v>
      </c>
      <c r="O54" s="169">
        <v>1.7</v>
      </c>
      <c r="P54" s="169">
        <v>0.3</v>
      </c>
      <c r="Q54" s="169">
        <v>1.8</v>
      </c>
      <c r="R54" s="169">
        <v>0.5</v>
      </c>
      <c r="S54" s="169">
        <v>1.8</v>
      </c>
      <c r="T54" s="169">
        <v>0.5</v>
      </c>
      <c r="U54" s="169">
        <v>1.9</v>
      </c>
      <c r="V54" s="169">
        <v>0.5</v>
      </c>
      <c r="W54" s="169">
        <v>1.8</v>
      </c>
      <c r="X54" s="169">
        <v>0.4</v>
      </c>
      <c r="Y54" s="169">
        <v>1.8</v>
      </c>
      <c r="Z54" s="169">
        <v>0.4</v>
      </c>
      <c r="AA54" s="169">
        <v>1.9</v>
      </c>
      <c r="AB54" s="169">
        <v>0.4</v>
      </c>
      <c r="AC54" s="169">
        <v>1.8</v>
      </c>
      <c r="AD54" s="169">
        <v>0.4</v>
      </c>
      <c r="AE54" s="169">
        <v>1.9</v>
      </c>
      <c r="AF54" s="169">
        <v>0.4</v>
      </c>
      <c r="AG54" s="169">
        <v>1.6</v>
      </c>
      <c r="AH54" s="169">
        <v>0.3</v>
      </c>
      <c r="AI54" s="169" t="s">
        <v>18</v>
      </c>
      <c r="AJ54" s="169" t="s">
        <v>18</v>
      </c>
      <c r="AK54" s="169" t="s">
        <v>18</v>
      </c>
      <c r="AL54" s="169" t="s">
        <v>18</v>
      </c>
      <c r="AM54" s="169">
        <v>6.2</v>
      </c>
      <c r="AN54" s="169">
        <v>1.4</v>
      </c>
      <c r="AO54" s="169">
        <v>1.4</v>
      </c>
      <c r="AP54" s="169">
        <v>0.2</v>
      </c>
      <c r="AQ54" s="96"/>
      <c r="AR54" s="96"/>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row>
    <row r="55" spans="2:83" x14ac:dyDescent="0.2">
      <c r="B55" s="168" t="s">
        <v>127</v>
      </c>
      <c r="C55" s="169">
        <v>1.4</v>
      </c>
      <c r="D55" s="169">
        <v>0.2</v>
      </c>
      <c r="E55" s="169">
        <v>1.4</v>
      </c>
      <c r="F55" s="169">
        <v>0.2</v>
      </c>
      <c r="G55" s="169" t="s">
        <v>18</v>
      </c>
      <c r="H55" s="169" t="s">
        <v>18</v>
      </c>
      <c r="I55" s="169">
        <v>0.1</v>
      </c>
      <c r="J55" s="169">
        <v>0</v>
      </c>
      <c r="K55" s="169">
        <v>1.2</v>
      </c>
      <c r="L55" s="169">
        <v>1.7</v>
      </c>
      <c r="M55" s="169" t="s">
        <v>18</v>
      </c>
      <c r="N55" s="169" t="s">
        <v>18</v>
      </c>
      <c r="O55" s="169" t="s">
        <v>18</v>
      </c>
      <c r="P55" s="169" t="s">
        <v>18</v>
      </c>
      <c r="Q55" s="169" t="s">
        <v>18</v>
      </c>
      <c r="R55" s="169" t="s">
        <v>18</v>
      </c>
      <c r="S55" s="169" t="s">
        <v>18</v>
      </c>
      <c r="T55" s="169" t="s">
        <v>18</v>
      </c>
      <c r="U55" s="169" t="s">
        <v>18</v>
      </c>
      <c r="V55" s="169" t="s">
        <v>18</v>
      </c>
      <c r="W55" s="169" t="s">
        <v>18</v>
      </c>
      <c r="X55" s="169" t="s">
        <v>18</v>
      </c>
      <c r="Y55" s="169" t="s">
        <v>18</v>
      </c>
      <c r="Z55" s="169" t="s">
        <v>18</v>
      </c>
      <c r="AA55" s="169" t="s">
        <v>18</v>
      </c>
      <c r="AB55" s="169" t="s">
        <v>18</v>
      </c>
      <c r="AC55" s="169" t="s">
        <v>18</v>
      </c>
      <c r="AD55" s="169" t="s">
        <v>18</v>
      </c>
      <c r="AE55" s="169" t="s">
        <v>18</v>
      </c>
      <c r="AF55" s="169" t="s">
        <v>18</v>
      </c>
      <c r="AG55" s="169" t="s">
        <v>18</v>
      </c>
      <c r="AH55" s="169" t="s">
        <v>18</v>
      </c>
      <c r="AI55" s="169" t="s">
        <v>18</v>
      </c>
      <c r="AJ55" s="169" t="s">
        <v>18</v>
      </c>
      <c r="AK55" s="169" t="s">
        <v>18</v>
      </c>
      <c r="AL55" s="169" t="s">
        <v>18</v>
      </c>
      <c r="AM55" s="169" t="s">
        <v>18</v>
      </c>
      <c r="AN55" s="169" t="s">
        <v>18</v>
      </c>
      <c r="AO55" s="169" t="s">
        <v>18</v>
      </c>
      <c r="AP55" s="169" t="s">
        <v>18</v>
      </c>
      <c r="AQ55" s="96"/>
      <c r="AR55" s="96"/>
    </row>
    <row r="56" spans="2:83" x14ac:dyDescent="0.2">
      <c r="B56" s="35" t="s">
        <v>152</v>
      </c>
      <c r="C56" s="169" t="s">
        <v>18</v>
      </c>
      <c r="D56" s="169">
        <v>0.7</v>
      </c>
      <c r="E56" s="169">
        <v>11.1</v>
      </c>
      <c r="F56" s="169">
        <v>1.1000000000000001</v>
      </c>
      <c r="G56" s="169">
        <v>3</v>
      </c>
      <c r="H56" s="169">
        <v>1.1000000000000001</v>
      </c>
      <c r="I56" s="169">
        <v>3</v>
      </c>
      <c r="J56" s="169">
        <v>1.6</v>
      </c>
      <c r="K56" s="169">
        <v>11.9</v>
      </c>
      <c r="L56" s="169">
        <v>2.4</v>
      </c>
      <c r="M56" s="169">
        <v>11.7</v>
      </c>
      <c r="N56" s="169">
        <v>4.2</v>
      </c>
      <c r="O56" s="169">
        <v>16.7</v>
      </c>
      <c r="P56" s="169">
        <v>4.5999999999999996</v>
      </c>
      <c r="Q56" s="169">
        <v>20.399999999999999</v>
      </c>
      <c r="R56" s="169">
        <v>4.7</v>
      </c>
      <c r="S56" s="169">
        <v>48.8</v>
      </c>
      <c r="T56" s="169">
        <v>4.2</v>
      </c>
      <c r="U56" s="169">
        <v>22.7</v>
      </c>
      <c r="V56" s="169">
        <v>3.9</v>
      </c>
      <c r="W56" s="169">
        <v>21.7</v>
      </c>
      <c r="X56" s="169">
        <v>3.5</v>
      </c>
      <c r="Y56" s="169">
        <v>20.7</v>
      </c>
      <c r="Z56" s="169">
        <v>3.2</v>
      </c>
      <c r="AA56" s="169">
        <v>20.7</v>
      </c>
      <c r="AB56" s="169">
        <v>2.8</v>
      </c>
      <c r="AC56" s="169">
        <v>11.8</v>
      </c>
      <c r="AD56" s="169">
        <v>2.5</v>
      </c>
      <c r="AE56" s="169">
        <v>11.9</v>
      </c>
      <c r="AF56" s="169">
        <v>2.4</v>
      </c>
      <c r="AG56" s="169">
        <v>9.3000000000000007</v>
      </c>
      <c r="AH56" s="169">
        <v>2.2000000000000002</v>
      </c>
      <c r="AI56" s="169">
        <v>13.9</v>
      </c>
      <c r="AJ56" s="169">
        <v>2.2000000000000002</v>
      </c>
      <c r="AK56" s="169">
        <v>14.9</v>
      </c>
      <c r="AL56" s="169">
        <v>2</v>
      </c>
      <c r="AM56" s="169">
        <v>14.7</v>
      </c>
      <c r="AN56" s="169">
        <v>1.7</v>
      </c>
      <c r="AO56" s="169">
        <v>13.1</v>
      </c>
      <c r="AP56" s="169">
        <v>1.4</v>
      </c>
      <c r="AQ56" s="96"/>
      <c r="AR56" s="96"/>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X56" s="191"/>
      <c r="BY56" s="191"/>
      <c r="BZ56" s="191"/>
      <c r="CA56" s="191"/>
      <c r="CB56" s="191"/>
      <c r="CC56" s="191"/>
      <c r="CD56" s="191"/>
    </row>
    <row r="57" spans="2:83" x14ac:dyDescent="0.2">
      <c r="B57" s="168" t="s">
        <v>128</v>
      </c>
      <c r="C57" s="169" t="s">
        <v>18</v>
      </c>
      <c r="D57" s="169">
        <v>0.2</v>
      </c>
      <c r="E57" s="169" t="s">
        <v>18</v>
      </c>
      <c r="F57" s="169">
        <v>0.2</v>
      </c>
      <c r="G57" s="169"/>
      <c r="H57" s="169">
        <v>0.3</v>
      </c>
      <c r="I57" s="169">
        <v>0.5</v>
      </c>
      <c r="J57" s="169">
        <v>0.3</v>
      </c>
      <c r="K57" s="169">
        <v>1.8</v>
      </c>
      <c r="L57" s="169">
        <v>0.3</v>
      </c>
      <c r="M57" s="169">
        <v>2.7</v>
      </c>
      <c r="N57" s="169">
        <v>0.3</v>
      </c>
      <c r="O57" s="169">
        <v>3.7</v>
      </c>
      <c r="P57" s="169">
        <v>0.6</v>
      </c>
      <c r="Q57" s="169">
        <v>3.7</v>
      </c>
      <c r="R57" s="169">
        <v>0.5</v>
      </c>
      <c r="S57" s="169">
        <v>3.6</v>
      </c>
      <c r="T57" s="169">
        <v>0.5</v>
      </c>
      <c r="U57" s="169">
        <v>4.7</v>
      </c>
      <c r="V57" s="169">
        <v>0.5</v>
      </c>
      <c r="W57" s="169">
        <v>5.7</v>
      </c>
      <c r="X57" s="169">
        <v>0.5</v>
      </c>
      <c r="Y57" s="169">
        <v>5.7</v>
      </c>
      <c r="Z57" s="169">
        <v>0.5</v>
      </c>
      <c r="AA57" s="169">
        <v>5.4</v>
      </c>
      <c r="AB57" s="169">
        <v>0.4</v>
      </c>
      <c r="AC57" s="169">
        <v>6</v>
      </c>
      <c r="AD57" s="169">
        <v>0.4</v>
      </c>
      <c r="AE57" s="169">
        <v>6.1</v>
      </c>
      <c r="AF57" s="169">
        <v>0.4</v>
      </c>
      <c r="AG57" s="169">
        <v>6.1</v>
      </c>
      <c r="AH57" s="169">
        <v>0.3</v>
      </c>
      <c r="AI57" s="169">
        <v>6.8</v>
      </c>
      <c r="AJ57" s="169">
        <v>0.4</v>
      </c>
      <c r="AK57" s="169">
        <v>6.9</v>
      </c>
      <c r="AL57" s="169">
        <v>0.5</v>
      </c>
      <c r="AM57" s="169">
        <v>15.5</v>
      </c>
      <c r="AN57" s="169">
        <v>0.9</v>
      </c>
      <c r="AO57" s="169">
        <v>8.8000000000000007</v>
      </c>
      <c r="AP57" s="169">
        <v>1</v>
      </c>
      <c r="AQ57" s="119"/>
      <c r="AR57" s="96"/>
      <c r="CE57" s="21"/>
    </row>
    <row r="58" spans="2:83" x14ac:dyDescent="0.2">
      <c r="B58" s="168" t="s">
        <v>162</v>
      </c>
      <c r="C58" s="169" t="s">
        <v>18</v>
      </c>
      <c r="D58" s="169" t="s">
        <v>18</v>
      </c>
      <c r="E58" s="169" t="s">
        <v>18</v>
      </c>
      <c r="F58" s="169" t="s">
        <v>18</v>
      </c>
      <c r="G58" s="169" t="s">
        <v>18</v>
      </c>
      <c r="H58" s="169" t="s">
        <v>18</v>
      </c>
      <c r="I58" s="169" t="s">
        <v>18</v>
      </c>
      <c r="J58" s="169" t="s">
        <v>18</v>
      </c>
      <c r="K58" s="169" t="s">
        <v>18</v>
      </c>
      <c r="L58" s="169" t="s">
        <v>18</v>
      </c>
      <c r="M58" s="169" t="s">
        <v>18</v>
      </c>
      <c r="N58" s="169" t="s">
        <v>18</v>
      </c>
      <c r="O58" s="169" t="s">
        <v>18</v>
      </c>
      <c r="P58" s="169" t="s">
        <v>18</v>
      </c>
      <c r="Q58" s="169" t="s">
        <v>18</v>
      </c>
      <c r="R58" s="169" t="s">
        <v>18</v>
      </c>
      <c r="S58" s="169" t="s">
        <v>18</v>
      </c>
      <c r="T58" s="169" t="s">
        <v>18</v>
      </c>
      <c r="U58" s="169" t="s">
        <v>18</v>
      </c>
      <c r="V58" s="169" t="s">
        <v>18</v>
      </c>
      <c r="W58" s="169" t="s">
        <v>18</v>
      </c>
      <c r="X58" s="169" t="s">
        <v>18</v>
      </c>
      <c r="Y58" s="169" t="s">
        <v>18</v>
      </c>
      <c r="Z58" s="169" t="s">
        <v>18</v>
      </c>
      <c r="AA58" s="169" t="s">
        <v>18</v>
      </c>
      <c r="AB58" s="169" t="s">
        <v>18</v>
      </c>
      <c r="AC58" s="169" t="s">
        <v>18</v>
      </c>
      <c r="AD58" s="169" t="s">
        <v>18</v>
      </c>
      <c r="AE58" s="169" t="s">
        <v>18</v>
      </c>
      <c r="AF58" s="169" t="s">
        <v>18</v>
      </c>
      <c r="AG58" s="169">
        <v>0.1</v>
      </c>
      <c r="AH58" s="169">
        <v>0.7</v>
      </c>
      <c r="AI58" s="169">
        <v>2.5</v>
      </c>
      <c r="AJ58" s="169">
        <v>1.1000000000000001</v>
      </c>
      <c r="AK58" s="169">
        <v>2.5</v>
      </c>
      <c r="AL58" s="169">
        <v>0.9</v>
      </c>
      <c r="AM58" s="169">
        <v>4.3</v>
      </c>
      <c r="AN58" s="169">
        <v>0.4</v>
      </c>
      <c r="AO58" s="169">
        <v>1.3</v>
      </c>
      <c r="AP58" s="169">
        <v>0.1</v>
      </c>
      <c r="AQ58" s="48"/>
      <c r="AR58" s="166"/>
      <c r="AS58" s="166"/>
      <c r="AT58" s="166"/>
      <c r="AU58" s="166"/>
      <c r="AV58" s="166"/>
      <c r="AW58" s="166"/>
      <c r="AX58" s="166"/>
      <c r="AY58" s="166"/>
      <c r="AZ58" s="119"/>
      <c r="BA58" s="166"/>
      <c r="BB58" s="21"/>
      <c r="BC58" s="21"/>
      <c r="BD58" s="21"/>
      <c r="BE58" s="21"/>
      <c r="BF58" s="21"/>
      <c r="BG58" s="21"/>
      <c r="BH58" s="15"/>
      <c r="BI58" s="15"/>
      <c r="BJ58" s="15"/>
      <c r="BK58" s="15"/>
      <c r="BL58" s="17"/>
      <c r="BM58" s="17"/>
      <c r="BN58" s="17"/>
      <c r="BO58" s="17"/>
      <c r="BP58" s="17"/>
      <c r="BQ58" s="17"/>
      <c r="BR58" s="17"/>
      <c r="BS58" s="17"/>
      <c r="BT58" s="17"/>
      <c r="BU58" s="17"/>
      <c r="BV58" s="119"/>
      <c r="BW58" s="21"/>
      <c r="BX58" s="21"/>
      <c r="BY58" s="21"/>
      <c r="BZ58" s="21"/>
      <c r="CA58" s="21"/>
      <c r="CB58" s="21"/>
      <c r="CC58" s="21"/>
      <c r="CD58" s="21"/>
      <c r="CE58" s="57"/>
    </row>
    <row r="59" spans="2:83" x14ac:dyDescent="0.2">
      <c r="B59" s="168" t="s">
        <v>129</v>
      </c>
      <c r="C59" s="169" t="s">
        <v>18</v>
      </c>
      <c r="D59" s="169" t="s">
        <v>18</v>
      </c>
      <c r="E59" s="169">
        <v>8.3000000000000007</v>
      </c>
      <c r="F59" s="169">
        <v>0.6</v>
      </c>
      <c r="G59" s="169">
        <v>6.2</v>
      </c>
      <c r="H59" s="169">
        <v>0.5</v>
      </c>
      <c r="I59" s="169" t="s">
        <v>18</v>
      </c>
      <c r="J59" s="169" t="s">
        <v>18</v>
      </c>
      <c r="K59" s="169">
        <v>2.4</v>
      </c>
      <c r="L59" s="169" t="s">
        <v>18</v>
      </c>
      <c r="M59" s="169">
        <v>2.2000000000000002</v>
      </c>
      <c r="N59" s="169" t="s">
        <v>18</v>
      </c>
      <c r="O59" s="169">
        <v>2.2000000000000002</v>
      </c>
      <c r="P59" s="169" t="s">
        <v>18</v>
      </c>
      <c r="Q59" s="169">
        <v>4.4000000000000004</v>
      </c>
      <c r="R59" s="169" t="s">
        <v>18</v>
      </c>
      <c r="S59" s="169">
        <v>10.8</v>
      </c>
      <c r="T59" s="169">
        <v>0.5</v>
      </c>
      <c r="U59" s="169">
        <v>13.2</v>
      </c>
      <c r="V59" s="169">
        <v>0.7</v>
      </c>
      <c r="W59" s="169">
        <v>12.7</v>
      </c>
      <c r="X59" s="169">
        <v>0.7</v>
      </c>
      <c r="Y59" s="169">
        <v>10.3</v>
      </c>
      <c r="Z59" s="169">
        <v>0.7</v>
      </c>
      <c r="AA59" s="169">
        <v>11.6</v>
      </c>
      <c r="AB59" s="169">
        <v>0.7</v>
      </c>
      <c r="AC59" s="169">
        <v>13.2</v>
      </c>
      <c r="AD59" s="169">
        <v>0.9</v>
      </c>
      <c r="AE59" s="169">
        <v>7.2</v>
      </c>
      <c r="AF59" s="169">
        <v>0.8</v>
      </c>
      <c r="AG59" s="169">
        <v>7.4</v>
      </c>
      <c r="AH59" s="169">
        <v>0.8</v>
      </c>
      <c r="AI59" s="169">
        <v>16.399999999999999</v>
      </c>
      <c r="AJ59" s="169">
        <v>2.2000000000000002</v>
      </c>
      <c r="AK59" s="169">
        <v>5</v>
      </c>
      <c r="AL59" s="169">
        <v>0.5</v>
      </c>
      <c r="AM59" s="169">
        <v>7</v>
      </c>
      <c r="AN59" s="169">
        <v>0.9</v>
      </c>
      <c r="AO59" s="169">
        <v>17</v>
      </c>
      <c r="AP59" s="169">
        <v>5.7</v>
      </c>
      <c r="AQ59" s="48"/>
      <c r="AR59" s="182"/>
      <c r="AS59" s="182"/>
      <c r="AT59" s="182"/>
      <c r="AU59" s="182"/>
      <c r="AV59" s="182"/>
      <c r="AW59" s="182"/>
      <c r="AX59" s="182"/>
      <c r="AY59" s="182"/>
      <c r="AZ59" s="48"/>
      <c r="BA59" s="182"/>
      <c r="BB59" s="39"/>
      <c r="BC59" s="39"/>
      <c r="BD59" s="39"/>
      <c r="BE59" s="39"/>
      <c r="BF59" s="39"/>
      <c r="BG59" s="39"/>
      <c r="BH59" s="39"/>
      <c r="BI59" s="39"/>
      <c r="BJ59" s="39"/>
      <c r="BK59" s="39"/>
      <c r="BL59" s="39"/>
      <c r="BM59" s="39"/>
      <c r="BN59" s="39"/>
      <c r="BO59" s="39"/>
      <c r="BP59" s="39"/>
      <c r="BQ59" s="39"/>
      <c r="BR59" s="39"/>
      <c r="BS59" s="39"/>
      <c r="BT59" s="39"/>
      <c r="BU59" s="39"/>
      <c r="BV59" s="48"/>
      <c r="BW59" s="57"/>
      <c r="BX59" s="57"/>
      <c r="BY59" s="57"/>
      <c r="BZ59" s="57"/>
      <c r="CA59" s="57"/>
      <c r="CB59" s="57"/>
      <c r="CC59" s="57"/>
      <c r="CD59" s="57"/>
      <c r="CE59" s="57"/>
    </row>
    <row r="60" spans="2:83" x14ac:dyDescent="0.2">
      <c r="B60" s="168" t="s">
        <v>163</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t="s">
        <v>18</v>
      </c>
      <c r="AH60" s="169" t="s">
        <v>18</v>
      </c>
      <c r="AI60" s="169">
        <v>22.3</v>
      </c>
      <c r="AJ60" s="169">
        <v>2.1</v>
      </c>
      <c r="AK60" s="169">
        <v>16</v>
      </c>
      <c r="AL60" s="169">
        <v>2.8</v>
      </c>
      <c r="AM60" s="169">
        <v>21.7</v>
      </c>
      <c r="AN60" s="169">
        <v>1.1000000000000001</v>
      </c>
      <c r="AO60" s="169" t="s">
        <v>18</v>
      </c>
      <c r="AP60" s="169" t="s">
        <v>18</v>
      </c>
      <c r="AQ60" s="48"/>
      <c r="AR60" s="182"/>
      <c r="AS60" s="182"/>
      <c r="AT60" s="182"/>
      <c r="AU60" s="182"/>
      <c r="AV60" s="182"/>
      <c r="AW60" s="182"/>
      <c r="AX60" s="182"/>
      <c r="AY60" s="182"/>
      <c r="AZ60" s="48"/>
      <c r="BA60" s="182"/>
      <c r="BB60" s="57"/>
      <c r="BC60" s="57"/>
      <c r="BD60" s="57"/>
      <c r="BE60" s="57"/>
      <c r="BF60" s="57"/>
      <c r="BG60" s="57"/>
      <c r="BH60" s="14"/>
      <c r="BI60" s="14"/>
      <c r="BJ60" s="14"/>
      <c r="BK60" s="14"/>
      <c r="BL60" s="18"/>
      <c r="BM60" s="18"/>
      <c r="BN60" s="18"/>
      <c r="BO60" s="18"/>
      <c r="BP60" s="18"/>
      <c r="BQ60" s="18"/>
      <c r="BR60" s="18"/>
      <c r="BS60" s="18"/>
      <c r="BT60" s="18"/>
      <c r="BU60" s="18"/>
      <c r="BV60" s="48"/>
      <c r="BW60" s="57"/>
      <c r="BX60" s="57"/>
      <c r="BY60" s="57"/>
      <c r="BZ60" s="57"/>
      <c r="CA60" s="57"/>
      <c r="CB60" s="57"/>
      <c r="CC60" s="57"/>
      <c r="CD60" s="57"/>
      <c r="CE60" s="57"/>
    </row>
    <row r="61" spans="2:83" x14ac:dyDescent="0.2">
      <c r="B61" s="168" t="s">
        <v>130</v>
      </c>
      <c r="C61" s="169">
        <v>2</v>
      </c>
      <c r="D61" s="169">
        <v>2.2000000000000002</v>
      </c>
      <c r="E61" s="169">
        <v>2</v>
      </c>
      <c r="F61" s="169">
        <v>2.7</v>
      </c>
      <c r="G61" s="169">
        <v>2</v>
      </c>
      <c r="H61" s="169">
        <v>1.5</v>
      </c>
      <c r="I61" s="169">
        <v>3.2</v>
      </c>
      <c r="J61" s="169">
        <v>2.8</v>
      </c>
      <c r="K61" s="169">
        <v>4.0999999999999996</v>
      </c>
      <c r="L61" s="169">
        <v>2.1</v>
      </c>
      <c r="M61" s="169">
        <v>3</v>
      </c>
      <c r="N61" s="169">
        <v>2.1</v>
      </c>
      <c r="O61" s="169">
        <v>5.6</v>
      </c>
      <c r="P61" s="169">
        <v>2.9</v>
      </c>
      <c r="Q61" s="169">
        <v>6.5</v>
      </c>
      <c r="R61" s="169">
        <v>5.4</v>
      </c>
      <c r="S61" s="169">
        <v>7.4</v>
      </c>
      <c r="T61" s="169">
        <v>5.2</v>
      </c>
      <c r="U61" s="169">
        <v>7.4</v>
      </c>
      <c r="V61" s="169">
        <v>5.6</v>
      </c>
      <c r="W61" s="169">
        <v>7.4</v>
      </c>
      <c r="X61" s="169">
        <v>4.9000000000000004</v>
      </c>
      <c r="Y61" s="169">
        <v>8.4</v>
      </c>
      <c r="Z61" s="169">
        <v>4.5</v>
      </c>
      <c r="AA61" s="169">
        <v>7.4</v>
      </c>
      <c r="AB61" s="169">
        <v>4.3</v>
      </c>
      <c r="AC61" s="169">
        <v>7.4</v>
      </c>
      <c r="AD61" s="169">
        <v>4</v>
      </c>
      <c r="AE61" s="169">
        <v>6.5</v>
      </c>
      <c r="AF61" s="169">
        <v>3.8</v>
      </c>
      <c r="AG61" s="169">
        <v>7.4</v>
      </c>
      <c r="AH61" s="169">
        <v>3.6</v>
      </c>
      <c r="AI61" s="169">
        <v>7.4</v>
      </c>
      <c r="AJ61" s="169">
        <v>3.3</v>
      </c>
      <c r="AK61" s="169">
        <v>6.7</v>
      </c>
      <c r="AL61" s="169">
        <v>3.1</v>
      </c>
      <c r="AM61" s="169">
        <v>4.5999999999999996</v>
      </c>
      <c r="AN61" s="169">
        <v>2.9</v>
      </c>
      <c r="AO61" s="169">
        <v>5.6</v>
      </c>
      <c r="AP61" s="169">
        <v>2.8</v>
      </c>
      <c r="AQ61" s="48"/>
      <c r="AR61" s="182"/>
      <c r="AS61" s="182"/>
      <c r="AT61" s="182"/>
      <c r="AU61" s="182"/>
      <c r="AV61" s="182"/>
      <c r="AW61" s="182"/>
      <c r="AX61" s="182"/>
      <c r="AY61" s="182"/>
      <c r="AZ61" s="48"/>
      <c r="BA61" s="182"/>
      <c r="BB61" s="57"/>
      <c r="BC61" s="57"/>
      <c r="BD61" s="57"/>
      <c r="BE61" s="57"/>
      <c r="BF61" s="57"/>
      <c r="BG61" s="57"/>
      <c r="BH61" s="14"/>
      <c r="BI61" s="14"/>
      <c r="BJ61" s="14"/>
      <c r="BK61" s="14"/>
      <c r="BL61" s="18"/>
      <c r="BM61" s="18"/>
      <c r="BN61" s="18"/>
      <c r="BO61" s="18"/>
      <c r="BP61" s="18"/>
      <c r="BQ61" s="18"/>
      <c r="BR61" s="18"/>
      <c r="BS61" s="18"/>
      <c r="BT61" s="18"/>
      <c r="BU61" s="18"/>
      <c r="BV61" s="48"/>
      <c r="BW61" s="57"/>
      <c r="BX61" s="57"/>
      <c r="BY61" s="57"/>
      <c r="BZ61" s="57"/>
      <c r="CA61" s="57"/>
      <c r="CB61" s="57"/>
      <c r="CC61" s="57"/>
      <c r="CD61" s="57"/>
      <c r="CE61" s="57"/>
    </row>
    <row r="62" spans="2:83" x14ac:dyDescent="0.2">
      <c r="B62" s="183"/>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48"/>
      <c r="AR62" s="182"/>
      <c r="AS62" s="182"/>
      <c r="AT62" s="182"/>
      <c r="AU62" s="182"/>
      <c r="AV62" s="182"/>
      <c r="AW62" s="182"/>
      <c r="AX62" s="182"/>
      <c r="AY62" s="182"/>
      <c r="AZ62" s="48"/>
      <c r="BA62" s="182"/>
      <c r="BB62" s="57"/>
      <c r="BC62" s="57"/>
      <c r="BD62" s="57"/>
      <c r="BE62" s="57"/>
      <c r="BF62" s="57"/>
      <c r="BG62" s="57"/>
      <c r="BH62" s="14"/>
      <c r="BI62" s="14"/>
      <c r="BJ62" s="14"/>
      <c r="BK62" s="14"/>
      <c r="BL62" s="18"/>
      <c r="BM62" s="18"/>
      <c r="BN62" s="18"/>
      <c r="BO62" s="18"/>
      <c r="BP62" s="18"/>
      <c r="BQ62" s="18"/>
      <c r="BR62" s="18"/>
      <c r="BS62" s="18"/>
      <c r="BT62" s="18"/>
      <c r="BU62" s="18"/>
      <c r="BV62" s="48"/>
      <c r="BW62" s="57"/>
      <c r="BX62" s="57"/>
      <c r="BY62" s="57"/>
      <c r="BZ62" s="57"/>
      <c r="CA62" s="57"/>
      <c r="CB62" s="57"/>
      <c r="CC62" s="57"/>
      <c r="CD62" s="57"/>
      <c r="CE62" s="57"/>
    </row>
    <row r="63" spans="2:83" x14ac:dyDescent="0.2">
      <c r="B63" s="173" t="s">
        <v>131</v>
      </c>
      <c r="C63" s="172">
        <v>22.7</v>
      </c>
      <c r="D63" s="172">
        <v>3.1</v>
      </c>
      <c r="E63" s="172"/>
      <c r="F63" s="172"/>
      <c r="G63" s="172"/>
      <c r="H63" s="172"/>
      <c r="I63" s="4"/>
      <c r="J63" s="169"/>
      <c r="K63" s="169"/>
      <c r="L63" s="169"/>
      <c r="M63" s="169"/>
      <c r="N63" s="169"/>
      <c r="O63" s="169"/>
      <c r="P63" s="169"/>
      <c r="Q63" s="169"/>
      <c r="R63" s="169"/>
      <c r="S63" s="169"/>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48"/>
      <c r="AR63" s="182"/>
      <c r="AS63" s="182"/>
      <c r="AT63" s="182"/>
      <c r="AU63" s="182"/>
      <c r="AV63" s="182"/>
      <c r="AW63" s="182"/>
      <c r="AX63" s="182"/>
      <c r="AY63" s="182"/>
      <c r="AZ63" s="48"/>
      <c r="BA63" s="182"/>
      <c r="BB63" s="57"/>
      <c r="BC63" s="57"/>
      <c r="BD63" s="57"/>
      <c r="BE63" s="57"/>
      <c r="BF63" s="57"/>
      <c r="BG63" s="57"/>
      <c r="BH63" s="14"/>
      <c r="BI63" s="14"/>
      <c r="BJ63" s="14"/>
      <c r="BK63" s="14"/>
      <c r="BL63" s="18"/>
      <c r="BM63" s="18"/>
      <c r="BN63" s="18"/>
      <c r="BO63" s="18"/>
      <c r="BP63" s="18"/>
      <c r="BQ63" s="18"/>
      <c r="BR63" s="18"/>
      <c r="BS63" s="18"/>
      <c r="BT63" s="18"/>
      <c r="BU63" s="18"/>
      <c r="BV63" s="48"/>
      <c r="BW63" s="57"/>
      <c r="BX63" s="57"/>
      <c r="BY63" s="57"/>
      <c r="BZ63" s="57"/>
      <c r="CA63" s="57"/>
      <c r="CB63" s="57"/>
      <c r="CC63" s="57"/>
      <c r="CD63" s="57"/>
      <c r="CE63" s="57"/>
    </row>
    <row r="64" spans="2:83" x14ac:dyDescent="0.2">
      <c r="B64" s="168" t="s">
        <v>132</v>
      </c>
      <c r="C64" s="169">
        <v>22.7</v>
      </c>
      <c r="D64" s="169">
        <v>3.1</v>
      </c>
      <c r="E64" s="169">
        <v>0</v>
      </c>
      <c r="F64" s="169">
        <v>0</v>
      </c>
      <c r="G64" s="169">
        <v>0</v>
      </c>
      <c r="H64" s="169">
        <v>0</v>
      </c>
      <c r="I64" s="169">
        <v>0</v>
      </c>
      <c r="J64" s="169">
        <v>0</v>
      </c>
      <c r="K64" s="169">
        <v>0</v>
      </c>
      <c r="L64" s="169">
        <v>0</v>
      </c>
      <c r="M64" s="169">
        <v>0</v>
      </c>
      <c r="N64" s="169">
        <v>0</v>
      </c>
      <c r="O64" s="169">
        <v>0</v>
      </c>
      <c r="P64" s="169">
        <v>0</v>
      </c>
      <c r="Q64" s="169">
        <v>0</v>
      </c>
      <c r="R64" s="169">
        <v>0</v>
      </c>
      <c r="S64" s="169">
        <v>0</v>
      </c>
      <c r="T64" s="169">
        <v>0</v>
      </c>
      <c r="U64" s="169">
        <v>0</v>
      </c>
      <c r="V64" s="169">
        <v>0</v>
      </c>
      <c r="W64" s="169">
        <v>0</v>
      </c>
      <c r="X64" s="169">
        <v>0</v>
      </c>
      <c r="Y64" s="169">
        <v>0</v>
      </c>
      <c r="Z64" s="169">
        <v>0</v>
      </c>
      <c r="AA64" s="169">
        <v>0</v>
      </c>
      <c r="AB64" s="169">
        <v>0</v>
      </c>
      <c r="AC64" s="169">
        <v>0</v>
      </c>
      <c r="AD64" s="169">
        <v>0</v>
      </c>
      <c r="AE64" s="169">
        <v>0</v>
      </c>
      <c r="AF64" s="169">
        <v>0</v>
      </c>
      <c r="AG64" s="169">
        <v>0</v>
      </c>
      <c r="AH64" s="169">
        <v>0</v>
      </c>
      <c r="AI64" s="169">
        <v>0</v>
      </c>
      <c r="AJ64" s="169">
        <v>0</v>
      </c>
      <c r="AK64" s="169">
        <v>0</v>
      </c>
      <c r="AL64" s="169">
        <v>0</v>
      </c>
      <c r="AM64" s="169">
        <v>0</v>
      </c>
      <c r="AN64" s="169">
        <v>0</v>
      </c>
      <c r="AO64" s="169">
        <v>0</v>
      </c>
      <c r="AP64" s="169">
        <v>0</v>
      </c>
      <c r="AQ64" s="48"/>
      <c r="AR64" s="182"/>
      <c r="AS64" s="182"/>
      <c r="AT64" s="182"/>
      <c r="AU64" s="182"/>
      <c r="AV64" s="182"/>
      <c r="AW64" s="182"/>
      <c r="AX64" s="182"/>
      <c r="AY64" s="182"/>
      <c r="AZ64" s="48"/>
      <c r="BA64" s="182"/>
      <c r="BB64" s="57"/>
      <c r="BC64" s="57"/>
      <c r="BD64" s="57"/>
      <c r="BE64" s="57"/>
      <c r="BF64" s="57"/>
      <c r="BG64" s="57"/>
      <c r="BH64" s="14"/>
      <c r="BI64" s="14"/>
      <c r="BJ64" s="14"/>
      <c r="BK64" s="14"/>
      <c r="BL64" s="18"/>
      <c r="BM64" s="18"/>
      <c r="BN64" s="18"/>
      <c r="BO64" s="18"/>
      <c r="BP64" s="18"/>
      <c r="BQ64" s="18"/>
      <c r="BR64" s="18"/>
      <c r="BS64" s="18"/>
      <c r="BT64" s="18"/>
      <c r="BU64" s="18"/>
      <c r="BV64" s="48"/>
      <c r="BW64" s="57"/>
      <c r="BX64" s="57"/>
      <c r="BY64" s="57"/>
      <c r="BZ64" s="57"/>
      <c r="CA64" s="57"/>
      <c r="CB64" s="57"/>
      <c r="CC64" s="57"/>
      <c r="CD64" s="57"/>
      <c r="CE64" s="57"/>
    </row>
    <row r="65" spans="2:83" ht="12" thickBot="1" x14ac:dyDescent="0.25">
      <c r="B65" s="184"/>
      <c r="C65" s="185"/>
      <c r="D65" s="185"/>
      <c r="E65" s="178"/>
      <c r="F65" s="178"/>
      <c r="G65" s="178"/>
      <c r="H65" s="178"/>
      <c r="I65" s="4"/>
      <c r="J65" s="169"/>
      <c r="K65" s="169"/>
      <c r="L65" s="169"/>
      <c r="M65" s="169"/>
      <c r="N65" s="169"/>
      <c r="O65" s="169"/>
      <c r="P65" s="169"/>
      <c r="Q65" s="169"/>
      <c r="R65" s="169"/>
      <c r="S65" s="169"/>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48"/>
      <c r="AR65" s="182"/>
      <c r="AS65" s="182"/>
      <c r="AT65" s="182"/>
      <c r="AU65" s="182"/>
      <c r="AV65" s="182"/>
      <c r="AW65" s="182"/>
      <c r="AX65" s="182"/>
      <c r="AY65" s="182"/>
      <c r="AZ65" s="48"/>
      <c r="BA65" s="182"/>
      <c r="BB65" s="57"/>
      <c r="BC65" s="57"/>
      <c r="BD65" s="57"/>
      <c r="BE65" s="57"/>
      <c r="BF65" s="57"/>
      <c r="BG65" s="57"/>
      <c r="BH65" s="14"/>
      <c r="BI65" s="14"/>
      <c r="BJ65" s="14"/>
      <c r="BK65" s="14"/>
      <c r="BL65" s="18"/>
      <c r="BM65" s="18"/>
      <c r="BN65" s="18"/>
      <c r="BO65" s="18"/>
      <c r="BP65" s="18"/>
      <c r="BQ65" s="18"/>
      <c r="BR65" s="18"/>
      <c r="BS65" s="18"/>
      <c r="BT65" s="18"/>
      <c r="BU65" s="18"/>
      <c r="BV65" s="48"/>
      <c r="BW65" s="57"/>
      <c r="BX65" s="57"/>
      <c r="BY65" s="57"/>
      <c r="BZ65" s="57"/>
      <c r="CA65" s="57"/>
      <c r="CB65" s="57"/>
      <c r="CC65" s="57"/>
      <c r="CD65" s="57"/>
      <c r="CE65" s="57"/>
    </row>
    <row r="66" spans="2:83" s="75" customFormat="1" ht="21" customHeight="1" thickTop="1" thickBot="1" x14ac:dyDescent="0.25">
      <c r="B66" s="142" t="s">
        <v>79</v>
      </c>
      <c r="C66" s="202">
        <v>233.8</v>
      </c>
      <c r="D66" s="202">
        <v>202.7</v>
      </c>
      <c r="E66" s="202">
        <v>350.2</v>
      </c>
      <c r="F66" s="202">
        <v>234.3</v>
      </c>
      <c r="G66" s="202">
        <v>365</v>
      </c>
      <c r="H66" s="202">
        <v>242.7</v>
      </c>
      <c r="I66" s="202">
        <v>288.10000000000002</v>
      </c>
      <c r="J66" s="202">
        <v>203.2</v>
      </c>
      <c r="K66" s="202">
        <v>388.6</v>
      </c>
      <c r="L66" s="202">
        <v>244.1</v>
      </c>
      <c r="M66" s="202">
        <v>451.7</v>
      </c>
      <c r="N66" s="202">
        <v>273.8</v>
      </c>
      <c r="O66" s="202">
        <v>511.1</v>
      </c>
      <c r="P66" s="202">
        <v>275.89999999999998</v>
      </c>
      <c r="Q66" s="202">
        <v>601.6</v>
      </c>
      <c r="R66" s="202">
        <v>292.8</v>
      </c>
      <c r="S66" s="202">
        <v>723.2</v>
      </c>
      <c r="T66" s="202">
        <v>378.3</v>
      </c>
      <c r="U66" s="202">
        <v>691.1</v>
      </c>
      <c r="V66" s="202">
        <v>425.7</v>
      </c>
      <c r="W66" s="202">
        <v>684.1</v>
      </c>
      <c r="X66" s="202">
        <v>440.1</v>
      </c>
      <c r="Y66" s="202">
        <v>741.5</v>
      </c>
      <c r="Z66" s="202">
        <v>490.8</v>
      </c>
      <c r="AA66" s="202">
        <v>782.4</v>
      </c>
      <c r="AB66" s="202">
        <v>533.29999999999995</v>
      </c>
      <c r="AC66" s="202">
        <v>920.6</v>
      </c>
      <c r="AD66" s="202">
        <v>591.9</v>
      </c>
      <c r="AE66" s="202">
        <v>998.6</v>
      </c>
      <c r="AF66" s="202">
        <v>645.70000000000005</v>
      </c>
      <c r="AG66" s="202">
        <v>1077.9000000000001</v>
      </c>
      <c r="AH66" s="202">
        <v>668</v>
      </c>
      <c r="AI66" s="202">
        <v>1293.5999999999999</v>
      </c>
      <c r="AJ66" s="202">
        <v>748</v>
      </c>
      <c r="AK66" s="202">
        <v>1346.4</v>
      </c>
      <c r="AL66" s="202">
        <v>790.3</v>
      </c>
      <c r="AM66" s="202">
        <v>1520.2</v>
      </c>
      <c r="AN66" s="202">
        <v>745</v>
      </c>
      <c r="AO66" s="202">
        <v>1623.2</v>
      </c>
      <c r="AP66" s="202">
        <v>730.3</v>
      </c>
      <c r="AQ66" s="203"/>
      <c r="AR66" s="182"/>
      <c r="AS66" s="182"/>
      <c r="AT66" s="182"/>
      <c r="AU66" s="182"/>
      <c r="AV66" s="182"/>
      <c r="AW66" s="182"/>
      <c r="AX66" s="182"/>
      <c r="AY66" s="182"/>
      <c r="AZ66" s="48"/>
      <c r="BA66" s="182"/>
      <c r="BB66" s="57"/>
      <c r="BC66" s="57"/>
      <c r="BD66" s="57"/>
      <c r="BE66" s="57"/>
      <c r="BF66" s="57"/>
      <c r="BG66" s="57"/>
      <c r="BH66" s="14"/>
      <c r="BI66" s="14"/>
      <c r="BJ66" s="14"/>
      <c r="BK66" s="14"/>
      <c r="BL66" s="18"/>
      <c r="BM66" s="18"/>
      <c r="BN66" s="18"/>
      <c r="BO66" s="18"/>
      <c r="BP66" s="18"/>
      <c r="BQ66" s="18"/>
      <c r="BR66" s="18"/>
      <c r="BS66" s="18"/>
      <c r="BT66" s="18"/>
      <c r="BU66" s="18"/>
      <c r="BV66" s="48"/>
      <c r="BW66" s="57"/>
      <c r="BX66" s="57"/>
      <c r="BY66" s="57"/>
      <c r="BZ66" s="57"/>
      <c r="CA66" s="57"/>
      <c r="CB66" s="57"/>
      <c r="CC66" s="57"/>
      <c r="CD66" s="57"/>
      <c r="CE66" s="205"/>
    </row>
    <row r="67" spans="2:83" ht="12" thickTop="1" x14ac:dyDescent="0.2">
      <c r="B67" s="137" t="s">
        <v>459</v>
      </c>
      <c r="AQ67" s="48"/>
      <c r="AR67" s="204"/>
      <c r="AS67" s="204"/>
      <c r="AT67" s="204"/>
      <c r="AU67" s="204"/>
      <c r="AV67" s="204"/>
      <c r="AW67" s="204"/>
      <c r="AX67" s="204"/>
      <c r="AY67" s="204"/>
      <c r="AZ67" s="203"/>
      <c r="BA67" s="204"/>
      <c r="BB67" s="205"/>
      <c r="BC67" s="205"/>
      <c r="BD67" s="205"/>
      <c r="BE67" s="205"/>
      <c r="BF67" s="205"/>
      <c r="BG67" s="205"/>
      <c r="BH67" s="206"/>
      <c r="BI67" s="206"/>
      <c r="BJ67" s="206"/>
      <c r="BK67" s="206"/>
      <c r="BL67" s="207"/>
      <c r="BM67" s="207"/>
      <c r="BN67" s="207"/>
      <c r="BO67" s="207"/>
      <c r="BP67" s="207"/>
      <c r="BQ67" s="207"/>
      <c r="BR67" s="207"/>
      <c r="BS67" s="207"/>
      <c r="BT67" s="207"/>
      <c r="BU67" s="207"/>
      <c r="BV67" s="203"/>
      <c r="BW67" s="205"/>
      <c r="BX67" s="205"/>
      <c r="BY67" s="205"/>
      <c r="BZ67" s="205"/>
      <c r="CA67" s="205"/>
      <c r="CB67" s="205"/>
      <c r="CC67" s="205"/>
      <c r="CD67" s="205"/>
      <c r="CE67" s="57"/>
    </row>
    <row r="68" spans="2:83" x14ac:dyDescent="0.2">
      <c r="AQ68" s="48"/>
      <c r="AR68" s="182"/>
      <c r="AS68" s="182"/>
      <c r="AT68" s="182"/>
      <c r="AU68" s="182"/>
      <c r="AV68" s="182"/>
      <c r="AW68" s="182"/>
      <c r="AX68" s="182"/>
      <c r="AY68" s="182"/>
      <c r="AZ68" s="48"/>
      <c r="BA68" s="182"/>
      <c r="BB68" s="57"/>
      <c r="BC68" s="57"/>
      <c r="BD68" s="57"/>
      <c r="BE68" s="57"/>
      <c r="BF68" s="57"/>
      <c r="BG68" s="57"/>
      <c r="BH68" s="14"/>
      <c r="BI68" s="14"/>
      <c r="BJ68" s="14"/>
      <c r="BK68" s="14"/>
      <c r="BL68" s="18"/>
      <c r="BM68" s="18"/>
      <c r="BN68" s="18"/>
      <c r="BO68" s="18"/>
      <c r="BP68" s="18"/>
      <c r="BQ68" s="18"/>
      <c r="BR68" s="18"/>
      <c r="BS68" s="18"/>
      <c r="BT68" s="18"/>
      <c r="BU68" s="18"/>
      <c r="BV68" s="48"/>
      <c r="BW68" s="57"/>
      <c r="BX68" s="57"/>
      <c r="BY68" s="57"/>
      <c r="BZ68" s="57"/>
      <c r="CA68" s="57"/>
      <c r="CB68" s="57"/>
      <c r="CC68" s="57"/>
      <c r="CD68" s="57"/>
      <c r="CE68" s="57"/>
    </row>
    <row r="69" spans="2:83" x14ac:dyDescent="0.2">
      <c r="B69" s="35" t="s">
        <v>357</v>
      </c>
      <c r="AQ69" s="48"/>
      <c r="AR69" s="182"/>
      <c r="AS69" s="182"/>
      <c r="AT69" s="182"/>
      <c r="AU69" s="182"/>
      <c r="AV69" s="182"/>
      <c r="AW69" s="182"/>
      <c r="AX69" s="182"/>
      <c r="AY69" s="182"/>
      <c r="AZ69" s="48"/>
      <c r="BA69" s="182"/>
      <c r="BB69" s="57"/>
      <c r="BC69" s="57"/>
      <c r="BD69" s="57"/>
      <c r="BE69" s="57"/>
      <c r="BF69" s="57"/>
      <c r="BG69" s="57"/>
      <c r="BH69" s="14"/>
      <c r="BI69" s="14"/>
      <c r="BJ69" s="14"/>
      <c r="BK69" s="14"/>
      <c r="BL69" s="18"/>
      <c r="BM69" s="18"/>
      <c r="BN69" s="18"/>
      <c r="BO69" s="18"/>
      <c r="BP69" s="18"/>
      <c r="BQ69" s="18"/>
      <c r="BR69" s="18"/>
      <c r="BS69" s="18"/>
      <c r="BT69" s="18"/>
      <c r="BU69" s="18"/>
      <c r="BV69" s="48"/>
      <c r="BW69" s="57"/>
      <c r="BX69" s="57"/>
      <c r="BY69" s="57"/>
      <c r="BZ69" s="57"/>
      <c r="CA69" s="57"/>
      <c r="CB69" s="57"/>
      <c r="CC69" s="57"/>
      <c r="CD69" s="57"/>
      <c r="CE69" s="57"/>
    </row>
    <row r="70" spans="2:83" x14ac:dyDescent="0.2">
      <c r="B70" s="64" t="s">
        <v>358</v>
      </c>
      <c r="C70" s="64"/>
      <c r="D70" s="64"/>
      <c r="E70" s="64"/>
      <c r="F70" s="64"/>
      <c r="G70" s="64"/>
      <c r="H70" s="64"/>
      <c r="I70" s="64"/>
      <c r="J70" s="64"/>
      <c r="AQ70" s="48"/>
      <c r="AR70" s="182"/>
      <c r="AS70" s="182"/>
      <c r="AT70" s="182"/>
      <c r="AU70" s="182"/>
      <c r="AV70" s="182"/>
      <c r="AW70" s="182"/>
      <c r="AX70" s="182"/>
      <c r="AY70" s="182"/>
      <c r="AZ70" s="48"/>
      <c r="BA70" s="182"/>
      <c r="BB70" s="57"/>
      <c r="BC70" s="57"/>
      <c r="BD70" s="57"/>
      <c r="BE70" s="57"/>
      <c r="BF70" s="57"/>
      <c r="BG70" s="57"/>
      <c r="BH70" s="14"/>
      <c r="BI70" s="14"/>
      <c r="BJ70" s="14"/>
      <c r="BK70" s="14"/>
      <c r="BL70" s="18"/>
      <c r="BM70" s="18"/>
      <c r="BN70" s="18"/>
      <c r="BO70" s="18"/>
      <c r="BP70" s="18"/>
      <c r="BQ70" s="18"/>
      <c r="BR70" s="18"/>
      <c r="BS70" s="18"/>
      <c r="BT70" s="18"/>
      <c r="BU70" s="18"/>
      <c r="BV70" s="48"/>
      <c r="BW70" s="57"/>
      <c r="BX70" s="57"/>
      <c r="BY70" s="57"/>
      <c r="BZ70" s="57"/>
      <c r="CA70" s="57"/>
      <c r="CB70" s="57"/>
      <c r="CC70" s="57"/>
      <c r="CD70" s="57"/>
      <c r="CE70" s="57"/>
    </row>
    <row r="71" spans="2:83" x14ac:dyDescent="0.2">
      <c r="B71" s="35" t="s">
        <v>359</v>
      </c>
      <c r="AQ71" s="48"/>
      <c r="AR71" s="182"/>
      <c r="AS71" s="182"/>
      <c r="AT71" s="182"/>
      <c r="AU71" s="182"/>
      <c r="AV71" s="182"/>
      <c r="AW71" s="182"/>
      <c r="AX71" s="182"/>
      <c r="AY71" s="182"/>
      <c r="AZ71" s="48"/>
      <c r="BA71" s="182"/>
      <c r="BB71" s="57"/>
      <c r="BC71" s="57"/>
      <c r="BD71" s="57"/>
      <c r="BE71" s="57"/>
      <c r="BF71" s="57"/>
      <c r="BG71" s="57"/>
      <c r="BH71" s="14"/>
      <c r="BI71" s="14"/>
      <c r="BJ71" s="14"/>
      <c r="BK71" s="14"/>
      <c r="BL71" s="18"/>
      <c r="BM71" s="18"/>
      <c r="BN71" s="18"/>
      <c r="BO71" s="18"/>
      <c r="BP71" s="18"/>
      <c r="BQ71" s="18"/>
      <c r="BR71" s="18"/>
      <c r="BS71" s="18"/>
      <c r="BT71" s="18"/>
      <c r="BU71" s="18"/>
      <c r="BV71" s="48"/>
      <c r="BW71" s="57"/>
      <c r="BX71" s="57"/>
      <c r="BY71" s="57"/>
      <c r="BZ71" s="57"/>
      <c r="CA71" s="57"/>
      <c r="CB71" s="57"/>
      <c r="CC71" s="57"/>
      <c r="CD71" s="57"/>
      <c r="CE71" s="57"/>
    </row>
    <row r="72" spans="2:83" x14ac:dyDescent="0.2">
      <c r="B72" s="35" t="s">
        <v>360</v>
      </c>
      <c r="AQ72" s="48"/>
      <c r="AR72" s="182"/>
      <c r="AS72" s="182"/>
      <c r="AT72" s="182"/>
      <c r="AU72" s="182"/>
      <c r="AV72" s="182"/>
      <c r="AW72" s="182"/>
      <c r="AX72" s="182"/>
      <c r="AY72" s="182"/>
      <c r="AZ72" s="48"/>
      <c r="BA72" s="182"/>
      <c r="BB72" s="57"/>
      <c r="BC72" s="57"/>
      <c r="BD72" s="57"/>
      <c r="BE72" s="57"/>
      <c r="BF72" s="57"/>
      <c r="BG72" s="57"/>
      <c r="BH72" s="14"/>
      <c r="BI72" s="14"/>
      <c r="BJ72" s="14"/>
      <c r="BK72" s="14"/>
      <c r="BL72" s="18"/>
      <c r="BM72" s="18"/>
      <c r="BN72" s="18"/>
      <c r="BO72" s="18"/>
      <c r="BP72" s="18"/>
      <c r="BQ72" s="18"/>
      <c r="BR72" s="18"/>
      <c r="BS72" s="18"/>
      <c r="BT72" s="18"/>
      <c r="BU72" s="18"/>
      <c r="BV72" s="48"/>
      <c r="BW72" s="57"/>
      <c r="BX72" s="57"/>
      <c r="BY72" s="57"/>
      <c r="BZ72" s="57"/>
      <c r="CA72" s="57"/>
      <c r="CB72" s="57"/>
      <c r="CC72" s="57"/>
      <c r="CD72" s="57"/>
      <c r="CE72" s="57"/>
    </row>
    <row r="73" spans="2:83" x14ac:dyDescent="0.2">
      <c r="AQ73" s="48"/>
      <c r="AR73" s="182"/>
      <c r="AS73" s="182"/>
      <c r="AT73" s="182"/>
      <c r="AU73" s="182"/>
      <c r="AV73" s="182"/>
      <c r="AW73" s="182"/>
      <c r="AX73" s="182"/>
      <c r="AY73" s="182"/>
      <c r="AZ73" s="48"/>
      <c r="BA73" s="182"/>
      <c r="BB73" s="57"/>
      <c r="BC73" s="57"/>
      <c r="BD73" s="57"/>
      <c r="BE73" s="57"/>
      <c r="BF73" s="57"/>
      <c r="BG73" s="57"/>
      <c r="BH73" s="14"/>
      <c r="BI73" s="14"/>
      <c r="BJ73" s="14"/>
      <c r="BK73" s="14"/>
      <c r="BL73" s="18"/>
      <c r="BM73" s="18"/>
      <c r="BN73" s="18"/>
      <c r="BO73" s="18"/>
      <c r="BP73" s="18"/>
      <c r="BQ73" s="18"/>
      <c r="BR73" s="18"/>
      <c r="BS73" s="18"/>
      <c r="BT73" s="18"/>
      <c r="BU73" s="18"/>
      <c r="BV73" s="48"/>
      <c r="BW73" s="57"/>
      <c r="BX73" s="57"/>
      <c r="BY73" s="57"/>
      <c r="BZ73" s="57"/>
      <c r="CA73" s="57"/>
      <c r="CB73" s="57"/>
      <c r="CC73" s="57"/>
      <c r="CD73" s="57"/>
      <c r="CE73" s="57"/>
    </row>
    <row r="74" spans="2:83" x14ac:dyDescent="0.2">
      <c r="B74" s="137" t="s">
        <v>361</v>
      </c>
      <c r="AQ74" s="48"/>
      <c r="AR74" s="182"/>
      <c r="AS74" s="182"/>
      <c r="AT74" s="182"/>
      <c r="AU74" s="182"/>
      <c r="AV74" s="182"/>
      <c r="AW74" s="182"/>
      <c r="AX74" s="182"/>
      <c r="AY74" s="182"/>
      <c r="AZ74" s="48"/>
      <c r="BA74" s="182"/>
      <c r="BB74" s="57"/>
      <c r="BC74" s="57"/>
      <c r="BD74" s="57"/>
      <c r="BE74" s="57"/>
      <c r="BF74" s="57"/>
      <c r="BG74" s="57"/>
      <c r="BH74" s="14"/>
      <c r="BI74" s="14"/>
      <c r="BJ74" s="14"/>
      <c r="BK74" s="14"/>
      <c r="BL74" s="18"/>
      <c r="BM74" s="18"/>
      <c r="BN74" s="18"/>
      <c r="BO74" s="18"/>
      <c r="BP74" s="18"/>
      <c r="BQ74" s="18"/>
      <c r="BR74" s="18"/>
      <c r="BS74" s="18"/>
      <c r="BT74" s="18"/>
      <c r="BU74" s="18"/>
      <c r="BV74" s="48"/>
      <c r="BW74" s="57"/>
      <c r="BX74" s="57"/>
      <c r="BY74" s="57"/>
      <c r="BZ74" s="57"/>
      <c r="CA74" s="57"/>
      <c r="CB74" s="57"/>
      <c r="CC74" s="57"/>
      <c r="CD74" s="57"/>
      <c r="CE74" s="57"/>
    </row>
    <row r="75" spans="2:83" x14ac:dyDescent="0.2">
      <c r="B75" s="137" t="s">
        <v>362</v>
      </c>
      <c r="AQ75" s="48"/>
      <c r="AR75" s="182"/>
      <c r="AS75" s="182"/>
      <c r="AT75" s="182"/>
      <c r="AU75" s="182"/>
      <c r="AV75" s="182"/>
      <c r="AW75" s="182"/>
      <c r="AX75" s="182"/>
      <c r="AY75" s="182"/>
      <c r="AZ75" s="48"/>
      <c r="BA75" s="182"/>
      <c r="BB75" s="57"/>
      <c r="BC75" s="57"/>
      <c r="BD75" s="57"/>
      <c r="BE75" s="57"/>
      <c r="BF75" s="57"/>
      <c r="BG75" s="57"/>
      <c r="BH75" s="14"/>
      <c r="BI75" s="14"/>
      <c r="BJ75" s="14"/>
      <c r="BK75" s="14"/>
      <c r="BL75" s="18"/>
      <c r="BM75" s="18"/>
      <c r="BN75" s="18"/>
      <c r="BO75" s="18"/>
      <c r="BP75" s="18"/>
      <c r="BQ75" s="18"/>
      <c r="BR75" s="18"/>
      <c r="BS75" s="18"/>
      <c r="BT75" s="18"/>
      <c r="BU75" s="18"/>
      <c r="BV75" s="48"/>
      <c r="BW75" s="57"/>
      <c r="BX75" s="57"/>
      <c r="BY75" s="57"/>
      <c r="BZ75" s="57"/>
      <c r="CA75" s="57"/>
      <c r="CB75" s="57"/>
      <c r="CC75" s="57"/>
      <c r="CD75" s="57"/>
      <c r="CE75" s="96"/>
    </row>
    <row r="76" spans="2:83" x14ac:dyDescent="0.2">
      <c r="B76" s="137" t="s">
        <v>363</v>
      </c>
      <c r="AQ76" s="119"/>
      <c r="AR76" s="182"/>
      <c r="AS76" s="182"/>
      <c r="AT76" s="182"/>
      <c r="AU76" s="182"/>
      <c r="AV76" s="182"/>
      <c r="AW76" s="182"/>
      <c r="AX76" s="182"/>
      <c r="AY76" s="182"/>
      <c r="AZ76" s="48"/>
      <c r="BA76" s="182"/>
      <c r="BB76" s="57"/>
      <c r="BC76" s="57"/>
      <c r="BD76" s="57"/>
      <c r="BE76" s="57"/>
      <c r="BF76" s="57"/>
      <c r="BG76" s="57"/>
      <c r="BH76" s="14"/>
      <c r="BI76" s="14"/>
      <c r="BJ76" s="14"/>
      <c r="BK76" s="14"/>
      <c r="BL76" s="18"/>
      <c r="BM76" s="18"/>
      <c r="BN76" s="18"/>
      <c r="BO76" s="18"/>
      <c r="BP76" s="18"/>
      <c r="BQ76" s="18"/>
      <c r="BR76" s="18"/>
      <c r="BS76" s="18"/>
      <c r="BT76" s="18"/>
      <c r="BU76" s="18"/>
      <c r="BV76" s="119"/>
      <c r="BW76" s="186"/>
      <c r="BX76" s="186"/>
      <c r="BY76" s="186"/>
      <c r="BZ76" s="186"/>
      <c r="CA76" s="186"/>
      <c r="CB76" s="186"/>
      <c r="CC76" s="186"/>
      <c r="CD76" s="186"/>
      <c r="CE76" s="21"/>
    </row>
    <row r="77" spans="2:83" x14ac:dyDescent="0.2">
      <c r="B77" s="137" t="s">
        <v>364</v>
      </c>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48"/>
      <c r="AR77" s="166"/>
      <c r="AS77" s="166"/>
      <c r="AT77" s="166"/>
      <c r="AU77" s="166"/>
      <c r="AV77" s="166"/>
      <c r="AW77" s="166"/>
      <c r="AX77" s="166"/>
      <c r="AY77" s="166"/>
      <c r="AZ77" s="119"/>
      <c r="BA77" s="166"/>
      <c r="BB77" s="21"/>
      <c r="BC77" s="21"/>
      <c r="BD77" s="21"/>
      <c r="BE77" s="21"/>
      <c r="BF77" s="21"/>
      <c r="BG77" s="21"/>
      <c r="BH77" s="22"/>
      <c r="BI77" s="15"/>
      <c r="BJ77" s="19"/>
      <c r="BK77" s="19"/>
      <c r="BL77" s="19"/>
      <c r="BM77" s="19"/>
      <c r="BN77" s="19"/>
      <c r="BO77" s="19"/>
      <c r="BP77" s="19"/>
      <c r="BQ77" s="19"/>
      <c r="BR77" s="19"/>
      <c r="BS77" s="19"/>
      <c r="BT77" s="19"/>
      <c r="BU77" s="19"/>
      <c r="BV77" s="119"/>
      <c r="BW77" s="21"/>
      <c r="BX77" s="21"/>
      <c r="BY77" s="21"/>
      <c r="BZ77" s="21"/>
      <c r="CA77" s="21"/>
      <c r="CB77" s="21"/>
      <c r="CC77" s="21"/>
      <c r="CD77" s="21"/>
      <c r="CE77" s="57"/>
    </row>
    <row r="78" spans="2:83" x14ac:dyDescent="0.2">
      <c r="B78" s="39"/>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48"/>
      <c r="AR78" s="182"/>
      <c r="AS78" s="182"/>
      <c r="AT78" s="182"/>
      <c r="AU78" s="182"/>
      <c r="AV78" s="182"/>
      <c r="AW78" s="182"/>
      <c r="AX78" s="182"/>
      <c r="AY78" s="182"/>
      <c r="AZ78" s="48"/>
      <c r="BA78" s="182"/>
      <c r="BB78" s="57"/>
      <c r="BC78" s="57"/>
      <c r="BD78" s="57"/>
      <c r="BE78" s="57"/>
      <c r="BF78" s="57"/>
      <c r="BG78" s="57"/>
      <c r="BH78" s="14"/>
      <c r="BI78" s="14"/>
      <c r="BJ78" s="14"/>
      <c r="BK78" s="14"/>
      <c r="BL78" s="18"/>
      <c r="BM78" s="18"/>
      <c r="BN78" s="18"/>
      <c r="BO78" s="18"/>
      <c r="BP78" s="18"/>
      <c r="BQ78" s="18"/>
      <c r="BR78" s="18"/>
      <c r="BS78" s="18"/>
      <c r="BT78" s="18"/>
      <c r="BU78" s="18"/>
      <c r="BV78" s="48"/>
      <c r="BW78" s="57"/>
      <c r="BX78" s="57"/>
      <c r="BY78" s="57"/>
      <c r="BZ78" s="57"/>
      <c r="CA78" s="57"/>
      <c r="CB78" s="57"/>
      <c r="CC78" s="57"/>
      <c r="CD78" s="57"/>
      <c r="CE78" s="57"/>
    </row>
    <row r="79" spans="2:83" x14ac:dyDescent="0.2">
      <c r="B79" s="39"/>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48"/>
      <c r="AR79" s="182"/>
      <c r="AS79" s="182"/>
      <c r="AT79" s="182"/>
      <c r="AU79" s="182"/>
      <c r="AV79" s="182"/>
      <c r="AW79" s="182"/>
      <c r="AX79" s="182"/>
      <c r="AY79" s="182"/>
      <c r="AZ79" s="48"/>
      <c r="BA79" s="182"/>
      <c r="BB79" s="57"/>
      <c r="BC79" s="57"/>
      <c r="BD79" s="57"/>
      <c r="BE79" s="57"/>
      <c r="BF79" s="57"/>
      <c r="BG79" s="57"/>
      <c r="BH79" s="14"/>
      <c r="BI79" s="14"/>
      <c r="BJ79" s="14"/>
      <c r="BK79" s="14"/>
      <c r="BL79" s="18"/>
      <c r="BM79" s="18"/>
      <c r="BN79" s="18"/>
      <c r="BO79" s="18"/>
      <c r="BP79" s="18"/>
      <c r="BQ79" s="18"/>
      <c r="BR79" s="18"/>
      <c r="BS79" s="18"/>
      <c r="BT79" s="18"/>
      <c r="BU79" s="18"/>
      <c r="BV79" s="48"/>
      <c r="BW79" s="57"/>
      <c r="BX79" s="57"/>
      <c r="BY79" s="57"/>
      <c r="BZ79" s="57"/>
      <c r="CA79" s="57"/>
      <c r="CB79" s="57"/>
      <c r="CC79" s="57"/>
      <c r="CD79" s="57"/>
      <c r="CE79" s="57"/>
    </row>
    <row r="80" spans="2:83" x14ac:dyDescent="0.2">
      <c r="B80" s="173"/>
      <c r="C80" s="173"/>
      <c r="D80" s="35"/>
      <c r="E80" s="35"/>
      <c r="F80" s="35"/>
      <c r="G80" s="35"/>
      <c r="H80" s="35"/>
      <c r="I80" s="35"/>
      <c r="J80" s="35"/>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48"/>
      <c r="AR80" s="182"/>
      <c r="AS80" s="182"/>
      <c r="AT80" s="182"/>
      <c r="AU80" s="182"/>
      <c r="AV80" s="182"/>
      <c r="AW80" s="182"/>
      <c r="AX80" s="182"/>
      <c r="AY80" s="182"/>
      <c r="AZ80" s="48"/>
      <c r="BA80" s="182"/>
      <c r="BB80" s="57"/>
      <c r="BC80" s="57"/>
      <c r="BD80" s="57"/>
      <c r="BE80" s="57"/>
      <c r="BF80" s="57"/>
      <c r="BG80" s="57"/>
      <c r="BH80" s="14"/>
      <c r="BI80" s="14"/>
      <c r="BJ80" s="14"/>
      <c r="BK80" s="14"/>
      <c r="BL80" s="18"/>
      <c r="BM80" s="18"/>
      <c r="BN80" s="18"/>
      <c r="BO80" s="18"/>
      <c r="BP80" s="18"/>
      <c r="BQ80" s="18"/>
      <c r="BR80" s="18"/>
      <c r="BS80" s="18"/>
      <c r="BT80" s="18"/>
      <c r="BU80" s="18"/>
      <c r="BV80" s="48"/>
      <c r="BW80" s="57"/>
      <c r="BX80" s="57"/>
      <c r="BY80" s="57"/>
      <c r="BZ80" s="57"/>
      <c r="CA80" s="57"/>
      <c r="CB80" s="57"/>
      <c r="CC80" s="57"/>
      <c r="CD80" s="57"/>
      <c r="CE80" s="57"/>
    </row>
    <row r="81" spans="2:83" x14ac:dyDescent="0.2">
      <c r="B81" s="332"/>
      <c r="C81" s="332"/>
      <c r="D81" s="332"/>
      <c r="E81" s="332"/>
      <c r="F81" s="332"/>
      <c r="G81" s="332"/>
      <c r="H81" s="332"/>
      <c r="I81" s="332"/>
      <c r="J81" s="332"/>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48"/>
      <c r="AR81" s="182"/>
      <c r="AS81" s="182"/>
      <c r="AT81" s="182"/>
      <c r="AU81" s="182"/>
      <c r="AV81" s="182"/>
      <c r="AW81" s="182"/>
      <c r="AX81" s="182"/>
      <c r="AY81" s="182"/>
      <c r="AZ81" s="48"/>
      <c r="BA81" s="182"/>
      <c r="BB81" s="57"/>
      <c r="BC81" s="57"/>
      <c r="BD81" s="57"/>
      <c r="BE81" s="57"/>
      <c r="BF81" s="57"/>
      <c r="BG81" s="57"/>
      <c r="BH81" s="14"/>
      <c r="BI81" s="14"/>
      <c r="BJ81" s="14"/>
      <c r="BK81" s="14"/>
      <c r="BL81" s="18"/>
      <c r="BM81" s="18"/>
      <c r="BN81" s="18"/>
      <c r="BO81" s="18"/>
      <c r="BP81" s="18"/>
      <c r="BQ81" s="18"/>
      <c r="BR81" s="18"/>
      <c r="BS81" s="18"/>
      <c r="BT81" s="18"/>
      <c r="BU81" s="18"/>
      <c r="BV81" s="48"/>
      <c r="BW81" s="57"/>
      <c r="BX81" s="57"/>
      <c r="BY81" s="57"/>
      <c r="BZ81" s="57"/>
      <c r="CA81" s="57"/>
      <c r="CB81" s="57"/>
      <c r="CC81" s="57"/>
      <c r="CD81" s="57"/>
      <c r="CE81" s="57"/>
    </row>
    <row r="82" spans="2:83" x14ac:dyDescent="0.2">
      <c r="B82" s="332"/>
      <c r="C82" s="332"/>
      <c r="D82" s="332"/>
      <c r="E82" s="332"/>
      <c r="F82" s="332"/>
      <c r="G82" s="332"/>
      <c r="H82" s="332"/>
      <c r="I82" s="332"/>
      <c r="J82" s="332"/>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48"/>
      <c r="AR82" s="182"/>
      <c r="AS82" s="182"/>
      <c r="AT82" s="182"/>
      <c r="AU82" s="182"/>
      <c r="AV82" s="182"/>
      <c r="AW82" s="182"/>
      <c r="AX82" s="182"/>
      <c r="AY82" s="182"/>
      <c r="AZ82" s="48"/>
      <c r="BA82" s="182"/>
      <c r="BB82" s="39"/>
      <c r="BC82" s="39"/>
      <c r="BD82" s="39"/>
      <c r="BE82" s="39"/>
      <c r="BF82" s="39"/>
      <c r="BG82" s="39"/>
      <c r="BH82" s="39"/>
      <c r="BI82" s="39"/>
      <c r="BJ82" s="39"/>
      <c r="BK82" s="39"/>
      <c r="BL82" s="18"/>
      <c r="BM82" s="18"/>
      <c r="BN82" s="18"/>
      <c r="BO82" s="18"/>
      <c r="BP82" s="18"/>
      <c r="BQ82" s="18"/>
      <c r="BR82" s="18"/>
      <c r="BS82" s="18"/>
      <c r="BT82" s="18"/>
      <c r="BU82" s="18"/>
      <c r="BV82" s="48"/>
      <c r="BW82" s="57"/>
      <c r="BX82" s="57"/>
      <c r="BY82" s="57"/>
      <c r="BZ82" s="57"/>
      <c r="CA82" s="57"/>
      <c r="CB82" s="57"/>
      <c r="CC82" s="57"/>
      <c r="CD82" s="57"/>
      <c r="CE82" s="57"/>
    </row>
    <row r="83" spans="2:83" x14ac:dyDescent="0.2">
      <c r="B83" s="39"/>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48"/>
      <c r="AR83" s="182"/>
      <c r="AS83" s="182"/>
      <c r="AT83" s="182"/>
      <c r="AU83" s="182"/>
      <c r="AV83" s="182"/>
      <c r="AW83" s="182"/>
      <c r="AX83" s="182"/>
      <c r="AY83" s="182"/>
      <c r="AZ83" s="48"/>
      <c r="BA83" s="182"/>
      <c r="BB83" s="57"/>
      <c r="BC83" s="57"/>
      <c r="BD83" s="57"/>
      <c r="BE83" s="57"/>
      <c r="BF83" s="57"/>
      <c r="BG83" s="57"/>
      <c r="BH83" s="14"/>
      <c r="BI83" s="14"/>
      <c r="BJ83" s="14"/>
      <c r="BK83" s="14"/>
      <c r="BL83" s="18"/>
      <c r="BM83" s="18"/>
      <c r="BN83" s="18"/>
      <c r="BO83" s="18"/>
      <c r="BP83" s="18"/>
      <c r="BQ83" s="18"/>
      <c r="BR83" s="18"/>
      <c r="BS83" s="18"/>
      <c r="BT83" s="18"/>
      <c r="BU83" s="18"/>
      <c r="BV83" s="48"/>
      <c r="BW83" s="57"/>
      <c r="BX83" s="57"/>
      <c r="BY83" s="57"/>
      <c r="BZ83" s="57"/>
      <c r="CA83" s="57"/>
      <c r="CB83" s="57"/>
      <c r="CC83" s="57"/>
      <c r="CD83" s="57"/>
      <c r="CE83" s="57"/>
    </row>
    <row r="84" spans="2:83" x14ac:dyDescent="0.2">
      <c r="B84" s="39"/>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48"/>
      <c r="AR84" s="182"/>
      <c r="AS84" s="182"/>
      <c r="AT84" s="182"/>
      <c r="AU84" s="182"/>
      <c r="AV84" s="182"/>
      <c r="AW84" s="182"/>
      <c r="AX84" s="182"/>
      <c r="AY84" s="182"/>
      <c r="AZ84" s="48"/>
      <c r="BA84" s="182"/>
      <c r="BB84" s="57"/>
      <c r="BC84" s="57"/>
      <c r="BD84" s="57"/>
      <c r="BE84" s="57"/>
      <c r="BF84" s="57"/>
      <c r="BG84" s="57"/>
      <c r="BH84" s="14"/>
      <c r="BI84" s="14"/>
      <c r="BJ84" s="14"/>
      <c r="BK84" s="14"/>
      <c r="BL84" s="18"/>
      <c r="BM84" s="18"/>
      <c r="BN84" s="18"/>
      <c r="BO84" s="18"/>
      <c r="BP84" s="18"/>
      <c r="BQ84" s="18"/>
      <c r="BR84" s="18"/>
      <c r="BS84" s="18"/>
      <c r="BT84" s="18"/>
      <c r="BU84" s="18"/>
      <c r="BV84" s="48"/>
      <c r="BW84" s="21"/>
      <c r="BX84" s="21"/>
      <c r="BY84" s="21"/>
      <c r="BZ84" s="21"/>
      <c r="CA84" s="21"/>
      <c r="CB84" s="21"/>
      <c r="CC84" s="21"/>
      <c r="CD84" s="21"/>
      <c r="CE84" s="21"/>
    </row>
    <row r="85" spans="2:83" x14ac:dyDescent="0.2">
      <c r="B85" s="39"/>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119"/>
      <c r="AR85" s="187"/>
      <c r="AS85" s="187"/>
      <c r="AT85" s="187"/>
      <c r="AU85" s="187"/>
      <c r="AV85" s="187"/>
      <c r="AW85" s="187"/>
      <c r="AX85" s="187"/>
      <c r="AY85" s="187"/>
      <c r="AZ85" s="48"/>
      <c r="BA85" s="187"/>
      <c r="BB85" s="21"/>
      <c r="BC85" s="21"/>
      <c r="BD85" s="21"/>
      <c r="BE85" s="21"/>
      <c r="BF85" s="57"/>
      <c r="BG85" s="57"/>
      <c r="BH85" s="14"/>
      <c r="BI85" s="14"/>
      <c r="BJ85" s="14"/>
      <c r="BK85" s="14"/>
      <c r="BL85" s="18"/>
      <c r="BM85" s="18"/>
      <c r="BN85" s="18"/>
      <c r="BO85" s="18"/>
      <c r="BP85" s="18"/>
      <c r="BQ85" s="18"/>
      <c r="BR85" s="18"/>
      <c r="BS85" s="18"/>
      <c r="BT85" s="18"/>
      <c r="BU85" s="18"/>
      <c r="BV85" s="119"/>
      <c r="BW85" s="21"/>
      <c r="BX85" s="21"/>
      <c r="BY85" s="21"/>
      <c r="BZ85" s="21"/>
      <c r="CA85" s="21"/>
      <c r="CB85" s="21"/>
      <c r="CC85" s="21"/>
      <c r="CD85" s="21"/>
      <c r="CE85" s="21"/>
    </row>
    <row r="86" spans="2:83" x14ac:dyDescent="0.2">
      <c r="B86" s="39"/>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119"/>
      <c r="AR86" s="187"/>
      <c r="AS86" s="187"/>
      <c r="AT86" s="187"/>
      <c r="AU86" s="187"/>
      <c r="AV86" s="187"/>
      <c r="AW86" s="187"/>
      <c r="AX86" s="187"/>
      <c r="AY86" s="187"/>
      <c r="AZ86" s="119"/>
      <c r="BA86" s="187"/>
      <c r="BB86" s="39"/>
      <c r="BC86" s="39"/>
      <c r="BD86" s="39"/>
      <c r="BE86" s="39"/>
      <c r="BF86" s="39"/>
      <c r="BG86" s="39"/>
      <c r="BH86" s="39"/>
      <c r="BI86" s="39"/>
      <c r="BJ86" s="39"/>
      <c r="BK86" s="39"/>
      <c r="BL86" s="39"/>
      <c r="BM86" s="39"/>
      <c r="BN86" s="39"/>
      <c r="BO86" s="39"/>
      <c r="BP86" s="39"/>
      <c r="BQ86" s="39"/>
      <c r="BR86" s="39"/>
      <c r="BS86" s="39"/>
      <c r="BT86" s="39"/>
      <c r="BU86" s="39"/>
      <c r="BV86" s="119"/>
      <c r="BW86" s="21"/>
      <c r="BX86" s="21"/>
      <c r="BY86" s="21"/>
      <c r="BZ86" s="21"/>
      <c r="CA86" s="21"/>
      <c r="CB86" s="21"/>
      <c r="CC86" s="21"/>
      <c r="CD86" s="21"/>
      <c r="CE86" s="57"/>
    </row>
    <row r="87" spans="2:83" x14ac:dyDescent="0.2">
      <c r="B87" s="39"/>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48"/>
      <c r="AR87" s="166"/>
      <c r="AS87" s="166"/>
      <c r="AT87" s="166"/>
      <c r="AU87" s="166"/>
      <c r="AV87" s="166"/>
      <c r="AW87" s="166"/>
      <c r="AX87" s="166"/>
      <c r="AY87" s="166"/>
      <c r="AZ87" s="119"/>
      <c r="BA87" s="166"/>
      <c r="BB87" s="21"/>
      <c r="BC87" s="21"/>
      <c r="BD87" s="21"/>
      <c r="BE87" s="21"/>
      <c r="BF87" s="21"/>
      <c r="BG87" s="21"/>
      <c r="BH87" s="15"/>
      <c r="BI87" s="15"/>
      <c r="BJ87" s="15"/>
      <c r="BK87" s="15"/>
      <c r="BL87" s="15"/>
      <c r="BM87" s="15"/>
      <c r="BN87" s="19"/>
      <c r="BO87" s="19"/>
      <c r="BP87" s="19"/>
      <c r="BQ87" s="19"/>
      <c r="BR87" s="19"/>
      <c r="BS87" s="19"/>
      <c r="BT87" s="19"/>
      <c r="BU87" s="19"/>
      <c r="BV87" s="48"/>
      <c r="BW87" s="57"/>
      <c r="BX87" s="57"/>
      <c r="BY87" s="57"/>
      <c r="BZ87" s="57"/>
      <c r="CA87" s="57"/>
      <c r="CB87" s="57"/>
      <c r="CC87" s="57"/>
      <c r="CD87" s="57"/>
      <c r="CE87" s="57"/>
    </row>
    <row r="88" spans="2:83" x14ac:dyDescent="0.2">
      <c r="B88" s="39"/>
      <c r="C88" s="96"/>
      <c r="D88" s="96"/>
      <c r="E88" s="96"/>
      <c r="F88" s="96"/>
      <c r="G88" s="96"/>
      <c r="H88" s="96"/>
      <c r="I88" s="96"/>
      <c r="J88" s="96"/>
      <c r="K88" s="96"/>
      <c r="L88" s="96"/>
      <c r="M88" s="96"/>
      <c r="N88" s="96"/>
      <c r="O88" s="188"/>
      <c r="P88" s="188"/>
      <c r="Q88" s="188"/>
      <c r="R88" s="188"/>
      <c r="S88" s="188"/>
      <c r="T88" s="188"/>
      <c r="U88" s="96"/>
      <c r="V88" s="96"/>
      <c r="W88" s="96"/>
      <c r="X88" s="96"/>
      <c r="Y88" s="96"/>
      <c r="Z88" s="96"/>
      <c r="AA88" s="96"/>
      <c r="AB88" s="96"/>
      <c r="AC88" s="96"/>
      <c r="AD88" s="96"/>
      <c r="AE88" s="96"/>
      <c r="AF88" s="96"/>
      <c r="AG88" s="96"/>
      <c r="AH88" s="96"/>
      <c r="AI88" s="96"/>
      <c r="AJ88" s="96"/>
      <c r="AK88" s="96"/>
      <c r="AL88" s="96"/>
      <c r="AM88" s="96"/>
      <c r="AN88" s="96"/>
      <c r="AO88" s="96"/>
      <c r="AP88" s="96"/>
      <c r="AQ88" s="48"/>
      <c r="AR88" s="182"/>
      <c r="AS88" s="182"/>
      <c r="AT88" s="182"/>
      <c r="AU88" s="182"/>
      <c r="AV88" s="182"/>
      <c r="AW88" s="182"/>
      <c r="AX88" s="182"/>
      <c r="AY88" s="182"/>
      <c r="AZ88" s="48"/>
      <c r="BA88" s="182"/>
      <c r="BB88" s="57"/>
      <c r="BC88" s="57"/>
      <c r="BD88" s="57"/>
      <c r="BE88" s="57"/>
      <c r="BF88" s="57"/>
      <c r="BG88" s="57"/>
      <c r="BH88" s="14"/>
      <c r="BI88" s="14"/>
      <c r="BJ88" s="14"/>
      <c r="BK88" s="14"/>
      <c r="BL88" s="18"/>
      <c r="BM88" s="18"/>
      <c r="BN88" s="18"/>
      <c r="BO88" s="18"/>
      <c r="BP88" s="18"/>
      <c r="BQ88" s="18"/>
      <c r="BR88" s="18"/>
      <c r="BS88" s="18"/>
      <c r="BT88" s="18"/>
      <c r="BU88" s="18"/>
      <c r="BV88" s="48"/>
      <c r="BW88" s="57"/>
      <c r="BX88" s="57"/>
      <c r="BY88" s="57"/>
      <c r="BZ88" s="57"/>
      <c r="CA88" s="57"/>
      <c r="CB88" s="57"/>
      <c r="CC88" s="57"/>
      <c r="CD88" s="57"/>
      <c r="CE88" s="57"/>
    </row>
    <row r="89" spans="2:83" x14ac:dyDescent="0.2">
      <c r="B89" s="39"/>
      <c r="C89" s="188"/>
      <c r="D89" s="188"/>
      <c r="E89" s="188"/>
      <c r="F89" s="188"/>
      <c r="G89" s="188"/>
      <c r="H89" s="188"/>
      <c r="I89" s="188"/>
      <c r="J89" s="188"/>
      <c r="K89" s="188"/>
      <c r="L89" s="188"/>
      <c r="M89" s="188"/>
      <c r="N89" s="188"/>
      <c r="O89" s="81"/>
      <c r="P89" s="81"/>
      <c r="Q89" s="81"/>
      <c r="R89" s="81"/>
      <c r="S89" s="81"/>
      <c r="T89" s="81"/>
      <c r="U89" s="188"/>
      <c r="V89" s="188"/>
      <c r="W89" s="188"/>
      <c r="X89" s="188"/>
      <c r="Y89" s="188"/>
      <c r="Z89" s="188"/>
      <c r="AA89" s="96"/>
      <c r="AB89" s="96"/>
      <c r="AC89" s="96"/>
      <c r="AD89" s="96"/>
      <c r="AE89" s="96"/>
      <c r="AF89" s="96"/>
      <c r="AG89" s="96"/>
      <c r="AH89" s="96"/>
      <c r="AI89" s="96"/>
      <c r="AJ89" s="96"/>
      <c r="AK89" s="96"/>
      <c r="AL89" s="96"/>
      <c r="AM89" s="96"/>
      <c r="AN89" s="96"/>
      <c r="AO89" s="96"/>
      <c r="AP89" s="96"/>
      <c r="AQ89" s="48"/>
      <c r="AR89" s="182"/>
      <c r="AS89" s="182"/>
      <c r="AT89" s="182"/>
      <c r="AU89" s="182"/>
      <c r="AV89" s="182"/>
      <c r="AW89" s="182"/>
      <c r="AX89" s="182"/>
      <c r="AY89" s="182"/>
      <c r="AZ89" s="48"/>
      <c r="BA89" s="182"/>
      <c r="BB89" s="57"/>
      <c r="BC89" s="57"/>
      <c r="BD89" s="57"/>
      <c r="BE89" s="57"/>
      <c r="BF89" s="57"/>
      <c r="BG89" s="57"/>
      <c r="BH89" s="14"/>
      <c r="BI89" s="14"/>
      <c r="BJ89" s="14"/>
      <c r="BK89" s="14"/>
      <c r="BL89" s="18"/>
      <c r="BM89" s="18"/>
      <c r="BN89" s="18"/>
      <c r="BO89" s="18"/>
      <c r="BP89" s="18"/>
      <c r="BQ89" s="18"/>
      <c r="BR89" s="18"/>
      <c r="BS89" s="18"/>
      <c r="BT89" s="18"/>
      <c r="BU89" s="18"/>
      <c r="BV89" s="48"/>
      <c r="BW89" s="57"/>
      <c r="BX89" s="57"/>
      <c r="BY89" s="57"/>
      <c r="BZ89" s="57"/>
      <c r="CA89" s="57"/>
      <c r="CB89" s="57"/>
      <c r="CC89" s="57"/>
      <c r="CD89" s="57"/>
      <c r="CE89" s="57"/>
    </row>
    <row r="90" spans="2:83" x14ac:dyDescent="0.2">
      <c r="B90" s="39"/>
      <c r="C90" s="81"/>
      <c r="D90" s="81"/>
      <c r="E90" s="81"/>
      <c r="F90" s="81"/>
      <c r="G90" s="81"/>
      <c r="H90" s="81"/>
      <c r="I90" s="81"/>
      <c r="J90" s="81"/>
      <c r="K90" s="81"/>
      <c r="L90" s="81"/>
      <c r="M90" s="81"/>
      <c r="N90" s="81"/>
      <c r="O90" s="96"/>
      <c r="P90" s="96"/>
      <c r="Q90" s="96"/>
      <c r="R90" s="96"/>
      <c r="S90" s="96"/>
      <c r="T90" s="96"/>
      <c r="U90" s="81"/>
      <c r="V90" s="81"/>
      <c r="W90" s="81"/>
      <c r="X90" s="81"/>
      <c r="Y90" s="81"/>
      <c r="Z90" s="81"/>
      <c r="AA90" s="188"/>
      <c r="AB90" s="188"/>
      <c r="AC90" s="188"/>
      <c r="AD90" s="188"/>
      <c r="AE90" s="188"/>
      <c r="AF90" s="188"/>
      <c r="AG90" s="188"/>
      <c r="AH90" s="188"/>
      <c r="AI90" s="188"/>
      <c r="AJ90" s="188"/>
      <c r="AK90" s="188"/>
      <c r="AL90" s="188"/>
      <c r="AM90" s="188"/>
      <c r="AN90" s="188"/>
      <c r="AO90" s="188"/>
      <c r="AP90" s="96"/>
      <c r="AQ90" s="48"/>
      <c r="AR90" s="182"/>
      <c r="AS90" s="182"/>
      <c r="AT90" s="182"/>
      <c r="AU90" s="182"/>
      <c r="AV90" s="182"/>
      <c r="AW90" s="182"/>
      <c r="AX90" s="182"/>
      <c r="AY90" s="182"/>
      <c r="AZ90" s="48"/>
      <c r="BA90" s="182"/>
      <c r="BB90" s="57"/>
      <c r="BC90" s="57"/>
      <c r="BD90" s="57"/>
      <c r="BE90" s="57"/>
      <c r="BF90" s="57"/>
      <c r="BG90" s="57"/>
      <c r="BH90" s="14"/>
      <c r="BI90" s="14"/>
      <c r="BJ90" s="14"/>
      <c r="BK90" s="14"/>
      <c r="BL90" s="18"/>
      <c r="BM90" s="18"/>
      <c r="BN90" s="18"/>
      <c r="BO90" s="18"/>
      <c r="BP90" s="18"/>
      <c r="BQ90" s="18"/>
      <c r="BR90" s="18"/>
      <c r="BS90" s="18"/>
      <c r="BT90" s="18"/>
      <c r="BU90" s="18"/>
      <c r="BV90" s="48"/>
      <c r="BW90" s="57"/>
      <c r="BX90" s="57"/>
      <c r="BY90" s="57"/>
      <c r="BZ90" s="57"/>
      <c r="CA90" s="57"/>
      <c r="CB90" s="57"/>
      <c r="CC90" s="57"/>
      <c r="CD90" s="57"/>
      <c r="CE90" s="57"/>
    </row>
    <row r="91" spans="2:83" x14ac:dyDescent="0.2">
      <c r="B91" s="39"/>
      <c r="C91" s="96"/>
      <c r="D91" s="96"/>
      <c r="E91" s="96"/>
      <c r="F91" s="96"/>
      <c r="G91" s="96"/>
      <c r="H91" s="96"/>
      <c r="I91" s="96"/>
      <c r="J91" s="96"/>
      <c r="K91" s="96"/>
      <c r="L91" s="96"/>
      <c r="M91" s="96"/>
      <c r="N91" s="96"/>
      <c r="O91" s="96"/>
      <c r="P91" s="96"/>
      <c r="Q91" s="96"/>
      <c r="R91" s="96"/>
      <c r="S91" s="96"/>
      <c r="T91" s="96"/>
      <c r="U91" s="96"/>
      <c r="V91" s="96"/>
      <c r="W91" s="96"/>
      <c r="X91" s="96"/>
      <c r="Y91" s="96"/>
      <c r="Z91" s="96"/>
      <c r="AA91" s="81"/>
      <c r="AB91" s="81"/>
      <c r="AC91" s="81"/>
      <c r="AD91" s="81"/>
      <c r="AE91" s="81"/>
      <c r="AF91" s="81"/>
      <c r="AG91" s="81"/>
      <c r="AH91" s="81"/>
      <c r="AI91" s="81"/>
      <c r="AJ91" s="81"/>
      <c r="AK91" s="81"/>
      <c r="AL91" s="81"/>
      <c r="AM91" s="81"/>
      <c r="AN91" s="81"/>
      <c r="AO91" s="81"/>
      <c r="AP91" s="81"/>
      <c r="AQ91" s="48"/>
      <c r="AR91" s="182"/>
      <c r="AS91" s="182"/>
      <c r="AT91" s="182"/>
      <c r="AU91" s="182"/>
      <c r="AV91" s="182"/>
      <c r="AW91" s="182"/>
      <c r="AX91" s="182"/>
      <c r="AY91" s="182"/>
      <c r="AZ91" s="48"/>
      <c r="BA91" s="182"/>
      <c r="BB91" s="57"/>
      <c r="BC91" s="57"/>
      <c r="BD91" s="57"/>
      <c r="BE91" s="57"/>
      <c r="BF91" s="57"/>
      <c r="BG91" s="57"/>
      <c r="BH91" s="14"/>
      <c r="BI91" s="14"/>
      <c r="BJ91" s="14"/>
      <c r="BK91" s="14"/>
      <c r="BL91" s="18"/>
      <c r="BM91" s="18"/>
      <c r="BN91" s="18"/>
      <c r="BO91" s="18"/>
      <c r="BP91" s="18"/>
      <c r="BQ91" s="18"/>
      <c r="BR91" s="18"/>
      <c r="BS91" s="18"/>
      <c r="BT91" s="18"/>
      <c r="BU91" s="18"/>
      <c r="BV91" s="48"/>
      <c r="BW91" s="57"/>
      <c r="BX91" s="57"/>
      <c r="BY91" s="57"/>
      <c r="BZ91" s="57"/>
      <c r="CA91" s="57"/>
      <c r="CB91" s="57"/>
      <c r="CC91" s="57"/>
      <c r="CD91" s="57"/>
      <c r="CE91" s="57"/>
    </row>
    <row r="92" spans="2:83" x14ac:dyDescent="0.2">
      <c r="B92" s="39"/>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48"/>
      <c r="AR92" s="182"/>
      <c r="AS92" s="182"/>
      <c r="AT92" s="182"/>
      <c r="AU92" s="182"/>
      <c r="AV92" s="182"/>
      <c r="AW92" s="182"/>
      <c r="AX92" s="182"/>
      <c r="AY92" s="182"/>
      <c r="AZ92" s="48"/>
      <c r="BA92" s="182"/>
      <c r="BB92" s="39"/>
      <c r="BC92" s="39"/>
      <c r="BD92" s="39"/>
      <c r="BE92" s="39"/>
      <c r="BF92" s="39"/>
      <c r="BG92" s="39"/>
      <c r="BH92" s="39"/>
      <c r="BI92" s="39"/>
      <c r="BJ92" s="39"/>
      <c r="BK92" s="39"/>
      <c r="BL92" s="39"/>
      <c r="BM92" s="39"/>
      <c r="BN92" s="39"/>
      <c r="BO92" s="39"/>
      <c r="BP92" s="39"/>
      <c r="BQ92" s="39"/>
      <c r="BR92" s="39"/>
      <c r="BS92" s="39"/>
      <c r="BT92" s="39"/>
      <c r="BU92" s="39"/>
      <c r="BV92" s="48"/>
      <c r="BW92" s="57"/>
      <c r="BX92" s="57"/>
      <c r="BY92" s="57"/>
      <c r="BZ92" s="57"/>
      <c r="CA92" s="57"/>
      <c r="CB92" s="57"/>
      <c r="CC92" s="57"/>
      <c r="CD92" s="57"/>
      <c r="CE92" s="57"/>
    </row>
    <row r="93" spans="2:83" x14ac:dyDescent="0.2">
      <c r="B93" s="39"/>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48"/>
      <c r="AR93" s="182"/>
      <c r="AS93" s="182"/>
      <c r="AT93" s="182"/>
      <c r="AU93" s="182"/>
      <c r="AV93" s="182"/>
      <c r="AW93" s="182"/>
      <c r="AX93" s="182"/>
      <c r="AY93" s="182"/>
      <c r="AZ93" s="48"/>
      <c r="BA93" s="182"/>
      <c r="BB93" s="57"/>
      <c r="BC93" s="57"/>
      <c r="BD93" s="57"/>
      <c r="BE93" s="57"/>
      <c r="BF93" s="57"/>
      <c r="BG93" s="57"/>
      <c r="BH93" s="14"/>
      <c r="BI93" s="14"/>
      <c r="BJ93" s="14"/>
      <c r="BK93" s="14"/>
      <c r="BL93" s="18"/>
      <c r="BM93" s="18"/>
      <c r="BN93" s="18"/>
      <c r="BO93" s="18"/>
      <c r="BP93" s="18"/>
      <c r="BQ93" s="18"/>
      <c r="BR93" s="18"/>
      <c r="BS93" s="18"/>
      <c r="BT93" s="18"/>
      <c r="BU93" s="18"/>
      <c r="BV93" s="48"/>
      <c r="BW93" s="57"/>
      <c r="BX93" s="57"/>
      <c r="BY93" s="57"/>
      <c r="BZ93" s="57"/>
      <c r="CA93" s="57"/>
      <c r="CB93" s="57"/>
      <c r="CC93" s="57"/>
      <c r="CD93" s="57"/>
      <c r="CE93" s="57"/>
    </row>
    <row r="94" spans="2:83" x14ac:dyDescent="0.2">
      <c r="B94" s="39"/>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48"/>
      <c r="AR94" s="182"/>
      <c r="AS94" s="182"/>
      <c r="AT94" s="182"/>
      <c r="AU94" s="182"/>
      <c r="AV94" s="182"/>
      <c r="AW94" s="182"/>
      <c r="AX94" s="182"/>
      <c r="AY94" s="182"/>
      <c r="AZ94" s="48"/>
      <c r="BA94" s="182"/>
      <c r="BB94" s="57"/>
      <c r="BC94" s="57"/>
      <c r="BD94" s="57"/>
      <c r="BE94" s="57"/>
      <c r="BF94" s="57"/>
      <c r="BG94" s="57"/>
      <c r="BH94" s="14"/>
      <c r="BI94" s="14"/>
      <c r="BJ94" s="14"/>
      <c r="BK94" s="14"/>
      <c r="BL94" s="18"/>
      <c r="BM94" s="18"/>
      <c r="BN94" s="18"/>
      <c r="BO94" s="18"/>
      <c r="BP94" s="18"/>
      <c r="BQ94" s="18"/>
      <c r="BR94" s="18"/>
      <c r="BS94" s="18"/>
      <c r="BT94" s="18"/>
      <c r="BU94" s="18"/>
      <c r="BV94" s="48"/>
      <c r="BW94" s="57"/>
      <c r="BX94" s="57"/>
      <c r="BY94" s="57"/>
      <c r="BZ94" s="57"/>
      <c r="CA94" s="57"/>
      <c r="CB94" s="57"/>
      <c r="CC94" s="57"/>
      <c r="CD94" s="57"/>
      <c r="CE94" s="81"/>
    </row>
    <row r="95" spans="2:83" x14ac:dyDescent="0.2">
      <c r="B95" s="39"/>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48"/>
      <c r="AR95" s="182"/>
      <c r="AS95" s="182"/>
      <c r="AT95" s="182"/>
      <c r="AU95" s="182"/>
      <c r="AV95" s="182"/>
      <c r="AW95" s="182"/>
      <c r="AX95" s="182"/>
      <c r="AY95" s="182"/>
      <c r="AZ95" s="48"/>
      <c r="BA95" s="182"/>
      <c r="BB95" s="57"/>
      <c r="BC95" s="57"/>
      <c r="BD95" s="57"/>
      <c r="BE95" s="57"/>
      <c r="BF95" s="57"/>
      <c r="BG95" s="57"/>
      <c r="BH95" s="14"/>
      <c r="BI95" s="14"/>
      <c r="BJ95" s="14"/>
      <c r="BK95" s="14"/>
      <c r="BL95" s="18"/>
      <c r="BM95" s="18"/>
      <c r="BN95" s="18"/>
      <c r="BO95" s="18"/>
      <c r="BP95" s="18"/>
      <c r="BQ95" s="18"/>
      <c r="BR95" s="18"/>
      <c r="BS95" s="18"/>
      <c r="BT95" s="18"/>
      <c r="BU95" s="18"/>
      <c r="BV95" s="48"/>
      <c r="BW95" s="81"/>
      <c r="BX95" s="81"/>
      <c r="BY95" s="81"/>
      <c r="BZ95" s="81"/>
      <c r="CA95" s="81"/>
      <c r="CB95" s="81"/>
      <c r="CC95" s="81"/>
      <c r="CD95" s="81"/>
      <c r="CE95" s="20"/>
    </row>
    <row r="96" spans="2:83" x14ac:dyDescent="0.2">
      <c r="B96" s="39"/>
      <c r="C96" s="189"/>
      <c r="D96" s="189"/>
      <c r="E96" s="189"/>
      <c r="F96" s="189"/>
      <c r="G96" s="189"/>
      <c r="H96" s="189"/>
      <c r="I96" s="96"/>
      <c r="J96" s="96"/>
      <c r="K96" s="96"/>
      <c r="L96" s="96"/>
      <c r="M96" s="96"/>
      <c r="N96" s="96"/>
      <c r="O96" s="188"/>
      <c r="P96" s="188"/>
      <c r="Q96" s="188"/>
      <c r="R96" s="188"/>
      <c r="S96" s="188"/>
      <c r="T96" s="188"/>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182"/>
      <c r="AS96" s="182"/>
      <c r="AT96" s="182"/>
      <c r="AU96" s="182"/>
      <c r="AV96" s="182"/>
      <c r="AW96" s="182"/>
      <c r="AX96" s="182"/>
      <c r="AY96" s="182"/>
      <c r="AZ96" s="48"/>
      <c r="BA96" s="182"/>
      <c r="BB96" s="57"/>
      <c r="BC96" s="57"/>
      <c r="BD96" s="57"/>
      <c r="BE96" s="57"/>
      <c r="BF96" s="57"/>
      <c r="BG96" s="57"/>
      <c r="BH96" s="14"/>
      <c r="BI96" s="14"/>
      <c r="BJ96" s="14"/>
      <c r="BK96" s="14"/>
      <c r="BL96" s="18"/>
      <c r="BM96" s="18"/>
      <c r="BN96" s="18"/>
      <c r="BO96" s="18"/>
      <c r="BP96" s="18"/>
      <c r="BQ96" s="18"/>
      <c r="BR96" s="18"/>
      <c r="BS96" s="18"/>
      <c r="BT96" s="18"/>
      <c r="BU96" s="18"/>
      <c r="BV96" s="119"/>
      <c r="BW96" s="20"/>
      <c r="BX96" s="21"/>
      <c r="BY96" s="20"/>
      <c r="BZ96" s="21"/>
      <c r="CA96" s="21"/>
      <c r="CB96" s="21"/>
      <c r="CC96" s="21"/>
      <c r="CD96" s="21"/>
      <c r="CE96" s="39"/>
    </row>
    <row r="97" spans="2:83" x14ac:dyDescent="0.2">
      <c r="B97" s="39"/>
      <c r="C97" s="81"/>
      <c r="D97" s="81"/>
      <c r="E97" s="81"/>
      <c r="F97" s="81"/>
      <c r="G97" s="81"/>
      <c r="H97" s="81"/>
      <c r="I97" s="96"/>
      <c r="J97" s="96"/>
      <c r="K97" s="96"/>
      <c r="L97" s="96"/>
      <c r="M97" s="96"/>
      <c r="N97" s="96"/>
      <c r="O97" s="81"/>
      <c r="P97" s="81"/>
      <c r="Q97" s="81"/>
      <c r="R97" s="81"/>
      <c r="S97" s="81"/>
      <c r="T97" s="81"/>
      <c r="U97" s="188"/>
      <c r="V97" s="188"/>
      <c r="W97" s="188"/>
      <c r="X97" s="188"/>
      <c r="Y97" s="188"/>
      <c r="Z97" s="188"/>
      <c r="AA97" s="96"/>
      <c r="AB97" s="96"/>
      <c r="AC97" s="96"/>
      <c r="AD97" s="96"/>
      <c r="AE97" s="96"/>
      <c r="AF97" s="96"/>
      <c r="AG97" s="96"/>
      <c r="AH97" s="96"/>
      <c r="AI97" s="96"/>
      <c r="AJ97" s="96"/>
      <c r="AK97" s="96"/>
      <c r="AL97" s="96"/>
      <c r="AM97" s="96"/>
      <c r="AN97" s="96"/>
      <c r="AO97" s="96"/>
      <c r="AP97" s="96"/>
      <c r="AQ97" s="130"/>
      <c r="AR97" s="166"/>
      <c r="AS97" s="166"/>
      <c r="AT97" s="166"/>
      <c r="AU97" s="166"/>
      <c r="AV97" s="166"/>
      <c r="AW97" s="166"/>
      <c r="AX97" s="166"/>
      <c r="AY97" s="166"/>
      <c r="AZ97" s="96"/>
      <c r="BA97" s="166"/>
      <c r="BB97" s="81"/>
      <c r="BC97" s="81"/>
      <c r="BD97" s="81"/>
      <c r="BE97" s="81"/>
      <c r="BF97" s="81"/>
      <c r="BG97" s="81"/>
      <c r="BH97" s="6"/>
      <c r="BI97" s="6"/>
      <c r="BJ97" s="6"/>
      <c r="BK97" s="6"/>
      <c r="BL97" s="39"/>
      <c r="BM97" s="39"/>
      <c r="BN97" s="39"/>
      <c r="BO97" s="39"/>
      <c r="BP97" s="39"/>
      <c r="BQ97" s="39"/>
      <c r="BR97" s="39"/>
      <c r="BS97" s="39"/>
      <c r="BT97" s="39"/>
      <c r="BU97" s="39"/>
      <c r="BV97" s="166"/>
      <c r="BW97" s="190"/>
      <c r="BX97" s="190"/>
      <c r="BY97" s="39"/>
      <c r="BZ97" s="39"/>
      <c r="CA97" s="321"/>
      <c r="CB97" s="321"/>
      <c r="CC97" s="321"/>
      <c r="CD97" s="321"/>
      <c r="CE97" s="39"/>
    </row>
    <row r="98" spans="2:83" x14ac:dyDescent="0.2">
      <c r="B98" s="39"/>
      <c r="C98" s="96"/>
      <c r="D98" s="96"/>
      <c r="E98" s="96"/>
      <c r="F98" s="96"/>
      <c r="G98" s="96"/>
      <c r="H98" s="96"/>
      <c r="I98" s="189"/>
      <c r="J98" s="189"/>
      <c r="K98" s="189"/>
      <c r="L98" s="189"/>
      <c r="M98" s="189"/>
      <c r="N98" s="189"/>
      <c r="O98" s="96"/>
      <c r="P98" s="96"/>
      <c r="Q98" s="96"/>
      <c r="R98" s="96"/>
      <c r="S98" s="96"/>
      <c r="T98" s="96"/>
      <c r="U98" s="81"/>
      <c r="V98" s="81"/>
      <c r="W98" s="81"/>
      <c r="X98" s="81"/>
      <c r="Y98" s="81"/>
      <c r="Z98" s="81"/>
      <c r="AA98" s="189"/>
      <c r="AB98" s="189"/>
      <c r="AC98" s="189"/>
      <c r="AD98" s="189"/>
      <c r="AE98" s="189"/>
      <c r="AF98" s="189"/>
      <c r="AG98" s="96"/>
      <c r="AH98" s="96"/>
      <c r="AI98" s="96"/>
      <c r="AJ98" s="96"/>
      <c r="AK98" s="96"/>
      <c r="AL98" s="96"/>
      <c r="AM98" s="96"/>
      <c r="AN98" s="96"/>
      <c r="AO98" s="96"/>
      <c r="AP98" s="96"/>
      <c r="AQ98" s="197"/>
      <c r="AR98" s="166"/>
      <c r="AS98" s="166"/>
      <c r="AT98" s="166"/>
      <c r="AU98" s="166"/>
      <c r="AV98" s="166"/>
      <c r="AW98" s="166"/>
      <c r="AX98" s="166"/>
      <c r="AY98" s="166"/>
      <c r="AZ98" s="130"/>
      <c r="BA98" s="166"/>
      <c r="BB98" s="20"/>
      <c r="BC98" s="21"/>
      <c r="BD98" s="20"/>
      <c r="BE98" s="21"/>
      <c r="BF98" s="20"/>
      <c r="BG98" s="21"/>
      <c r="BH98" s="22"/>
      <c r="BI98" s="15"/>
      <c r="BJ98" s="23"/>
      <c r="BK98" s="23"/>
      <c r="BL98" s="23"/>
      <c r="BM98" s="23"/>
      <c r="BN98" s="23"/>
      <c r="BO98" s="23"/>
      <c r="BP98" s="23"/>
      <c r="BQ98" s="23"/>
      <c r="BR98" s="23"/>
      <c r="BS98" s="23"/>
      <c r="BT98" s="23"/>
      <c r="BU98" s="23"/>
      <c r="BV98" s="166"/>
      <c r="BW98" s="190"/>
      <c r="BX98" s="190"/>
      <c r="BY98" s="39"/>
      <c r="BZ98" s="39"/>
      <c r="CA98" s="321"/>
      <c r="CB98" s="321"/>
      <c r="CC98" s="321"/>
      <c r="CD98" s="321"/>
      <c r="CE98" s="39"/>
    </row>
    <row r="99" spans="2:83" x14ac:dyDescent="0.2">
      <c r="B99" s="39"/>
      <c r="C99" s="96"/>
      <c r="D99" s="96"/>
      <c r="E99" s="96"/>
      <c r="F99" s="96"/>
      <c r="G99" s="96"/>
      <c r="H99" s="96"/>
      <c r="I99" s="81"/>
      <c r="J99" s="81"/>
      <c r="K99" s="81"/>
      <c r="L99" s="81"/>
      <c r="M99" s="81"/>
      <c r="N99" s="81"/>
      <c r="O99" s="96"/>
      <c r="P99" s="96"/>
      <c r="Q99" s="96"/>
      <c r="R99" s="96"/>
      <c r="S99" s="96"/>
      <c r="T99" s="96"/>
      <c r="U99" s="96"/>
      <c r="V99" s="96"/>
      <c r="W99" s="96"/>
      <c r="X99" s="96"/>
      <c r="Y99" s="96"/>
      <c r="Z99" s="96"/>
      <c r="AA99" s="81"/>
      <c r="AB99" s="81"/>
      <c r="AC99" s="81"/>
      <c r="AD99" s="81"/>
      <c r="AE99" s="81"/>
      <c r="AF99" s="81"/>
      <c r="AG99" s="189"/>
      <c r="AH99" s="189"/>
      <c r="AI99" s="189"/>
      <c r="AJ99" s="189"/>
      <c r="AK99" s="189"/>
      <c r="AL99" s="189"/>
      <c r="AM99" s="189"/>
      <c r="AN99" s="189"/>
      <c r="AO99" s="189"/>
      <c r="AP99" s="96"/>
      <c r="AQ99" s="197"/>
      <c r="AS99" s="140"/>
      <c r="AT99" s="140"/>
      <c r="AU99" s="140"/>
      <c r="AV99" s="140"/>
      <c r="AW99" s="140"/>
      <c r="AX99" s="140"/>
      <c r="AY99" s="122"/>
      <c r="AZ99" s="122"/>
      <c r="BA99" s="122"/>
      <c r="BB99" s="122"/>
      <c r="BC99" s="122"/>
      <c r="BD99" s="122"/>
      <c r="BE99" s="122"/>
      <c r="BF99" s="122"/>
      <c r="BG99" s="39"/>
      <c r="BH99" s="39"/>
      <c r="BI99" s="39"/>
      <c r="BJ99" s="39"/>
      <c r="BK99" s="39"/>
      <c r="BL99" s="39"/>
      <c r="BM99" s="39"/>
      <c r="BN99" s="39"/>
      <c r="BO99" s="39"/>
      <c r="BP99" s="39"/>
      <c r="BQ99" s="39"/>
      <c r="BR99" s="39"/>
      <c r="BS99" s="39"/>
      <c r="BT99" s="39"/>
      <c r="BU99" s="39"/>
      <c r="BV99" s="39"/>
      <c r="BW99" s="39"/>
      <c r="BX99" s="39"/>
      <c r="BY99" s="39"/>
      <c r="BZ99" s="39"/>
      <c r="CA99" s="321"/>
      <c r="CB99" s="321"/>
      <c r="CC99" s="321"/>
      <c r="CD99" s="321"/>
      <c r="CE99" s="39"/>
    </row>
    <row r="100" spans="2:83" x14ac:dyDescent="0.2">
      <c r="B100" s="39"/>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81"/>
      <c r="AH100" s="81"/>
      <c r="AI100" s="81"/>
      <c r="AJ100" s="81"/>
      <c r="AK100" s="81"/>
      <c r="AL100" s="81"/>
      <c r="AM100" s="81"/>
      <c r="AN100" s="81"/>
      <c r="AO100" s="81"/>
      <c r="AP100" s="81"/>
      <c r="AQ100" s="197"/>
      <c r="AS100" s="140"/>
      <c r="AT100" s="140"/>
      <c r="AU100" s="140"/>
      <c r="AV100" s="140"/>
      <c r="AW100" s="140"/>
      <c r="AX100" s="140"/>
      <c r="AY100" s="122"/>
      <c r="AZ100" s="122"/>
      <c r="BA100" s="122"/>
      <c r="BB100" s="122"/>
      <c r="BC100" s="122"/>
      <c r="BD100" s="122"/>
      <c r="BE100" s="122"/>
      <c r="BF100" s="122"/>
      <c r="BG100" s="39"/>
      <c r="BH100" s="39"/>
      <c r="BI100" s="39"/>
      <c r="BJ100" s="39"/>
      <c r="BK100" s="39"/>
      <c r="BL100" s="39"/>
      <c r="BM100" s="39"/>
      <c r="BN100" s="39"/>
      <c r="BO100" s="39"/>
      <c r="BP100" s="39"/>
      <c r="BQ100" s="39"/>
      <c r="BR100" s="39"/>
      <c r="BS100" s="39"/>
      <c r="BT100" s="39"/>
      <c r="BU100" s="39"/>
      <c r="BV100" s="39"/>
      <c r="BW100" s="39"/>
      <c r="BX100" s="39"/>
      <c r="BY100" s="39"/>
      <c r="BZ100" s="39"/>
      <c r="CA100" s="321"/>
      <c r="CB100" s="321"/>
      <c r="CC100" s="321"/>
      <c r="CD100" s="321"/>
      <c r="CE100" s="39"/>
    </row>
    <row r="101" spans="2:83" x14ac:dyDescent="0.2">
      <c r="B101" s="39"/>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197"/>
      <c r="AS101" s="140"/>
      <c r="AT101" s="140"/>
      <c r="AU101" s="140"/>
      <c r="AV101" s="140"/>
      <c r="AW101" s="140"/>
      <c r="AX101" s="140"/>
      <c r="AY101" s="122"/>
      <c r="AZ101" s="122"/>
      <c r="BA101" s="122"/>
      <c r="BB101" s="122"/>
      <c r="BC101" s="122"/>
      <c r="BD101" s="122"/>
      <c r="BE101" s="122"/>
      <c r="BF101" s="122"/>
      <c r="BG101" s="39"/>
      <c r="BH101" s="39"/>
      <c r="BI101" s="39"/>
      <c r="BJ101" s="39"/>
      <c r="BK101" s="39"/>
      <c r="BL101" s="39"/>
      <c r="BM101" s="39"/>
      <c r="BN101" s="39"/>
      <c r="BO101" s="39"/>
      <c r="BP101" s="39"/>
      <c r="BQ101" s="39"/>
      <c r="BR101" s="39"/>
      <c r="BS101" s="39"/>
      <c r="BT101" s="39"/>
      <c r="BU101" s="39"/>
      <c r="BV101" s="39"/>
      <c r="BW101" s="39"/>
      <c r="BX101" s="39"/>
      <c r="BY101" s="39"/>
      <c r="BZ101" s="39"/>
      <c r="CA101" s="321"/>
      <c r="CB101" s="321"/>
      <c r="CC101" s="321"/>
      <c r="CD101" s="321"/>
      <c r="CE101" s="39"/>
    </row>
    <row r="102" spans="2:83" x14ac:dyDescent="0.2">
      <c r="B102" s="39"/>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197"/>
      <c r="AS102" s="140"/>
      <c r="AT102" s="140"/>
      <c r="AU102" s="140"/>
      <c r="AV102" s="140"/>
      <c r="AW102" s="140"/>
      <c r="AX102" s="140"/>
      <c r="AY102" s="122"/>
      <c r="AZ102" s="122"/>
      <c r="BA102" s="122"/>
      <c r="BB102" s="122"/>
      <c r="BC102" s="122"/>
      <c r="BD102" s="122"/>
      <c r="BE102" s="122"/>
      <c r="BF102" s="122"/>
      <c r="BG102" s="39"/>
      <c r="BH102" s="39"/>
      <c r="BI102" s="39"/>
      <c r="BJ102" s="39"/>
      <c r="BK102" s="39"/>
      <c r="BL102" s="39"/>
      <c r="BM102" s="39"/>
      <c r="BN102" s="39"/>
      <c r="BO102" s="39"/>
      <c r="BP102" s="39"/>
      <c r="BQ102" s="39"/>
      <c r="BR102" s="39"/>
      <c r="BS102" s="39"/>
      <c r="BT102" s="39"/>
      <c r="BU102" s="39"/>
      <c r="BV102" s="39"/>
      <c r="BW102" s="39"/>
      <c r="BX102" s="39"/>
      <c r="BY102" s="39"/>
      <c r="BZ102" s="39"/>
      <c r="CA102" s="321"/>
      <c r="CB102" s="321"/>
      <c r="CC102" s="321"/>
      <c r="CD102" s="321"/>
      <c r="CE102" s="39"/>
    </row>
    <row r="103" spans="2:83" x14ac:dyDescent="0.2">
      <c r="B103" s="39"/>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197"/>
      <c r="AS103" s="140"/>
      <c r="AT103" s="140"/>
      <c r="AU103" s="140"/>
      <c r="AV103" s="140"/>
      <c r="AW103" s="140"/>
      <c r="AX103" s="140"/>
      <c r="AY103" s="122"/>
      <c r="AZ103" s="122"/>
      <c r="BA103" s="122"/>
      <c r="BB103" s="122"/>
      <c r="BC103" s="122"/>
      <c r="BD103" s="122"/>
      <c r="BE103" s="122"/>
      <c r="BF103" s="122"/>
      <c r="BG103" s="39"/>
      <c r="BH103" s="39"/>
      <c r="BI103" s="39"/>
      <c r="BJ103" s="39"/>
      <c r="BK103" s="39"/>
      <c r="BL103" s="39"/>
      <c r="BM103" s="39"/>
      <c r="BN103" s="39"/>
      <c r="BO103" s="39"/>
      <c r="BP103" s="39"/>
      <c r="BQ103" s="39"/>
      <c r="BR103" s="39"/>
      <c r="BS103" s="39"/>
      <c r="BT103" s="39"/>
      <c r="BU103" s="39"/>
      <c r="BV103" s="39"/>
      <c r="BW103" s="39"/>
      <c r="BX103" s="39"/>
      <c r="BY103" s="39"/>
      <c r="BZ103" s="39"/>
      <c r="CA103" s="321"/>
      <c r="CB103" s="321"/>
      <c r="CC103" s="321"/>
      <c r="CD103" s="321"/>
      <c r="CE103" s="39"/>
    </row>
    <row r="104" spans="2:83" x14ac:dyDescent="0.2">
      <c r="B104" s="39"/>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197"/>
      <c r="AS104" s="140"/>
      <c r="AT104" s="140"/>
      <c r="AU104" s="140"/>
      <c r="AV104" s="140"/>
      <c r="AW104" s="140"/>
      <c r="AX104" s="140"/>
      <c r="AY104" s="122"/>
      <c r="AZ104" s="122"/>
      <c r="BA104" s="122"/>
      <c r="BB104" s="122"/>
      <c r="BC104" s="122"/>
      <c r="BD104" s="122"/>
      <c r="BE104" s="122"/>
      <c r="BF104" s="122"/>
      <c r="BG104" s="39"/>
      <c r="BH104" s="39"/>
      <c r="BI104" s="39"/>
      <c r="BJ104" s="39"/>
      <c r="BK104" s="39"/>
      <c r="BL104" s="39"/>
      <c r="BM104" s="39"/>
      <c r="BN104" s="39"/>
      <c r="BO104" s="39"/>
      <c r="BP104" s="39"/>
      <c r="BQ104" s="39"/>
      <c r="BR104" s="39"/>
      <c r="BS104" s="39"/>
      <c r="BT104" s="39"/>
      <c r="BU104" s="39"/>
      <c r="BV104" s="39"/>
      <c r="BW104" s="39"/>
      <c r="BX104" s="39"/>
      <c r="BY104" s="39"/>
      <c r="BZ104" s="39"/>
      <c r="CA104" s="321"/>
      <c r="CB104" s="321"/>
      <c r="CC104" s="321"/>
      <c r="CD104" s="321"/>
      <c r="CE104" s="39"/>
    </row>
    <row r="105" spans="2:83" x14ac:dyDescent="0.2">
      <c r="B105" s="39"/>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197"/>
      <c r="AS105" s="140"/>
      <c r="AT105" s="140"/>
      <c r="AU105" s="140"/>
      <c r="AV105" s="140"/>
      <c r="AW105" s="140"/>
      <c r="AX105" s="140"/>
      <c r="AY105" s="122"/>
      <c r="AZ105" s="122"/>
      <c r="BA105" s="122"/>
      <c r="BB105" s="122"/>
      <c r="BC105" s="122"/>
      <c r="BD105" s="122"/>
      <c r="BE105" s="122"/>
      <c r="BF105" s="122"/>
      <c r="BG105" s="39"/>
      <c r="BH105" s="39"/>
      <c r="BI105" s="39"/>
      <c r="BJ105" s="39"/>
      <c r="BK105" s="39"/>
      <c r="BL105" s="39"/>
      <c r="BM105" s="39"/>
      <c r="BN105" s="39"/>
      <c r="BO105" s="39"/>
      <c r="BP105" s="39"/>
      <c r="BQ105" s="39"/>
      <c r="BR105" s="39"/>
      <c r="BS105" s="39"/>
      <c r="BT105" s="39"/>
      <c r="BU105" s="39"/>
      <c r="BV105" s="39"/>
      <c r="BW105" s="39"/>
      <c r="BX105" s="39"/>
      <c r="BY105" s="39"/>
      <c r="BZ105" s="39"/>
      <c r="CA105" s="321"/>
      <c r="CB105" s="321"/>
      <c r="CC105" s="321"/>
      <c r="CD105" s="321"/>
      <c r="CE105" s="39"/>
    </row>
    <row r="106" spans="2:83" x14ac:dyDescent="0.2">
      <c r="B106" s="39"/>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197"/>
      <c r="AS106" s="140"/>
      <c r="AT106" s="140"/>
      <c r="AU106" s="140"/>
      <c r="AV106" s="140"/>
      <c r="AW106" s="140"/>
      <c r="AX106" s="140"/>
      <c r="AY106" s="122"/>
      <c r="AZ106" s="122"/>
      <c r="BA106" s="122"/>
      <c r="BB106" s="122"/>
      <c r="BC106" s="122"/>
      <c r="BD106" s="122"/>
      <c r="BE106" s="122"/>
      <c r="BF106" s="122"/>
      <c r="BG106" s="39"/>
      <c r="BH106" s="39"/>
      <c r="BI106" s="39"/>
      <c r="BJ106" s="39"/>
      <c r="BK106" s="39"/>
      <c r="BL106" s="39"/>
      <c r="BM106" s="39"/>
      <c r="BN106" s="39"/>
      <c r="BO106" s="39"/>
      <c r="BP106" s="39"/>
      <c r="BQ106" s="39"/>
      <c r="BR106" s="39"/>
      <c r="BS106" s="39"/>
      <c r="BT106" s="39"/>
      <c r="BU106" s="39"/>
      <c r="BV106" s="39"/>
      <c r="BW106" s="39"/>
      <c r="BX106" s="39"/>
      <c r="BY106" s="39"/>
      <c r="BZ106" s="39"/>
      <c r="CA106" s="321"/>
      <c r="CB106" s="321"/>
      <c r="CC106" s="321"/>
      <c r="CD106" s="321"/>
      <c r="CE106" s="39"/>
    </row>
    <row r="107" spans="2:83" x14ac:dyDescent="0.2">
      <c r="B107" s="39"/>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197"/>
      <c r="AS107" s="140"/>
      <c r="AT107" s="140"/>
      <c r="AU107" s="140"/>
      <c r="AV107" s="140"/>
      <c r="AW107" s="140"/>
      <c r="AX107" s="140"/>
      <c r="AY107" s="122"/>
      <c r="AZ107" s="122"/>
      <c r="BA107" s="122"/>
      <c r="BB107" s="122"/>
      <c r="BC107" s="122"/>
      <c r="BD107" s="122"/>
      <c r="BE107" s="122"/>
      <c r="BF107" s="122"/>
      <c r="BG107" s="39"/>
      <c r="BH107" s="39"/>
      <c r="BI107" s="39"/>
      <c r="BJ107" s="39"/>
      <c r="BK107" s="39"/>
      <c r="BL107" s="39"/>
      <c r="BM107" s="39"/>
      <c r="BN107" s="39"/>
      <c r="BO107" s="39"/>
      <c r="BP107" s="39"/>
      <c r="BQ107" s="39"/>
      <c r="BR107" s="39"/>
      <c r="BS107" s="39"/>
      <c r="BT107" s="39"/>
      <c r="BU107" s="39"/>
      <c r="BV107" s="39"/>
      <c r="BW107" s="39"/>
      <c r="BX107" s="39"/>
      <c r="BY107" s="39"/>
      <c r="BZ107" s="39"/>
      <c r="CA107" s="321"/>
      <c r="CB107" s="321"/>
      <c r="CC107" s="321"/>
      <c r="CD107" s="321"/>
      <c r="CE107" s="39"/>
    </row>
    <row r="108" spans="2:83" x14ac:dyDescent="0.2">
      <c r="B108" s="39"/>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197"/>
      <c r="AS108" s="140"/>
      <c r="AT108" s="140"/>
      <c r="AU108" s="140"/>
      <c r="AV108" s="140"/>
      <c r="AW108" s="140"/>
      <c r="AX108" s="140"/>
      <c r="AY108" s="122"/>
      <c r="AZ108" s="122"/>
      <c r="BA108" s="122"/>
      <c r="BB108" s="122"/>
      <c r="BC108" s="122"/>
      <c r="BD108" s="122"/>
      <c r="BE108" s="122"/>
      <c r="BF108" s="122"/>
      <c r="BG108" s="39"/>
      <c r="BH108" s="39"/>
      <c r="BI108" s="39"/>
      <c r="BJ108" s="39"/>
      <c r="BK108" s="39"/>
      <c r="BL108" s="39"/>
      <c r="BM108" s="39"/>
      <c r="BN108" s="39"/>
      <c r="BO108" s="39"/>
      <c r="BP108" s="39"/>
      <c r="BQ108" s="39"/>
      <c r="BR108" s="39"/>
      <c r="BS108" s="39"/>
      <c r="BT108" s="39"/>
      <c r="BU108" s="39"/>
      <c r="BV108" s="39"/>
      <c r="BW108" s="39"/>
      <c r="BX108" s="39"/>
      <c r="BY108" s="39"/>
      <c r="BZ108" s="39"/>
      <c r="CA108" s="321"/>
      <c r="CB108" s="321"/>
      <c r="CC108" s="321"/>
      <c r="CD108" s="321"/>
      <c r="CE108" s="39"/>
    </row>
    <row r="109" spans="2:83" x14ac:dyDescent="0.2">
      <c r="B109" s="39"/>
      <c r="C109" s="189"/>
      <c r="D109" s="189"/>
      <c r="E109" s="189"/>
      <c r="F109" s="189"/>
      <c r="G109" s="189"/>
      <c r="H109" s="189"/>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197"/>
      <c r="AS109" s="140"/>
      <c r="AT109" s="140"/>
      <c r="AU109" s="140"/>
      <c r="AV109" s="140"/>
      <c r="AW109" s="140"/>
      <c r="AX109" s="140"/>
      <c r="AY109" s="122"/>
      <c r="AZ109" s="122"/>
      <c r="BA109" s="122"/>
      <c r="BB109" s="122"/>
      <c r="BC109" s="122"/>
      <c r="BD109" s="122"/>
      <c r="BE109" s="122"/>
      <c r="BF109" s="122"/>
      <c r="BG109" s="39"/>
      <c r="BH109" s="39"/>
      <c r="BI109" s="39"/>
      <c r="BJ109" s="39"/>
      <c r="BK109" s="39"/>
      <c r="BL109" s="39"/>
      <c r="BM109" s="39"/>
      <c r="BN109" s="39"/>
      <c r="BO109" s="39"/>
      <c r="BP109" s="39"/>
      <c r="BQ109" s="39"/>
      <c r="BR109" s="39"/>
      <c r="BS109" s="39"/>
      <c r="BT109" s="39"/>
      <c r="BU109" s="39"/>
      <c r="BV109" s="39"/>
      <c r="BW109" s="39"/>
      <c r="BX109" s="39"/>
      <c r="BY109" s="39"/>
      <c r="BZ109" s="39"/>
      <c r="CA109" s="321"/>
      <c r="CB109" s="321"/>
      <c r="CC109" s="321"/>
      <c r="CD109" s="321"/>
      <c r="CE109" s="39"/>
    </row>
    <row r="110" spans="2:83" x14ac:dyDescent="0.2">
      <c r="B110" s="39"/>
      <c r="C110" s="81"/>
      <c r="D110" s="81"/>
      <c r="E110" s="81"/>
      <c r="F110" s="81"/>
      <c r="G110" s="81"/>
      <c r="H110" s="81"/>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197"/>
      <c r="AS110" s="140"/>
      <c r="AT110" s="140"/>
      <c r="AU110" s="140"/>
      <c r="AV110" s="140"/>
      <c r="AW110" s="140"/>
      <c r="AX110" s="140"/>
      <c r="AY110" s="122"/>
      <c r="AZ110" s="122"/>
      <c r="BA110" s="122"/>
      <c r="BB110" s="122"/>
      <c r="BC110" s="122"/>
      <c r="BD110" s="122"/>
      <c r="BE110" s="122"/>
      <c r="BF110" s="122"/>
      <c r="BG110" s="39"/>
      <c r="BH110" s="39"/>
      <c r="BI110" s="39"/>
      <c r="BJ110" s="39"/>
      <c r="BK110" s="39"/>
      <c r="BL110" s="39"/>
      <c r="BM110" s="39"/>
      <c r="BN110" s="39"/>
      <c r="BO110" s="39"/>
      <c r="BP110" s="39"/>
      <c r="BQ110" s="39"/>
      <c r="BR110" s="39"/>
      <c r="BS110" s="39"/>
      <c r="BT110" s="39"/>
      <c r="BU110" s="39"/>
      <c r="BV110" s="39"/>
      <c r="BW110" s="39"/>
      <c r="BX110" s="39"/>
      <c r="BY110" s="39"/>
      <c r="BZ110" s="39"/>
      <c r="CA110" s="321"/>
      <c r="CB110" s="321"/>
      <c r="CC110" s="321"/>
      <c r="CD110" s="321"/>
      <c r="CE110" s="39"/>
    </row>
    <row r="111" spans="2:83" x14ac:dyDescent="0.2">
      <c r="B111" s="39"/>
      <c r="C111" s="96"/>
      <c r="D111" s="96"/>
      <c r="E111" s="96"/>
      <c r="F111" s="96"/>
      <c r="G111" s="96"/>
      <c r="H111" s="96"/>
      <c r="I111" s="96"/>
      <c r="J111" s="96"/>
      <c r="K111" s="96"/>
      <c r="L111" s="96"/>
      <c r="M111" s="96"/>
      <c r="N111" s="96"/>
      <c r="O111" s="81"/>
      <c r="P111" s="81"/>
      <c r="Q111" s="96"/>
      <c r="R111" s="96"/>
      <c r="S111" s="96"/>
      <c r="T111" s="96"/>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97"/>
      <c r="AS111" s="140"/>
      <c r="AT111" s="140"/>
      <c r="AU111" s="140"/>
      <c r="AV111" s="140"/>
      <c r="AW111" s="140"/>
      <c r="AX111" s="140"/>
      <c r="AY111" s="122"/>
      <c r="AZ111" s="122"/>
      <c r="BA111" s="122"/>
      <c r="BB111" s="122"/>
      <c r="BC111" s="122"/>
      <c r="BD111" s="122"/>
      <c r="BE111" s="122"/>
      <c r="BF111" s="122"/>
      <c r="BG111" s="39"/>
      <c r="BH111" s="39"/>
      <c r="BI111" s="39"/>
      <c r="BJ111" s="39"/>
      <c r="BK111" s="39"/>
      <c r="BL111" s="39"/>
      <c r="BM111" s="39"/>
      <c r="BN111" s="39"/>
      <c r="BO111" s="39"/>
      <c r="BP111" s="39"/>
      <c r="BQ111" s="39"/>
      <c r="BR111" s="39"/>
      <c r="BS111" s="39"/>
      <c r="BT111" s="39"/>
      <c r="BU111" s="39"/>
      <c r="BV111" s="39"/>
      <c r="BW111" s="39"/>
      <c r="BX111" s="39"/>
      <c r="BY111" s="39"/>
      <c r="BZ111" s="39"/>
      <c r="CA111" s="321"/>
      <c r="CB111" s="321"/>
      <c r="CC111" s="321"/>
      <c r="CD111" s="321"/>
      <c r="CE111" s="39"/>
    </row>
    <row r="112" spans="2:83" x14ac:dyDescent="0.2">
      <c r="B112" s="39"/>
      <c r="C112" s="96"/>
      <c r="D112" s="96"/>
      <c r="E112" s="96"/>
      <c r="F112" s="96"/>
      <c r="G112" s="96"/>
      <c r="H112" s="96"/>
      <c r="I112" s="96"/>
      <c r="J112" s="96"/>
      <c r="K112" s="96"/>
      <c r="L112" s="96"/>
      <c r="M112" s="96"/>
      <c r="N112" s="96"/>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197"/>
      <c r="AS112" s="140"/>
      <c r="AT112" s="140"/>
      <c r="AU112" s="140"/>
      <c r="AV112" s="140"/>
      <c r="AW112" s="140"/>
      <c r="AX112" s="140"/>
      <c r="AY112" s="122"/>
      <c r="AZ112" s="122"/>
      <c r="BA112" s="122"/>
      <c r="BB112" s="122"/>
      <c r="BC112" s="122"/>
      <c r="BD112" s="122"/>
      <c r="BE112" s="122"/>
      <c r="BF112" s="122"/>
      <c r="BG112" s="39"/>
      <c r="BH112" s="39"/>
      <c r="BI112" s="39"/>
      <c r="BJ112" s="39"/>
      <c r="BK112" s="39"/>
      <c r="BL112" s="39"/>
      <c r="BM112" s="39"/>
      <c r="BN112" s="39"/>
      <c r="BO112" s="39"/>
      <c r="BP112" s="39"/>
      <c r="BQ112" s="39"/>
      <c r="BR112" s="39"/>
      <c r="BS112" s="39"/>
      <c r="BT112" s="39"/>
      <c r="BU112" s="39"/>
      <c r="BV112" s="39"/>
      <c r="BW112" s="39"/>
      <c r="BX112" s="39"/>
      <c r="BY112" s="39"/>
      <c r="BZ112" s="39"/>
      <c r="CA112" s="321"/>
      <c r="CB112" s="321"/>
      <c r="CC112" s="321"/>
      <c r="CD112" s="321"/>
      <c r="CE112" s="39"/>
    </row>
    <row r="113" spans="2:83" x14ac:dyDescent="0.2">
      <c r="B113" s="39"/>
      <c r="C113" s="96"/>
      <c r="D113" s="96"/>
      <c r="E113" s="96"/>
      <c r="F113" s="96"/>
      <c r="G113" s="96"/>
      <c r="H113" s="96"/>
      <c r="I113" s="96"/>
      <c r="J113" s="96"/>
      <c r="K113" s="96"/>
      <c r="L113" s="96"/>
      <c r="M113" s="96"/>
      <c r="N113" s="96"/>
      <c r="O113" s="189"/>
      <c r="P113" s="189"/>
      <c r="Q113" s="189"/>
      <c r="R113" s="189"/>
      <c r="S113" s="189"/>
      <c r="T113" s="189"/>
      <c r="U113" s="96"/>
      <c r="V113" s="96"/>
      <c r="W113" s="96"/>
      <c r="X113" s="96"/>
      <c r="Y113" s="96"/>
      <c r="Z113" s="96"/>
      <c r="AA113" s="81"/>
      <c r="AB113" s="81"/>
      <c r="AC113" s="96"/>
      <c r="AD113" s="96"/>
      <c r="AE113" s="96"/>
      <c r="AF113" s="96"/>
      <c r="AG113" s="96"/>
      <c r="AH113" s="96"/>
      <c r="AI113" s="96"/>
      <c r="AJ113" s="96"/>
      <c r="AK113" s="96"/>
      <c r="AL113" s="96"/>
      <c r="AM113" s="96"/>
      <c r="AN113" s="96"/>
      <c r="AO113" s="96"/>
      <c r="AP113" s="96"/>
      <c r="AQ113" s="197"/>
      <c r="AS113" s="140"/>
      <c r="AT113" s="140"/>
      <c r="AU113" s="140"/>
      <c r="AV113" s="140"/>
      <c r="AW113" s="140"/>
      <c r="AX113" s="140"/>
      <c r="AY113" s="122"/>
      <c r="AZ113" s="122"/>
      <c r="BA113" s="122"/>
      <c r="BB113" s="122"/>
      <c r="BC113" s="122"/>
      <c r="BD113" s="122"/>
      <c r="BE113" s="122"/>
      <c r="BF113" s="122"/>
      <c r="BG113" s="39"/>
      <c r="BH113" s="39"/>
      <c r="BI113" s="39"/>
      <c r="BJ113" s="39"/>
      <c r="BK113" s="39"/>
      <c r="BL113" s="39"/>
      <c r="BM113" s="39"/>
      <c r="BN113" s="39"/>
      <c r="BO113" s="39"/>
      <c r="BP113" s="39"/>
      <c r="BQ113" s="39"/>
      <c r="BR113" s="39"/>
      <c r="BS113" s="39"/>
      <c r="BT113" s="39"/>
      <c r="BU113" s="39"/>
      <c r="BV113" s="39"/>
      <c r="BW113" s="39"/>
      <c r="BX113" s="39"/>
      <c r="BY113" s="39"/>
      <c r="BZ113" s="39"/>
      <c r="CA113" s="321"/>
      <c r="CB113" s="321"/>
      <c r="CC113" s="321"/>
      <c r="CD113" s="321"/>
      <c r="CE113" s="39"/>
    </row>
    <row r="114" spans="2:83" x14ac:dyDescent="0.2">
      <c r="B114" s="39"/>
      <c r="C114" s="96"/>
      <c r="D114" s="96"/>
      <c r="E114" s="96"/>
      <c r="F114" s="96"/>
      <c r="G114" s="96"/>
      <c r="H114" s="96"/>
      <c r="I114" s="189"/>
      <c r="J114" s="189"/>
      <c r="K114" s="189"/>
      <c r="L114" s="189"/>
      <c r="M114" s="189"/>
      <c r="N114" s="189"/>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197"/>
      <c r="AS114" s="140"/>
      <c r="AT114" s="140"/>
      <c r="AU114" s="140"/>
      <c r="AV114" s="140"/>
      <c r="AW114" s="140"/>
      <c r="AX114" s="140"/>
      <c r="AY114" s="122"/>
      <c r="AZ114" s="122"/>
      <c r="BA114" s="122"/>
      <c r="BB114" s="122"/>
      <c r="BC114" s="122"/>
      <c r="BD114" s="122"/>
      <c r="BE114" s="122"/>
      <c r="BF114" s="122"/>
      <c r="BG114" s="39"/>
      <c r="BH114" s="39"/>
      <c r="BI114" s="39"/>
      <c r="BJ114" s="39"/>
      <c r="BK114" s="39"/>
      <c r="BL114" s="39"/>
      <c r="BM114" s="39"/>
      <c r="BN114" s="39"/>
      <c r="BO114" s="39"/>
      <c r="BP114" s="39"/>
      <c r="BQ114" s="39"/>
      <c r="BR114" s="39"/>
      <c r="BS114" s="39"/>
      <c r="BT114" s="39"/>
      <c r="BU114" s="39"/>
      <c r="BV114" s="39"/>
      <c r="BW114" s="39"/>
      <c r="BX114" s="39"/>
      <c r="BY114" s="39"/>
      <c r="BZ114" s="39"/>
      <c r="CA114" s="321"/>
      <c r="CB114" s="321"/>
      <c r="CC114" s="321"/>
      <c r="CD114" s="321"/>
      <c r="CE114" s="39"/>
    </row>
    <row r="115" spans="2:83" x14ac:dyDescent="0.2">
      <c r="B115" s="39"/>
      <c r="C115" s="96"/>
      <c r="D115" s="96"/>
      <c r="E115" s="96"/>
      <c r="F115" s="96"/>
      <c r="G115" s="96"/>
      <c r="H115" s="96"/>
      <c r="I115" s="81"/>
      <c r="J115" s="81"/>
      <c r="K115" s="81"/>
      <c r="L115" s="81"/>
      <c r="M115" s="81"/>
      <c r="N115" s="81"/>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197"/>
      <c r="AS115" s="140"/>
      <c r="AT115" s="140"/>
      <c r="AU115" s="140"/>
      <c r="AV115" s="140"/>
      <c r="AW115" s="140"/>
      <c r="AX115" s="140"/>
      <c r="AY115" s="122"/>
      <c r="AZ115" s="122"/>
      <c r="BA115" s="122"/>
      <c r="BB115" s="122"/>
      <c r="BC115" s="122"/>
      <c r="BD115" s="122"/>
      <c r="BE115" s="122"/>
      <c r="BF115" s="122"/>
      <c r="BG115" s="39"/>
      <c r="BH115" s="39"/>
      <c r="BI115" s="39"/>
      <c r="BJ115" s="39"/>
      <c r="BK115" s="39"/>
      <c r="BL115" s="39"/>
      <c r="BM115" s="39"/>
      <c r="BN115" s="39"/>
      <c r="BO115" s="39"/>
      <c r="BP115" s="39"/>
      <c r="BQ115" s="39"/>
      <c r="BR115" s="39"/>
      <c r="BS115" s="39"/>
      <c r="BT115" s="39"/>
      <c r="BU115" s="39"/>
      <c r="BV115" s="39"/>
      <c r="BW115" s="39"/>
      <c r="BX115" s="39"/>
      <c r="BY115" s="39"/>
      <c r="BZ115" s="39"/>
      <c r="CA115" s="321"/>
      <c r="CB115" s="321"/>
      <c r="CC115" s="321"/>
      <c r="CD115" s="321"/>
      <c r="CE115" s="39"/>
    </row>
    <row r="116" spans="2:83" x14ac:dyDescent="0.2">
      <c r="B116" s="39"/>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197"/>
      <c r="AS116" s="140"/>
      <c r="AT116" s="140"/>
      <c r="AU116" s="140"/>
      <c r="AV116" s="140"/>
      <c r="AW116" s="140"/>
      <c r="AX116" s="140"/>
      <c r="AY116" s="122"/>
      <c r="AZ116" s="122"/>
      <c r="BA116" s="122"/>
      <c r="BB116" s="122"/>
      <c r="BC116" s="122"/>
      <c r="BD116" s="122"/>
      <c r="BE116" s="122"/>
      <c r="BF116" s="122"/>
      <c r="BG116" s="39"/>
      <c r="BH116" s="39"/>
      <c r="BI116" s="39"/>
      <c r="BJ116" s="39"/>
      <c r="BK116" s="39"/>
      <c r="BL116" s="39"/>
      <c r="BM116" s="39"/>
      <c r="BN116" s="39"/>
      <c r="BO116" s="39"/>
      <c r="BP116" s="39"/>
      <c r="BQ116" s="39"/>
      <c r="BR116" s="39"/>
      <c r="BS116" s="39"/>
      <c r="BT116" s="39"/>
      <c r="BU116" s="39"/>
      <c r="BV116" s="39"/>
      <c r="BW116" s="39"/>
      <c r="BX116" s="39"/>
      <c r="BY116" s="39"/>
      <c r="BZ116" s="39"/>
      <c r="CA116" s="321"/>
      <c r="CB116" s="321"/>
      <c r="CC116" s="321"/>
      <c r="CD116" s="321"/>
      <c r="CE116" s="39"/>
    </row>
    <row r="117" spans="2:83" x14ac:dyDescent="0.2">
      <c r="B117" s="39"/>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197"/>
      <c r="AS117" s="140"/>
      <c r="AT117" s="140"/>
      <c r="AU117" s="140"/>
      <c r="AV117" s="140"/>
      <c r="AW117" s="140"/>
      <c r="AX117" s="140"/>
      <c r="AY117" s="122"/>
      <c r="AZ117" s="122"/>
      <c r="BA117" s="122"/>
      <c r="BB117" s="122"/>
      <c r="BC117" s="122"/>
      <c r="BD117" s="122"/>
      <c r="BE117" s="122"/>
      <c r="BF117" s="122"/>
      <c r="BG117" s="39"/>
      <c r="BH117" s="39"/>
      <c r="BI117" s="39"/>
      <c r="BJ117" s="39"/>
      <c r="BK117" s="39"/>
      <c r="BL117" s="39"/>
      <c r="BM117" s="39"/>
      <c r="BN117" s="39"/>
      <c r="BO117" s="39"/>
      <c r="BP117" s="39"/>
      <c r="BQ117" s="39"/>
      <c r="BR117" s="39"/>
      <c r="BS117" s="39"/>
      <c r="BT117" s="39"/>
      <c r="BU117" s="39"/>
      <c r="BV117" s="39"/>
      <c r="BW117" s="39"/>
      <c r="BX117" s="39"/>
      <c r="BY117" s="39"/>
      <c r="BZ117" s="39"/>
      <c r="CA117" s="321"/>
      <c r="CB117" s="321"/>
      <c r="CC117" s="321"/>
      <c r="CD117" s="321"/>
      <c r="CE117" s="39"/>
    </row>
    <row r="118" spans="2:83" x14ac:dyDescent="0.2">
      <c r="B118" s="39"/>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197"/>
      <c r="AS118" s="140"/>
      <c r="AT118" s="140"/>
      <c r="AU118" s="140"/>
      <c r="AV118" s="140"/>
      <c r="AW118" s="140"/>
      <c r="AX118" s="140"/>
      <c r="AY118" s="122"/>
      <c r="AZ118" s="122"/>
      <c r="BA118" s="122"/>
      <c r="BB118" s="122"/>
      <c r="BC118" s="122"/>
      <c r="BD118" s="122"/>
      <c r="BE118" s="122"/>
      <c r="BF118" s="122"/>
      <c r="BG118" s="39"/>
      <c r="BH118" s="39"/>
      <c r="BI118" s="39"/>
      <c r="BJ118" s="39"/>
      <c r="BK118" s="39"/>
      <c r="BL118" s="39"/>
      <c r="BM118" s="39"/>
      <c r="BN118" s="39"/>
      <c r="BO118" s="39"/>
      <c r="BP118" s="39"/>
      <c r="BQ118" s="39"/>
      <c r="BR118" s="39"/>
      <c r="BS118" s="39"/>
      <c r="BT118" s="39"/>
      <c r="BU118" s="39"/>
      <c r="BV118" s="39"/>
      <c r="BW118" s="39"/>
      <c r="BX118" s="39"/>
      <c r="BY118" s="39"/>
      <c r="BZ118" s="39"/>
      <c r="CA118" s="321"/>
      <c r="CB118" s="321"/>
      <c r="CC118" s="321"/>
      <c r="CD118" s="321"/>
      <c r="CE118" s="39"/>
    </row>
    <row r="119" spans="2:83" x14ac:dyDescent="0.2">
      <c r="B119" s="39"/>
      <c r="C119" s="81"/>
      <c r="D119" s="81"/>
      <c r="E119" s="81"/>
      <c r="F119" s="81"/>
      <c r="G119" s="81"/>
      <c r="H119" s="81"/>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197"/>
      <c r="AS119" s="140"/>
      <c r="AT119" s="140"/>
      <c r="AU119" s="140"/>
      <c r="AV119" s="140"/>
      <c r="AW119" s="140"/>
      <c r="AX119" s="140"/>
      <c r="AY119" s="122"/>
      <c r="AZ119" s="122"/>
      <c r="BA119" s="122"/>
      <c r="BB119" s="122"/>
      <c r="BC119" s="122"/>
      <c r="BD119" s="122"/>
      <c r="BE119" s="122"/>
      <c r="BF119" s="122"/>
      <c r="BG119" s="39"/>
      <c r="BH119" s="39"/>
      <c r="BI119" s="39"/>
      <c r="BJ119" s="39"/>
      <c r="BK119" s="39"/>
      <c r="BL119" s="39"/>
      <c r="BM119" s="39"/>
      <c r="BN119" s="39"/>
      <c r="BO119" s="39"/>
      <c r="BP119" s="39"/>
      <c r="BQ119" s="39"/>
      <c r="BR119" s="39"/>
      <c r="BS119" s="39"/>
      <c r="BT119" s="39"/>
      <c r="BU119" s="39"/>
      <c r="BV119" s="39"/>
      <c r="BW119" s="39"/>
      <c r="BX119" s="39"/>
      <c r="BY119" s="39"/>
      <c r="BZ119" s="39"/>
      <c r="CA119" s="321"/>
      <c r="CB119" s="321"/>
      <c r="CC119" s="321"/>
      <c r="CD119" s="321"/>
      <c r="CE119" s="39"/>
    </row>
    <row r="120" spans="2:83" x14ac:dyDescent="0.2">
      <c r="B120" s="39"/>
      <c r="C120" s="81"/>
      <c r="D120" s="81"/>
      <c r="E120" s="81"/>
      <c r="F120" s="81"/>
      <c r="G120" s="81"/>
      <c r="H120" s="81"/>
      <c r="I120" s="96"/>
      <c r="J120" s="96"/>
      <c r="K120" s="96"/>
      <c r="L120" s="96"/>
      <c r="M120" s="96"/>
      <c r="N120" s="96"/>
      <c r="O120" s="96"/>
      <c r="P120" s="96"/>
      <c r="Q120" s="96"/>
      <c r="R120" s="96"/>
      <c r="S120" s="96"/>
      <c r="T120" s="96"/>
      <c r="U120" s="81"/>
      <c r="V120" s="81"/>
      <c r="W120" s="81"/>
      <c r="X120" s="81"/>
      <c r="Y120" s="81"/>
      <c r="Z120" s="81"/>
      <c r="AA120" s="96"/>
      <c r="AB120" s="96"/>
      <c r="AC120" s="96"/>
      <c r="AD120" s="96"/>
      <c r="AE120" s="96"/>
      <c r="AF120" s="96"/>
      <c r="AG120" s="96"/>
      <c r="AH120" s="96"/>
      <c r="AI120" s="96"/>
      <c r="AJ120" s="96"/>
      <c r="AK120" s="96"/>
      <c r="AL120" s="96"/>
      <c r="AM120" s="96"/>
      <c r="AN120" s="96"/>
      <c r="AO120" s="96"/>
      <c r="AP120" s="96"/>
      <c r="AQ120" s="197"/>
      <c r="AS120" s="140"/>
      <c r="AT120" s="140"/>
      <c r="AU120" s="140"/>
      <c r="AV120" s="140"/>
      <c r="AW120" s="140"/>
      <c r="AX120" s="140"/>
      <c r="AY120" s="122"/>
      <c r="AZ120" s="122"/>
      <c r="BA120" s="122"/>
      <c r="BB120" s="122"/>
      <c r="BC120" s="122"/>
      <c r="BD120" s="122"/>
      <c r="BE120" s="122"/>
      <c r="BF120" s="122"/>
      <c r="BG120" s="39"/>
      <c r="BH120" s="39"/>
      <c r="BI120" s="39"/>
      <c r="BJ120" s="39"/>
      <c r="BK120" s="39"/>
      <c r="BL120" s="39"/>
      <c r="BM120" s="39"/>
      <c r="BN120" s="39"/>
      <c r="BO120" s="39"/>
      <c r="BP120" s="39"/>
      <c r="BQ120" s="39"/>
      <c r="BR120" s="39"/>
      <c r="BS120" s="39"/>
      <c r="BT120" s="39"/>
      <c r="BU120" s="39"/>
      <c r="BV120" s="39"/>
      <c r="BW120" s="39"/>
      <c r="BX120" s="39"/>
      <c r="BY120" s="39"/>
      <c r="BZ120" s="39"/>
      <c r="CA120" s="321"/>
      <c r="CB120" s="321"/>
      <c r="CC120" s="321"/>
      <c r="CD120" s="321"/>
      <c r="CE120" s="39"/>
    </row>
    <row r="121" spans="2:83" x14ac:dyDescent="0.2">
      <c r="B121" s="39"/>
      <c r="C121" s="96"/>
      <c r="D121" s="96"/>
      <c r="E121" s="81"/>
      <c r="F121" s="81"/>
      <c r="G121" s="81"/>
      <c r="H121" s="81"/>
      <c r="I121" s="96"/>
      <c r="J121" s="96"/>
      <c r="K121" s="96"/>
      <c r="L121" s="96"/>
      <c r="M121" s="96"/>
      <c r="N121" s="96"/>
      <c r="O121" s="96"/>
      <c r="P121" s="96"/>
      <c r="Q121" s="96"/>
      <c r="R121" s="96"/>
      <c r="S121" s="96"/>
      <c r="T121" s="96"/>
      <c r="U121" s="81"/>
      <c r="V121" s="81"/>
      <c r="W121" s="81"/>
      <c r="X121" s="81"/>
      <c r="Y121" s="81"/>
      <c r="Z121" s="81"/>
      <c r="AA121" s="81"/>
      <c r="AB121" s="81"/>
      <c r="AC121" s="81"/>
      <c r="AD121" s="81"/>
      <c r="AE121" s="81"/>
      <c r="AF121" s="81"/>
      <c r="AG121" s="81"/>
      <c r="AH121" s="81"/>
      <c r="AI121" s="81"/>
      <c r="AJ121" s="81"/>
      <c r="AK121" s="81"/>
      <c r="AL121" s="81"/>
      <c r="AM121" s="96"/>
      <c r="AN121" s="96"/>
      <c r="AO121" s="96"/>
      <c r="AP121" s="96"/>
      <c r="AQ121" s="197"/>
      <c r="AS121" s="140"/>
      <c r="AT121" s="140"/>
      <c r="AU121" s="140"/>
      <c r="AV121" s="140"/>
      <c r="AW121" s="140"/>
      <c r="AX121" s="140"/>
      <c r="AY121" s="122"/>
      <c r="AZ121" s="122"/>
      <c r="BA121" s="122"/>
      <c r="BB121" s="122"/>
      <c r="BC121" s="122"/>
      <c r="BD121" s="122"/>
      <c r="BE121" s="122"/>
      <c r="BF121" s="122"/>
      <c r="BG121" s="39"/>
      <c r="BH121" s="39"/>
      <c r="BI121" s="39"/>
      <c r="BJ121" s="39"/>
      <c r="BK121" s="39"/>
      <c r="BL121" s="39"/>
      <c r="BM121" s="39"/>
      <c r="BN121" s="39"/>
      <c r="BO121" s="39"/>
      <c r="BP121" s="39"/>
      <c r="BQ121" s="39"/>
      <c r="BR121" s="39"/>
      <c r="BS121" s="39"/>
      <c r="BT121" s="39"/>
      <c r="BU121" s="39"/>
      <c r="BV121" s="39"/>
      <c r="BW121" s="39"/>
      <c r="BX121" s="39"/>
      <c r="BY121" s="39"/>
      <c r="BZ121" s="39"/>
      <c r="CA121" s="321"/>
      <c r="CB121" s="321"/>
      <c r="CC121" s="321"/>
      <c r="CD121" s="321"/>
      <c r="CE121" s="39"/>
    </row>
    <row r="122" spans="2:83" x14ac:dyDescent="0.2">
      <c r="B122" s="39"/>
      <c r="C122" s="96"/>
      <c r="D122" s="96"/>
      <c r="E122" s="81"/>
      <c r="F122" s="81"/>
      <c r="G122" s="81"/>
      <c r="H122" s="81"/>
      <c r="I122" s="96"/>
      <c r="J122" s="96"/>
      <c r="K122" s="96"/>
      <c r="L122" s="96"/>
      <c r="M122" s="96"/>
      <c r="N122" s="96"/>
      <c r="O122" s="81"/>
      <c r="P122" s="81"/>
      <c r="Q122" s="81"/>
      <c r="R122" s="81"/>
      <c r="S122" s="81"/>
      <c r="T122" s="81"/>
      <c r="U122" s="140"/>
      <c r="V122" s="140"/>
      <c r="W122" s="140"/>
      <c r="X122" s="140"/>
      <c r="Y122" s="140"/>
      <c r="Z122" s="140"/>
      <c r="AA122" s="81"/>
      <c r="AB122" s="81"/>
      <c r="AC122" s="81"/>
      <c r="AD122" s="81"/>
      <c r="AE122" s="81"/>
      <c r="AF122" s="81"/>
      <c r="AG122" s="145"/>
      <c r="AH122" s="81"/>
      <c r="AI122" s="145"/>
      <c r="AJ122" s="81"/>
      <c r="AK122" s="145"/>
      <c r="AL122" s="81"/>
      <c r="AM122" s="81"/>
      <c r="AN122" s="81"/>
      <c r="AO122" s="81"/>
      <c r="AP122" s="81"/>
      <c r="AQ122" s="197"/>
      <c r="AS122" s="140"/>
      <c r="AT122" s="140"/>
      <c r="AU122" s="140"/>
      <c r="AV122" s="140"/>
      <c r="AW122" s="140"/>
      <c r="AX122" s="140"/>
      <c r="AY122" s="122"/>
      <c r="AZ122" s="122"/>
      <c r="BA122" s="122"/>
      <c r="BB122" s="122"/>
      <c r="BC122" s="122"/>
      <c r="BD122" s="122"/>
      <c r="BE122" s="122"/>
      <c r="BF122" s="122"/>
      <c r="BG122" s="39"/>
      <c r="BH122" s="39"/>
      <c r="BI122" s="39"/>
      <c r="BJ122" s="39"/>
      <c r="BK122" s="39"/>
      <c r="BL122" s="39"/>
      <c r="BM122" s="39"/>
      <c r="BN122" s="39"/>
      <c r="BO122" s="39"/>
      <c r="BP122" s="39"/>
      <c r="BQ122" s="39"/>
      <c r="BR122" s="39"/>
      <c r="BS122" s="39"/>
      <c r="BT122" s="39"/>
      <c r="BU122" s="39"/>
      <c r="BV122" s="39"/>
      <c r="BW122" s="39"/>
      <c r="BX122" s="39"/>
      <c r="BY122" s="39"/>
      <c r="BZ122" s="39"/>
      <c r="CA122" s="321"/>
      <c r="CB122" s="321"/>
      <c r="CC122" s="321"/>
      <c r="CD122" s="321"/>
      <c r="CE122" s="39"/>
    </row>
    <row r="123" spans="2:83" x14ac:dyDescent="0.2">
      <c r="B123" s="39"/>
      <c r="C123" s="81"/>
      <c r="D123" s="81"/>
      <c r="E123" s="81"/>
      <c r="F123" s="81"/>
      <c r="G123" s="81"/>
      <c r="H123" s="81"/>
      <c r="I123" s="96"/>
      <c r="J123" s="96"/>
      <c r="K123" s="96"/>
      <c r="L123" s="96"/>
      <c r="M123" s="96"/>
      <c r="N123" s="96"/>
      <c r="O123" s="81"/>
      <c r="P123" s="81"/>
      <c r="Q123" s="81"/>
      <c r="R123" s="81"/>
      <c r="S123" s="81"/>
      <c r="T123" s="81"/>
      <c r="U123" s="39"/>
      <c r="V123" s="39"/>
      <c r="W123" s="39"/>
      <c r="X123" s="39"/>
      <c r="Y123" s="39"/>
      <c r="Z123" s="39"/>
      <c r="AA123" s="140"/>
      <c r="AB123" s="140"/>
      <c r="AC123" s="140"/>
      <c r="AD123" s="140"/>
      <c r="AE123" s="140"/>
      <c r="AF123" s="140"/>
      <c r="AG123" s="140"/>
      <c r="AH123" s="140"/>
      <c r="AI123" s="140"/>
      <c r="AJ123" s="140"/>
      <c r="AK123" s="140"/>
      <c r="AL123" s="140"/>
      <c r="AM123" s="145"/>
      <c r="AN123" s="81"/>
      <c r="AO123" s="145"/>
      <c r="AP123" s="81"/>
      <c r="AS123" s="140"/>
      <c r="AT123" s="140"/>
      <c r="AU123" s="140"/>
      <c r="AV123" s="140"/>
      <c r="AW123" s="140"/>
      <c r="AX123" s="140"/>
      <c r="AY123" s="122"/>
      <c r="AZ123" s="122"/>
      <c r="BA123" s="122"/>
      <c r="BB123" s="122"/>
      <c r="BC123" s="122"/>
      <c r="BD123" s="122"/>
      <c r="BE123" s="122"/>
      <c r="BF123" s="122"/>
      <c r="BG123" s="39"/>
      <c r="BH123" s="39"/>
      <c r="BI123" s="39"/>
      <c r="BJ123" s="39"/>
      <c r="BK123" s="39"/>
      <c r="BL123" s="39"/>
      <c r="BM123" s="39"/>
      <c r="BN123" s="39"/>
      <c r="BO123" s="39"/>
      <c r="BP123" s="39"/>
      <c r="BQ123" s="39"/>
      <c r="BR123" s="39"/>
      <c r="BS123" s="39"/>
      <c r="BT123" s="39"/>
      <c r="BU123" s="39"/>
      <c r="BV123" s="39"/>
      <c r="BW123" s="39"/>
      <c r="BX123" s="39"/>
      <c r="BY123" s="39"/>
      <c r="BZ123" s="39"/>
      <c r="CA123" s="321"/>
      <c r="CB123" s="321"/>
      <c r="CC123" s="321"/>
      <c r="CD123" s="321"/>
      <c r="CE123" s="39"/>
    </row>
    <row r="124" spans="2:83" x14ac:dyDescent="0.2">
      <c r="B124" s="39"/>
      <c r="C124" s="188"/>
      <c r="D124" s="188"/>
      <c r="E124" s="188"/>
      <c r="F124" s="188"/>
      <c r="G124" s="188"/>
      <c r="H124" s="188"/>
      <c r="I124" s="81"/>
      <c r="J124" s="81"/>
      <c r="K124" s="81"/>
      <c r="L124" s="81"/>
      <c r="M124" s="81"/>
      <c r="N124" s="81"/>
      <c r="O124" s="188"/>
      <c r="P124" s="188"/>
      <c r="Q124" s="188"/>
      <c r="R124" s="188"/>
      <c r="S124" s="188"/>
      <c r="T124" s="188"/>
      <c r="U124" s="39"/>
      <c r="V124" s="39"/>
      <c r="W124" s="39"/>
      <c r="X124" s="39"/>
      <c r="Y124" s="39"/>
      <c r="Z124" s="39"/>
      <c r="AA124" s="39"/>
      <c r="AB124" s="39"/>
      <c r="AC124" s="39"/>
      <c r="AD124" s="39"/>
      <c r="AE124" s="39"/>
      <c r="AF124" s="39"/>
      <c r="AG124" s="39"/>
      <c r="AH124" s="39"/>
      <c r="AI124" s="39"/>
      <c r="AJ124" s="39"/>
      <c r="AK124" s="39"/>
      <c r="AL124" s="39"/>
      <c r="AM124" s="122"/>
      <c r="AN124" s="122"/>
      <c r="AO124" s="122"/>
      <c r="AP124" s="122"/>
      <c r="AS124" s="140"/>
      <c r="AT124" s="140"/>
      <c r="AU124" s="140"/>
      <c r="AV124" s="140"/>
      <c r="AW124" s="140"/>
      <c r="AX124" s="140"/>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21"/>
      <c r="CB124" s="321"/>
      <c r="CC124" s="321"/>
      <c r="CD124" s="321"/>
      <c r="CE124" s="39"/>
    </row>
    <row r="125" spans="2:83" x14ac:dyDescent="0.2">
      <c r="B125" s="39"/>
      <c r="C125" s="188"/>
      <c r="D125" s="188"/>
      <c r="E125" s="188"/>
      <c r="F125" s="188"/>
      <c r="G125" s="188"/>
      <c r="H125" s="188"/>
      <c r="I125" s="81"/>
      <c r="J125" s="81"/>
      <c r="K125" s="81"/>
      <c r="L125" s="81"/>
      <c r="M125" s="81"/>
      <c r="N125" s="81"/>
      <c r="O125" s="96"/>
      <c r="P125" s="96"/>
      <c r="Q125" s="96"/>
      <c r="R125" s="96"/>
      <c r="S125" s="96"/>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S125" s="140"/>
      <c r="AT125" s="140"/>
      <c r="AU125" s="140"/>
      <c r="AV125" s="140"/>
      <c r="AW125" s="140"/>
      <c r="AX125" s="140"/>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21"/>
      <c r="CB125" s="321"/>
      <c r="CC125" s="321"/>
      <c r="CD125" s="321"/>
      <c r="CE125" s="39"/>
    </row>
    <row r="126" spans="2:83" x14ac:dyDescent="0.2">
      <c r="B126" s="39"/>
      <c r="C126" s="188"/>
      <c r="D126" s="188"/>
      <c r="E126" s="188"/>
      <c r="F126" s="188"/>
      <c r="G126" s="188"/>
      <c r="H126" s="188"/>
      <c r="I126" s="188"/>
      <c r="J126" s="188"/>
      <c r="K126" s="188"/>
      <c r="L126" s="188"/>
      <c r="M126" s="188"/>
      <c r="N126" s="188"/>
      <c r="O126" s="96"/>
      <c r="P126" s="96"/>
      <c r="Q126" s="96"/>
      <c r="R126" s="96"/>
      <c r="S126" s="96"/>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S126" s="140"/>
      <c r="AT126" s="140"/>
      <c r="AU126" s="140"/>
      <c r="AV126" s="140"/>
      <c r="AW126" s="140"/>
      <c r="AX126" s="140"/>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21"/>
      <c r="CB126" s="321"/>
      <c r="CC126" s="321"/>
      <c r="CD126" s="321"/>
      <c r="CE126" s="39"/>
    </row>
    <row r="127" spans="2:83" x14ac:dyDescent="0.2">
      <c r="B127" s="39"/>
      <c r="C127" s="188"/>
      <c r="D127" s="188"/>
      <c r="E127" s="188"/>
      <c r="F127" s="188"/>
      <c r="G127" s="188"/>
      <c r="H127" s="188"/>
      <c r="I127" s="96"/>
      <c r="J127" s="96"/>
      <c r="K127" s="198"/>
      <c r="L127" s="198"/>
      <c r="M127" s="198"/>
      <c r="N127" s="198"/>
      <c r="O127" s="96"/>
      <c r="P127" s="96"/>
      <c r="Q127" s="96"/>
      <c r="R127" s="96"/>
      <c r="S127" s="96"/>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S127" s="140"/>
      <c r="AT127" s="140"/>
      <c r="AU127" s="140"/>
      <c r="AV127" s="140"/>
      <c r="AW127" s="140"/>
      <c r="AX127" s="140"/>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21"/>
      <c r="CB127" s="321"/>
      <c r="CC127" s="321"/>
      <c r="CD127" s="321"/>
      <c r="CE127" s="39"/>
    </row>
    <row r="128" spans="2:83" x14ac:dyDescent="0.2">
      <c r="B128" s="39"/>
      <c r="C128" s="188"/>
      <c r="D128" s="188"/>
      <c r="E128" s="188"/>
      <c r="F128" s="188"/>
      <c r="G128" s="188"/>
      <c r="H128" s="188"/>
      <c r="I128" s="96"/>
      <c r="J128" s="96"/>
      <c r="K128" s="96"/>
      <c r="L128" s="96"/>
      <c r="M128" s="96"/>
      <c r="N128" s="96"/>
      <c r="O128" s="96"/>
      <c r="P128" s="96"/>
      <c r="Q128" s="96"/>
      <c r="R128" s="96"/>
      <c r="S128" s="96"/>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S128" s="140"/>
      <c r="AT128" s="140"/>
      <c r="AU128" s="140"/>
      <c r="AV128" s="140"/>
      <c r="AW128" s="140"/>
      <c r="AX128" s="140"/>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21"/>
      <c r="CB128" s="321"/>
      <c r="CC128" s="321"/>
      <c r="CD128" s="321"/>
      <c r="CE128" s="39"/>
    </row>
    <row r="129" spans="2:83" x14ac:dyDescent="0.2">
      <c r="B129" s="39"/>
      <c r="C129" s="188"/>
      <c r="D129" s="188"/>
      <c r="E129" s="188"/>
      <c r="F129" s="188"/>
      <c r="G129" s="188"/>
      <c r="H129" s="188"/>
      <c r="I129" s="96"/>
      <c r="J129" s="96"/>
      <c r="K129" s="96"/>
      <c r="L129" s="96"/>
      <c r="M129" s="96"/>
      <c r="N129" s="96"/>
      <c r="O129" s="96"/>
      <c r="P129" s="96"/>
      <c r="Q129" s="96"/>
      <c r="R129" s="96"/>
      <c r="S129" s="96"/>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S129" s="140"/>
      <c r="AT129" s="140"/>
      <c r="AU129" s="140"/>
      <c r="AV129" s="140"/>
      <c r="AW129" s="140"/>
      <c r="AX129" s="140"/>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21"/>
      <c r="CB129" s="321"/>
      <c r="CC129" s="321"/>
      <c r="CD129" s="321"/>
      <c r="CE129" s="39"/>
    </row>
    <row r="130" spans="2:83" x14ac:dyDescent="0.2">
      <c r="B130" s="39"/>
      <c r="C130" s="188"/>
      <c r="D130" s="188"/>
      <c r="E130" s="188"/>
      <c r="F130" s="188"/>
      <c r="G130" s="188"/>
      <c r="H130" s="188"/>
      <c r="I130" s="96"/>
      <c r="J130" s="96"/>
      <c r="K130" s="96"/>
      <c r="L130" s="96"/>
      <c r="M130" s="96"/>
      <c r="N130" s="96"/>
      <c r="O130" s="96"/>
      <c r="P130" s="96"/>
      <c r="Q130" s="96"/>
      <c r="R130" s="96"/>
      <c r="S130" s="96"/>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S130" s="140"/>
      <c r="AT130" s="140"/>
      <c r="AU130" s="140"/>
      <c r="AV130" s="140"/>
      <c r="AW130" s="140"/>
      <c r="AX130" s="140"/>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21"/>
      <c r="CB130" s="321"/>
      <c r="CC130" s="321"/>
      <c r="CD130" s="321"/>
      <c r="CE130" s="39"/>
    </row>
    <row r="131" spans="2:83" x14ac:dyDescent="0.2">
      <c r="B131" s="39"/>
      <c r="C131" s="188"/>
      <c r="D131" s="188"/>
      <c r="E131" s="188"/>
      <c r="F131" s="188"/>
      <c r="G131" s="188"/>
      <c r="H131" s="188"/>
      <c r="I131" s="96"/>
      <c r="J131" s="96"/>
      <c r="K131" s="96"/>
      <c r="L131" s="96"/>
      <c r="M131" s="96"/>
      <c r="N131" s="96"/>
      <c r="O131" s="96"/>
      <c r="P131" s="96"/>
      <c r="Q131" s="96"/>
      <c r="R131" s="96"/>
      <c r="S131" s="96"/>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S131" s="140"/>
      <c r="AT131" s="140"/>
      <c r="AU131" s="140"/>
      <c r="AV131" s="140"/>
      <c r="AW131" s="140"/>
      <c r="AX131" s="140"/>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21"/>
      <c r="CB131" s="321"/>
      <c r="CC131" s="321"/>
      <c r="CD131" s="321"/>
      <c r="CE131" s="39"/>
    </row>
    <row r="132" spans="2:83" x14ac:dyDescent="0.2">
      <c r="B132" s="39"/>
      <c r="C132" s="188"/>
      <c r="D132" s="188"/>
      <c r="E132" s="188"/>
      <c r="F132" s="188"/>
      <c r="G132" s="188"/>
      <c r="H132" s="188"/>
      <c r="I132" s="96"/>
      <c r="J132" s="96"/>
      <c r="K132" s="96"/>
      <c r="L132" s="96"/>
      <c r="M132" s="96"/>
      <c r="N132" s="96"/>
      <c r="O132" s="96"/>
      <c r="P132" s="96"/>
      <c r="Q132" s="96"/>
      <c r="R132" s="96"/>
      <c r="S132" s="96"/>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S132" s="140"/>
      <c r="AT132" s="140"/>
      <c r="AU132" s="140"/>
      <c r="AV132" s="140"/>
      <c r="AW132" s="140"/>
      <c r="AX132" s="140"/>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21"/>
      <c r="CB132" s="321"/>
      <c r="CC132" s="321"/>
      <c r="CD132" s="321"/>
      <c r="CE132" s="39"/>
    </row>
    <row r="133" spans="2:83" x14ac:dyDescent="0.2">
      <c r="B133" s="39"/>
      <c r="C133" s="188"/>
      <c r="D133" s="188"/>
      <c r="E133" s="188"/>
      <c r="F133" s="188"/>
      <c r="G133" s="188"/>
      <c r="H133" s="188"/>
      <c r="I133" s="96"/>
      <c r="J133" s="96"/>
      <c r="K133" s="96"/>
      <c r="L133" s="96"/>
      <c r="M133" s="96"/>
      <c r="N133" s="96"/>
      <c r="O133" s="96"/>
      <c r="P133" s="96"/>
      <c r="Q133" s="96"/>
      <c r="R133" s="96"/>
      <c r="S133" s="96"/>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S133" s="140"/>
      <c r="AT133" s="140"/>
      <c r="AU133" s="140"/>
      <c r="AV133" s="140"/>
      <c r="AW133" s="140"/>
      <c r="AX133" s="140"/>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21"/>
      <c r="CB133" s="321"/>
      <c r="CC133" s="321"/>
      <c r="CD133" s="321"/>
      <c r="CE133" s="39"/>
    </row>
    <row r="134" spans="2:83" x14ac:dyDescent="0.2">
      <c r="B134" s="39"/>
      <c r="C134" s="188"/>
      <c r="D134" s="188"/>
      <c r="E134" s="188"/>
      <c r="F134" s="188"/>
      <c r="G134" s="188"/>
      <c r="H134" s="188"/>
      <c r="I134" s="96"/>
      <c r="J134" s="96"/>
      <c r="K134" s="96"/>
      <c r="L134" s="96"/>
      <c r="M134" s="96"/>
      <c r="N134" s="96"/>
      <c r="O134" s="96"/>
      <c r="P134" s="96"/>
      <c r="Q134" s="96"/>
      <c r="R134" s="96"/>
      <c r="S134" s="96"/>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S134" s="140"/>
      <c r="AT134" s="140"/>
      <c r="AU134" s="140"/>
      <c r="AV134" s="140"/>
      <c r="AW134" s="140"/>
      <c r="AX134" s="140"/>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21"/>
      <c r="CB134" s="321"/>
      <c r="CC134" s="321"/>
      <c r="CD134" s="321"/>
      <c r="CE134" s="39"/>
    </row>
    <row r="135" spans="2:83" x14ac:dyDescent="0.2">
      <c r="C135" s="196">
        <f t="shared" ref="C135:H138" si="0">C89-C20</f>
        <v>0</v>
      </c>
      <c r="D135" s="196">
        <f t="shared" si="0"/>
        <v>0</v>
      </c>
      <c r="E135" s="196">
        <f t="shared" si="0"/>
        <v>0</v>
      </c>
      <c r="F135" s="196">
        <f t="shared" si="0"/>
        <v>0</v>
      </c>
      <c r="G135" s="196">
        <f t="shared" si="0"/>
        <v>0</v>
      </c>
      <c r="H135" s="196">
        <f t="shared" si="0"/>
        <v>0</v>
      </c>
      <c r="AS135" s="140"/>
      <c r="AT135" s="140"/>
      <c r="AU135" s="140"/>
      <c r="AV135" s="140"/>
      <c r="AW135" s="140"/>
      <c r="AX135" s="140"/>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21"/>
      <c r="CB135" s="321"/>
      <c r="CC135" s="321"/>
      <c r="CD135" s="321"/>
      <c r="CE135" s="39"/>
    </row>
    <row r="136" spans="2:83" x14ac:dyDescent="0.2">
      <c r="C136" s="196">
        <f t="shared" si="0"/>
        <v>-32.799999999999997</v>
      </c>
      <c r="D136" s="196">
        <f t="shared" si="0"/>
        <v>-60.6</v>
      </c>
      <c r="E136" s="196">
        <f t="shared" si="0"/>
        <v>-43.9</v>
      </c>
      <c r="F136" s="196">
        <f t="shared" si="0"/>
        <v>-64.5</v>
      </c>
      <c r="G136" s="196">
        <f t="shared" si="0"/>
        <v>-47.5</v>
      </c>
      <c r="H136" s="196">
        <f t="shared" si="0"/>
        <v>-68.900000000000006</v>
      </c>
      <c r="AS136" s="140"/>
      <c r="AT136" s="140"/>
      <c r="AU136" s="140"/>
      <c r="AV136" s="140"/>
      <c r="AW136" s="140"/>
      <c r="AX136" s="140"/>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21"/>
      <c r="CB136" s="321"/>
      <c r="CC136" s="321"/>
      <c r="CD136" s="321"/>
      <c r="CE136" s="39"/>
    </row>
    <row r="137" spans="2:83" x14ac:dyDescent="0.2">
      <c r="C137" s="196">
        <f t="shared" si="0"/>
        <v>-5.7</v>
      </c>
      <c r="D137" s="196">
        <f t="shared" si="0"/>
        <v>-15.9</v>
      </c>
      <c r="E137" s="196">
        <f t="shared" si="0"/>
        <v>-10.199999999999999</v>
      </c>
      <c r="F137" s="196">
        <f t="shared" si="0"/>
        <v>-17</v>
      </c>
      <c r="G137" s="196">
        <f t="shared" si="0"/>
        <v>-13.2</v>
      </c>
      <c r="H137" s="196">
        <f t="shared" si="0"/>
        <v>-22.5</v>
      </c>
      <c r="AS137" s="140"/>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21"/>
      <c r="CB137" s="321"/>
      <c r="CC137" s="321"/>
      <c r="CD137" s="321"/>
      <c r="CE137" s="39"/>
    </row>
    <row r="138" spans="2:83" x14ac:dyDescent="0.2">
      <c r="C138" s="196">
        <f t="shared" si="0"/>
        <v>-24.1</v>
      </c>
      <c r="D138" s="196">
        <f t="shared" si="0"/>
        <v>-39.5</v>
      </c>
      <c r="E138" s="196">
        <f t="shared" si="0"/>
        <v>-30.5</v>
      </c>
      <c r="F138" s="196">
        <f t="shared" si="0"/>
        <v>-41.2</v>
      </c>
      <c r="G138" s="196">
        <f t="shared" si="0"/>
        <v>-30.6</v>
      </c>
      <c r="H138" s="196">
        <f t="shared" si="0"/>
        <v>-38.299999999999997</v>
      </c>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21"/>
      <c r="CB138" s="321"/>
      <c r="CC138" s="321"/>
      <c r="CD138" s="321"/>
      <c r="CE138" s="39"/>
    </row>
    <row r="139" spans="2:83" x14ac:dyDescent="0.2">
      <c r="C139" s="196">
        <f>C93-C24</f>
        <v>-2.7</v>
      </c>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21"/>
      <c r="CB139" s="321"/>
      <c r="CC139" s="321"/>
      <c r="CD139" s="321"/>
      <c r="CE139" s="39"/>
    </row>
    <row r="140" spans="2:83" x14ac:dyDescent="0.2">
      <c r="C140" s="196">
        <f>C94-C25</f>
        <v>-0.4</v>
      </c>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21"/>
      <c r="CB140" s="321"/>
      <c r="CC140" s="321"/>
      <c r="CD140" s="321"/>
      <c r="CE140" s="39"/>
    </row>
    <row r="141" spans="2:83" x14ac:dyDescent="0.2">
      <c r="C141" s="196" t="e">
        <f>C95-C26</f>
        <v>#VALUE!</v>
      </c>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21"/>
      <c r="CB141" s="321"/>
      <c r="CC141" s="321"/>
      <c r="CD141" s="321"/>
      <c r="CE141" s="39"/>
    </row>
    <row r="142" spans="2:83" x14ac:dyDescent="0.2">
      <c r="C142" s="196" t="e">
        <f t="shared" ref="C142:C147" si="1">C96-C27</f>
        <v>#VALUE!</v>
      </c>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21"/>
      <c r="CB142" s="321"/>
      <c r="CC142" s="321"/>
      <c r="CD142" s="321"/>
      <c r="CE142" s="39"/>
    </row>
    <row r="143" spans="2:83" x14ac:dyDescent="0.2">
      <c r="C143" s="196">
        <f>C97-C30</f>
        <v>-20.9</v>
      </c>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21"/>
      <c r="CB143" s="321"/>
      <c r="CC143" s="321"/>
      <c r="CD143" s="321"/>
      <c r="CE143" s="39"/>
    </row>
    <row r="144" spans="2:83" x14ac:dyDescent="0.2">
      <c r="C144" s="196">
        <f t="shared" si="1"/>
        <v>0</v>
      </c>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21"/>
      <c r="CB144" s="321"/>
      <c r="CC144" s="321"/>
      <c r="CD144" s="321"/>
    </row>
    <row r="145" spans="3:8" x14ac:dyDescent="0.2">
      <c r="C145" s="196">
        <f>C99-C32</f>
        <v>-0.1</v>
      </c>
    </row>
    <row r="146" spans="3:8" x14ac:dyDescent="0.2">
      <c r="C146" s="196" t="e">
        <f>C100-C31</f>
        <v>#VALUE!</v>
      </c>
    </row>
    <row r="147" spans="3:8" x14ac:dyDescent="0.2">
      <c r="C147" s="196">
        <f t="shared" si="1"/>
        <v>-0.1</v>
      </c>
    </row>
    <row r="148" spans="3:8" x14ac:dyDescent="0.2">
      <c r="C148" s="199">
        <f t="shared" ref="C148:H148" si="2">C66-C123</f>
        <v>233.8</v>
      </c>
      <c r="D148" s="199">
        <f t="shared" si="2"/>
        <v>202.7</v>
      </c>
      <c r="E148" s="199">
        <f t="shared" si="2"/>
        <v>350.2</v>
      </c>
      <c r="F148" s="199">
        <f t="shared" si="2"/>
        <v>234.3</v>
      </c>
      <c r="G148" s="199">
        <f t="shared" si="2"/>
        <v>365</v>
      </c>
      <c r="H148" s="199">
        <f t="shared" si="2"/>
        <v>242.7</v>
      </c>
    </row>
  </sheetData>
  <mergeCells count="44">
    <mergeCell ref="CA5:CB5"/>
    <mergeCell ref="CC5:CD5"/>
    <mergeCell ref="BY5:BZ5"/>
    <mergeCell ref="S5:T5"/>
    <mergeCell ref="U5:V5"/>
    <mergeCell ref="W5:X5"/>
    <mergeCell ref="BA5:BB5"/>
    <mergeCell ref="BC5:BD5"/>
    <mergeCell ref="BS5:BT5"/>
    <mergeCell ref="AA5:AB5"/>
    <mergeCell ref="BM5:BN5"/>
    <mergeCell ref="BO5:BP5"/>
    <mergeCell ref="AS5:AT5"/>
    <mergeCell ref="AU5:AV5"/>
    <mergeCell ref="AY5:AZ5"/>
    <mergeCell ref="B2:D2"/>
    <mergeCell ref="C5:D5"/>
    <mergeCell ref="E5:F5"/>
    <mergeCell ref="G5:H5"/>
    <mergeCell ref="B5:B6"/>
    <mergeCell ref="B82:J82"/>
    <mergeCell ref="BG5:BH5"/>
    <mergeCell ref="BI5:BJ5"/>
    <mergeCell ref="BK5:BL5"/>
    <mergeCell ref="BQ5:BR5"/>
    <mergeCell ref="AR5:AR6"/>
    <mergeCell ref="AI5:AJ5"/>
    <mergeCell ref="Q5:R5"/>
    <mergeCell ref="I5:J5"/>
    <mergeCell ref="AM5:AN5"/>
    <mergeCell ref="AO5:AP5"/>
    <mergeCell ref="AC5:AD5"/>
    <mergeCell ref="AE5:AF5"/>
    <mergeCell ref="B81:J81"/>
    <mergeCell ref="BE5:BF5"/>
    <mergeCell ref="AG5:AH5"/>
    <mergeCell ref="O5:P5"/>
    <mergeCell ref="K5:L5"/>
    <mergeCell ref="M5:N5"/>
    <mergeCell ref="BU5:BV5"/>
    <mergeCell ref="BW5:BX5"/>
    <mergeCell ref="AK5:AL5"/>
    <mergeCell ref="AW5:AX5"/>
    <mergeCell ref="Y5:Z5"/>
  </mergeCells>
  <phoneticPr fontId="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89"/>
  <sheetViews>
    <sheetView zoomScaleNormal="100" workbookViewId="0">
      <pane xSplit="2" ySplit="6" topLeftCell="AH46" activePane="bottomRight" state="frozen"/>
      <selection pane="topRight" activeCell="C1" sqref="C1"/>
      <selection pane="bottomLeft" activeCell="A7" sqref="A7"/>
      <selection pane="bottomRight" activeCell="AM65" sqref="AM65"/>
    </sheetView>
  </sheetViews>
  <sheetFormatPr defaultRowHeight="11.25" x14ac:dyDescent="0.2"/>
  <cols>
    <col min="1" max="1" width="8.42578125" style="67" customWidth="1"/>
    <col min="2" max="2" width="19.28515625" style="67" customWidth="1"/>
    <col min="3" max="10" width="9.28515625" style="67" customWidth="1"/>
    <col min="11" max="11" width="10.5703125" style="67" customWidth="1"/>
    <col min="12" max="13" width="9.28515625" style="67" bestFit="1" customWidth="1"/>
    <col min="14" max="14" width="7.7109375" style="67" bestFit="1" customWidth="1"/>
    <col min="15" max="15" width="4.42578125" style="114" customWidth="1"/>
    <col min="16" max="16" width="19.7109375" style="114" bestFit="1" customWidth="1"/>
    <col min="17" max="24" width="9.140625" style="67"/>
    <col min="25" max="25" width="10.5703125" style="67" customWidth="1"/>
    <col min="26" max="28" width="9.140625" style="67" customWidth="1"/>
    <col min="29" max="29" width="7.28515625" style="114" customWidth="1"/>
    <col min="30" max="30" width="20.5703125" style="114" customWidth="1"/>
    <col min="31" max="31" width="12.140625" style="67" customWidth="1"/>
    <col min="32" max="32" width="10.42578125" style="67" customWidth="1"/>
    <col min="33" max="33" width="10.85546875" style="67" customWidth="1"/>
    <col min="34" max="34" width="10.140625" style="67" customWidth="1"/>
    <col min="35" max="35" width="10.5703125" style="67" customWidth="1"/>
    <col min="36" max="37" width="9.140625" style="67"/>
    <col min="38" max="38" width="7" style="67" customWidth="1"/>
    <col min="39" max="39" width="21.140625" style="67" customWidth="1"/>
    <col min="40" max="44" width="5.7109375" style="67" bestFit="1" customWidth="1"/>
    <col min="45" max="49" width="6.5703125" style="67" bestFit="1" customWidth="1"/>
    <col min="50" max="51" width="6.5703125" style="322" customWidth="1"/>
    <col min="52" max="16384" width="9.140625" style="67"/>
  </cols>
  <sheetData>
    <row r="1" spans="2:51" x14ac:dyDescent="0.2">
      <c r="B1" s="106"/>
      <c r="C1" s="106"/>
      <c r="D1" s="208"/>
      <c r="E1" s="208"/>
      <c r="F1" s="208"/>
      <c r="G1" s="208"/>
      <c r="H1" s="208"/>
      <c r="I1" s="208"/>
      <c r="J1" s="208"/>
      <c r="K1" s="209"/>
      <c r="L1" s="209"/>
      <c r="M1" s="209"/>
      <c r="N1" s="209"/>
    </row>
    <row r="2" spans="2:51" ht="18.75" x14ac:dyDescent="0.3">
      <c r="B2" s="330" t="s">
        <v>460</v>
      </c>
      <c r="C2" s="330"/>
      <c r="D2" s="330"/>
      <c r="E2" s="330"/>
      <c r="F2" s="330"/>
      <c r="G2" s="106"/>
      <c r="H2" s="106"/>
      <c r="I2" s="106"/>
    </row>
    <row r="3" spans="2:51" x14ac:dyDescent="0.2">
      <c r="B3" s="66"/>
      <c r="C3" s="209"/>
      <c r="D3" s="209"/>
      <c r="E3" s="209"/>
      <c r="F3" s="209"/>
      <c r="G3" s="209"/>
      <c r="H3" s="209"/>
      <c r="I3" s="209"/>
      <c r="J3" s="209"/>
      <c r="K3" s="209"/>
      <c r="L3" s="209"/>
      <c r="M3" s="209"/>
      <c r="N3" s="209"/>
      <c r="P3" s="67"/>
    </row>
    <row r="4" spans="2:51" ht="12" thickBot="1" x14ac:dyDescent="0.25">
      <c r="B4" s="67" t="s">
        <v>547</v>
      </c>
      <c r="C4" s="210"/>
      <c r="D4" s="210"/>
      <c r="E4" s="210"/>
      <c r="F4" s="210"/>
      <c r="G4" s="210"/>
      <c r="H4" s="210"/>
      <c r="I4" s="210"/>
      <c r="J4" s="210"/>
      <c r="K4" s="210"/>
      <c r="L4" s="210"/>
      <c r="M4" s="210"/>
      <c r="N4" s="210"/>
      <c r="Q4" s="125"/>
      <c r="R4" s="125"/>
      <c r="S4" s="114"/>
      <c r="T4" s="114"/>
      <c r="U4" s="114"/>
    </row>
    <row r="5" spans="2:51" s="75" customFormat="1" ht="24" customHeight="1" thickTop="1" thickBot="1" x14ac:dyDescent="0.25">
      <c r="B5" s="251" t="s">
        <v>133</v>
      </c>
      <c r="C5" s="77">
        <v>1975</v>
      </c>
      <c r="D5" s="77">
        <v>1976</v>
      </c>
      <c r="E5" s="251">
        <v>1977</v>
      </c>
      <c r="F5" s="77">
        <v>1978</v>
      </c>
      <c r="G5" s="251">
        <v>1979</v>
      </c>
      <c r="H5" s="251">
        <v>1980</v>
      </c>
      <c r="I5" s="251">
        <v>1981</v>
      </c>
      <c r="J5" s="251">
        <v>1982</v>
      </c>
      <c r="K5" s="251">
        <v>1983</v>
      </c>
      <c r="L5" s="251">
        <v>1984</v>
      </c>
      <c r="M5" s="251">
        <v>1985</v>
      </c>
      <c r="N5" s="251">
        <v>1986</v>
      </c>
      <c r="O5" s="82"/>
      <c r="P5" s="251" t="s">
        <v>133</v>
      </c>
      <c r="Q5" s="251">
        <v>1987</v>
      </c>
      <c r="R5" s="251">
        <v>1988</v>
      </c>
      <c r="S5" s="251">
        <v>1989</v>
      </c>
      <c r="T5" s="251">
        <v>1990</v>
      </c>
      <c r="U5" s="251">
        <v>1991</v>
      </c>
      <c r="V5" s="251">
        <v>1992</v>
      </c>
      <c r="W5" s="251">
        <v>1993</v>
      </c>
      <c r="X5" s="251">
        <v>1994</v>
      </c>
      <c r="Y5" s="251">
        <v>1995</v>
      </c>
      <c r="Z5" s="251">
        <v>1996</v>
      </c>
      <c r="AA5" s="251">
        <v>1997</v>
      </c>
      <c r="AB5" s="251">
        <v>1998</v>
      </c>
      <c r="AC5" s="82"/>
      <c r="AD5" s="251" t="s">
        <v>133</v>
      </c>
      <c r="AE5" s="251">
        <v>1999</v>
      </c>
      <c r="AF5" s="251">
        <v>2000</v>
      </c>
      <c r="AG5" s="251">
        <v>2001</v>
      </c>
      <c r="AH5" s="251">
        <v>2002</v>
      </c>
      <c r="AI5" s="251">
        <v>2003</v>
      </c>
      <c r="AJ5" s="251">
        <v>2004</v>
      </c>
      <c r="AK5" s="251">
        <v>2005</v>
      </c>
      <c r="AM5" s="251" t="s">
        <v>133</v>
      </c>
      <c r="AN5" s="144">
        <v>2006</v>
      </c>
      <c r="AO5" s="144">
        <v>2007</v>
      </c>
      <c r="AP5" s="144">
        <v>2008</v>
      </c>
      <c r="AQ5" s="144">
        <v>2009</v>
      </c>
      <c r="AR5" s="144">
        <v>2010</v>
      </c>
      <c r="AS5" s="144">
        <v>2011</v>
      </c>
      <c r="AT5" s="144">
        <v>2012</v>
      </c>
      <c r="AU5" s="144">
        <v>2013</v>
      </c>
      <c r="AV5" s="144">
        <v>2014</v>
      </c>
      <c r="AW5" s="144">
        <v>2015</v>
      </c>
      <c r="AX5" s="144">
        <v>2016</v>
      </c>
      <c r="AY5" s="144">
        <v>2017</v>
      </c>
    </row>
    <row r="6" spans="2:51" ht="12" thickTop="1" x14ac:dyDescent="0.2">
      <c r="B6" s="257"/>
      <c r="C6" s="81"/>
      <c r="D6" s="81"/>
      <c r="E6" s="211"/>
      <c r="F6" s="81"/>
      <c r="G6" s="211"/>
      <c r="H6" s="211"/>
      <c r="I6" s="211"/>
      <c r="J6" s="211"/>
      <c r="K6" s="211"/>
      <c r="L6" s="211"/>
      <c r="M6" s="211"/>
      <c r="N6" s="211"/>
      <c r="O6" s="87"/>
      <c r="P6" s="257"/>
      <c r="Q6" s="211"/>
      <c r="R6" s="211"/>
      <c r="S6" s="211"/>
      <c r="T6" s="211"/>
      <c r="U6" s="211"/>
      <c r="V6" s="211"/>
      <c r="W6" s="211"/>
      <c r="X6" s="211"/>
      <c r="Y6" s="211"/>
      <c r="Z6" s="211"/>
      <c r="AA6" s="211"/>
      <c r="AB6" s="211"/>
      <c r="AC6" s="87"/>
      <c r="AD6" s="212"/>
      <c r="AE6" s="211"/>
      <c r="AF6" s="211"/>
      <c r="AG6" s="211"/>
      <c r="AH6" s="211"/>
      <c r="AI6" s="211"/>
      <c r="AJ6" s="211"/>
      <c r="AK6" s="211"/>
      <c r="AQ6" s="114"/>
      <c r="AR6" s="114"/>
    </row>
    <row r="7" spans="2:51" s="114" customFormat="1" x14ac:dyDescent="0.2">
      <c r="B7" s="257" t="s">
        <v>94</v>
      </c>
      <c r="C7" s="226">
        <v>4124</v>
      </c>
      <c r="D7" s="226">
        <v>4651</v>
      </c>
      <c r="E7" s="208">
        <v>5030</v>
      </c>
      <c r="F7" s="226">
        <v>5617</v>
      </c>
      <c r="G7" s="208">
        <v>6027</v>
      </c>
      <c r="H7" s="208">
        <v>6548</v>
      </c>
      <c r="I7" s="226">
        <v>6616</v>
      </c>
      <c r="J7" s="226">
        <v>6763</v>
      </c>
      <c r="K7" s="226">
        <v>7140</v>
      </c>
      <c r="L7" s="226">
        <v>7391</v>
      </c>
      <c r="M7" s="226">
        <v>7703</v>
      </c>
      <c r="N7" s="226">
        <v>9051</v>
      </c>
      <c r="O7" s="87"/>
      <c r="P7" s="257" t="s">
        <v>196</v>
      </c>
      <c r="Q7" s="32">
        <v>12022</v>
      </c>
      <c r="R7" s="32">
        <v>12913</v>
      </c>
      <c r="S7" s="32">
        <v>14189</v>
      </c>
      <c r="T7" s="32">
        <v>15094</v>
      </c>
      <c r="U7" s="32">
        <v>15471</v>
      </c>
      <c r="V7" s="32">
        <v>17361</v>
      </c>
      <c r="W7" s="32">
        <v>19044</v>
      </c>
      <c r="X7" s="32">
        <v>20322</v>
      </c>
      <c r="Y7" s="32">
        <v>22135</v>
      </c>
      <c r="Z7" s="32">
        <v>22275</v>
      </c>
      <c r="AA7" s="32">
        <v>23138</v>
      </c>
      <c r="AB7" s="32">
        <v>22844</v>
      </c>
      <c r="AC7" s="226"/>
      <c r="AD7" s="257" t="s">
        <v>206</v>
      </c>
      <c r="AE7" s="226">
        <v>26583</v>
      </c>
      <c r="AF7" s="226">
        <v>26459</v>
      </c>
      <c r="AG7" s="226">
        <v>26709</v>
      </c>
      <c r="AH7" s="226">
        <v>27590</v>
      </c>
      <c r="AI7" s="226">
        <v>28300</v>
      </c>
      <c r="AJ7" s="226">
        <v>28825</v>
      </c>
      <c r="AK7" s="85">
        <v>29359</v>
      </c>
      <c r="AL7" s="67"/>
      <c r="AM7" s="253" t="s">
        <v>206</v>
      </c>
      <c r="AN7" s="99">
        <v>30605</v>
      </c>
      <c r="AO7" s="99">
        <v>32525</v>
      </c>
      <c r="AP7" s="99">
        <v>36822</v>
      </c>
      <c r="AQ7" s="99">
        <v>39264</v>
      </c>
      <c r="AR7" s="98">
        <v>40493</v>
      </c>
      <c r="AS7" s="98">
        <v>44108.2</v>
      </c>
      <c r="AT7" s="98">
        <v>44314.995999999999</v>
      </c>
      <c r="AU7" s="98">
        <v>42463.687999999995</v>
      </c>
      <c r="AV7" s="98">
        <v>44645.322</v>
      </c>
      <c r="AW7" s="98">
        <v>42238</v>
      </c>
      <c r="AX7" s="98">
        <v>46707</v>
      </c>
      <c r="AY7" s="98">
        <v>51961</v>
      </c>
    </row>
    <row r="8" spans="2:51" s="114" customFormat="1" x14ac:dyDescent="0.2">
      <c r="B8" s="168" t="s">
        <v>95</v>
      </c>
      <c r="C8" s="89">
        <v>18</v>
      </c>
      <c r="D8" s="89">
        <v>24</v>
      </c>
      <c r="E8" s="66">
        <v>29</v>
      </c>
      <c r="F8" s="89">
        <v>32</v>
      </c>
      <c r="G8" s="66">
        <v>34</v>
      </c>
      <c r="H8" s="66">
        <v>38</v>
      </c>
      <c r="I8" s="89">
        <v>30</v>
      </c>
      <c r="J8" s="89">
        <v>27</v>
      </c>
      <c r="K8" s="89">
        <v>23</v>
      </c>
      <c r="L8" s="89">
        <v>20</v>
      </c>
      <c r="M8" s="89">
        <v>17</v>
      </c>
      <c r="N8" s="89">
        <v>22</v>
      </c>
      <c r="O8" s="226"/>
      <c r="P8" s="257"/>
      <c r="Q8" s="32"/>
      <c r="R8" s="32"/>
      <c r="S8" s="32"/>
      <c r="T8" s="32"/>
      <c r="U8" s="32"/>
      <c r="V8" s="32"/>
      <c r="W8" s="32"/>
      <c r="X8" s="32"/>
      <c r="Y8" s="32"/>
      <c r="Z8" s="32"/>
      <c r="AA8" s="32"/>
      <c r="AB8" s="32"/>
      <c r="AC8" s="32"/>
      <c r="AD8" s="32"/>
      <c r="AE8" s="32"/>
      <c r="AF8" s="32"/>
      <c r="AG8" s="32"/>
      <c r="AH8" s="32"/>
      <c r="AI8" s="32"/>
      <c r="AJ8" s="32"/>
      <c r="AK8" s="32"/>
      <c r="AL8" s="67"/>
      <c r="AM8" s="67"/>
      <c r="AN8" s="67"/>
      <c r="AO8" s="67"/>
      <c r="AP8" s="67"/>
      <c r="AS8" s="67"/>
      <c r="AT8" s="67"/>
      <c r="AU8" s="67"/>
      <c r="AV8" s="67"/>
      <c r="AW8" s="67"/>
      <c r="AX8" s="322"/>
      <c r="AY8" s="322"/>
    </row>
    <row r="9" spans="2:51" x14ac:dyDescent="0.2">
      <c r="B9" s="168" t="s">
        <v>96</v>
      </c>
      <c r="C9" s="89">
        <v>192</v>
      </c>
      <c r="D9" s="89">
        <v>222</v>
      </c>
      <c r="E9" s="66">
        <v>270</v>
      </c>
      <c r="F9" s="89">
        <v>296</v>
      </c>
      <c r="G9" s="66">
        <v>336</v>
      </c>
      <c r="H9" s="66">
        <v>383</v>
      </c>
      <c r="I9" s="89">
        <v>399</v>
      </c>
      <c r="J9" s="89">
        <v>418</v>
      </c>
      <c r="K9" s="89">
        <v>447</v>
      </c>
      <c r="L9" s="89">
        <v>429</v>
      </c>
      <c r="M9" s="89">
        <v>433</v>
      </c>
      <c r="N9" s="89">
        <v>442</v>
      </c>
      <c r="O9" s="117"/>
      <c r="P9" s="183" t="s">
        <v>197</v>
      </c>
      <c r="Q9" s="213">
        <v>10302</v>
      </c>
      <c r="R9" s="213">
        <v>11378</v>
      </c>
      <c r="S9" s="213">
        <v>12679</v>
      </c>
      <c r="T9" s="213">
        <v>13471</v>
      </c>
      <c r="U9" s="213">
        <v>14292</v>
      </c>
      <c r="V9" s="213">
        <v>16030</v>
      </c>
      <c r="W9" s="213">
        <v>17615</v>
      </c>
      <c r="X9" s="213">
        <v>18829</v>
      </c>
      <c r="Y9" s="213">
        <v>20714</v>
      </c>
      <c r="Z9" s="213">
        <v>20823</v>
      </c>
      <c r="AA9" s="213">
        <v>21682</v>
      </c>
      <c r="AB9" s="213">
        <v>20934</v>
      </c>
      <c r="AC9" s="32"/>
      <c r="AD9" s="183" t="s">
        <v>207</v>
      </c>
      <c r="AE9" s="209">
        <v>11873</v>
      </c>
      <c r="AF9" s="209">
        <v>12428</v>
      </c>
      <c r="AG9" s="209">
        <v>11845</v>
      </c>
      <c r="AH9" s="209">
        <v>12516</v>
      </c>
      <c r="AI9" s="209">
        <v>12607</v>
      </c>
      <c r="AJ9" s="209">
        <v>13558</v>
      </c>
      <c r="AK9" s="214">
        <v>13013</v>
      </c>
      <c r="AM9" s="183" t="s">
        <v>207</v>
      </c>
      <c r="AN9" s="99">
        <v>12789</v>
      </c>
      <c r="AO9" s="99">
        <v>12691</v>
      </c>
      <c r="AP9" s="99">
        <v>13928</v>
      </c>
      <c r="AQ9" s="99">
        <v>13998</v>
      </c>
      <c r="AR9" s="98">
        <v>13958</v>
      </c>
      <c r="AS9" s="98">
        <v>15462.1</v>
      </c>
      <c r="AT9" s="98">
        <v>15014.093000000001</v>
      </c>
      <c r="AU9" s="98">
        <v>13548.456999999997</v>
      </c>
      <c r="AV9" s="98">
        <v>13606.293000000001</v>
      </c>
      <c r="AW9" s="98">
        <v>11664</v>
      </c>
      <c r="AX9" s="98">
        <v>12678</v>
      </c>
      <c r="AY9" s="98">
        <v>11973</v>
      </c>
    </row>
    <row r="10" spans="2:51" x14ac:dyDescent="0.2">
      <c r="B10" s="168" t="s">
        <v>134</v>
      </c>
      <c r="C10" s="89">
        <v>111</v>
      </c>
      <c r="D10" s="89">
        <v>161</v>
      </c>
      <c r="E10" s="66">
        <v>159</v>
      </c>
      <c r="F10" s="89">
        <v>236</v>
      </c>
      <c r="G10" s="66">
        <v>267</v>
      </c>
      <c r="H10" s="66">
        <v>303</v>
      </c>
      <c r="I10" s="89">
        <v>272</v>
      </c>
      <c r="J10" s="89">
        <v>249</v>
      </c>
      <c r="K10" s="89">
        <v>222</v>
      </c>
      <c r="L10" s="89">
        <v>205</v>
      </c>
      <c r="M10" s="89">
        <v>188</v>
      </c>
      <c r="N10" s="89">
        <v>214</v>
      </c>
      <c r="O10" s="117"/>
      <c r="P10" s="215" t="s">
        <v>95</v>
      </c>
      <c r="Q10" s="216">
        <v>27</v>
      </c>
      <c r="R10" s="216">
        <v>26</v>
      </c>
      <c r="S10" s="216">
        <v>23</v>
      </c>
      <c r="T10" s="216">
        <v>35</v>
      </c>
      <c r="U10" s="216">
        <v>48</v>
      </c>
      <c r="V10" s="216">
        <v>71</v>
      </c>
      <c r="W10" s="216">
        <v>76</v>
      </c>
      <c r="X10" s="216">
        <v>74</v>
      </c>
      <c r="Y10" s="216">
        <v>77</v>
      </c>
      <c r="Z10" s="216">
        <v>62</v>
      </c>
      <c r="AA10" s="216">
        <v>48</v>
      </c>
      <c r="AB10" s="216">
        <v>40</v>
      </c>
      <c r="AC10" s="226"/>
      <c r="AD10" s="215" t="s">
        <v>112</v>
      </c>
      <c r="AE10" s="89">
        <v>493</v>
      </c>
      <c r="AF10" s="89">
        <v>486</v>
      </c>
      <c r="AG10" s="89" t="s">
        <v>18</v>
      </c>
      <c r="AH10" s="89" t="s">
        <v>18</v>
      </c>
      <c r="AI10" s="89" t="s">
        <v>18</v>
      </c>
      <c r="AJ10" s="89" t="s">
        <v>18</v>
      </c>
      <c r="AK10" s="90" t="s">
        <v>18</v>
      </c>
      <c r="AM10" s="215" t="s">
        <v>112</v>
      </c>
      <c r="AN10" s="89" t="s">
        <v>18</v>
      </c>
      <c r="AO10" s="89" t="s">
        <v>18</v>
      </c>
      <c r="AP10" s="89" t="s">
        <v>18</v>
      </c>
      <c r="AQ10" s="89" t="s">
        <v>18</v>
      </c>
      <c r="AR10" s="90" t="s">
        <v>18</v>
      </c>
    </row>
    <row r="11" spans="2:51" x14ac:dyDescent="0.2">
      <c r="B11" s="168" t="s">
        <v>98</v>
      </c>
      <c r="C11" s="89">
        <v>454</v>
      </c>
      <c r="D11" s="89">
        <v>563</v>
      </c>
      <c r="E11" s="66">
        <v>568</v>
      </c>
      <c r="F11" s="89">
        <v>697</v>
      </c>
      <c r="G11" s="66">
        <v>760</v>
      </c>
      <c r="H11" s="66">
        <v>860</v>
      </c>
      <c r="I11" s="89">
        <v>724</v>
      </c>
      <c r="J11" s="89">
        <v>738</v>
      </c>
      <c r="K11" s="89">
        <v>701</v>
      </c>
      <c r="L11" s="89">
        <v>622</v>
      </c>
      <c r="M11" s="89">
        <v>608</v>
      </c>
      <c r="N11" s="89">
        <v>902</v>
      </c>
      <c r="O11" s="117"/>
      <c r="P11" s="215" t="s">
        <v>96</v>
      </c>
      <c r="Q11" s="216">
        <v>458</v>
      </c>
      <c r="R11" s="216">
        <v>491</v>
      </c>
      <c r="S11" s="216">
        <v>511</v>
      </c>
      <c r="T11" s="216">
        <v>520</v>
      </c>
      <c r="U11" s="216">
        <v>516</v>
      </c>
      <c r="V11" s="216">
        <v>531</v>
      </c>
      <c r="W11" s="216">
        <v>504</v>
      </c>
      <c r="X11" s="216">
        <v>442</v>
      </c>
      <c r="Y11" s="216">
        <v>433</v>
      </c>
      <c r="Z11" s="216">
        <v>390</v>
      </c>
      <c r="AA11" s="216">
        <v>356</v>
      </c>
      <c r="AB11" s="216">
        <v>344</v>
      </c>
      <c r="AC11" s="117"/>
      <c r="AD11" s="215" t="s">
        <v>113</v>
      </c>
      <c r="AE11" s="89">
        <v>381</v>
      </c>
      <c r="AF11" s="89">
        <v>382</v>
      </c>
      <c r="AG11" s="89">
        <v>31</v>
      </c>
      <c r="AH11" s="89">
        <v>33</v>
      </c>
      <c r="AI11" s="89">
        <v>62</v>
      </c>
      <c r="AJ11" s="89">
        <v>70</v>
      </c>
      <c r="AK11" s="90">
        <v>69</v>
      </c>
      <c r="AM11" s="215" t="s">
        <v>113</v>
      </c>
      <c r="AN11" s="89">
        <v>71</v>
      </c>
      <c r="AO11" s="89">
        <v>75</v>
      </c>
      <c r="AP11" s="89">
        <v>84</v>
      </c>
      <c r="AQ11" s="89">
        <v>72</v>
      </c>
      <c r="AR11" s="90">
        <v>60</v>
      </c>
      <c r="AS11" s="95">
        <v>68</v>
      </c>
      <c r="AT11" s="95">
        <v>55.43</v>
      </c>
      <c r="AU11" s="95">
        <v>53.845999999999997</v>
      </c>
      <c r="AV11" s="95">
        <v>51</v>
      </c>
      <c r="AW11" s="95">
        <v>38</v>
      </c>
      <c r="AX11" s="95">
        <v>34</v>
      </c>
      <c r="AY11" s="95">
        <v>31</v>
      </c>
    </row>
    <row r="12" spans="2:51" x14ac:dyDescent="0.2">
      <c r="B12" s="168" t="s">
        <v>99</v>
      </c>
      <c r="C12" s="89">
        <v>140</v>
      </c>
      <c r="D12" s="89">
        <v>137</v>
      </c>
      <c r="E12" s="66">
        <v>111</v>
      </c>
      <c r="F12" s="89">
        <v>108</v>
      </c>
      <c r="G12" s="66">
        <v>122</v>
      </c>
      <c r="H12" s="66">
        <v>137</v>
      </c>
      <c r="I12" s="89">
        <v>134</v>
      </c>
      <c r="J12" s="89">
        <v>119</v>
      </c>
      <c r="K12" s="89">
        <v>126</v>
      </c>
      <c r="L12" s="89">
        <v>123</v>
      </c>
      <c r="M12" s="89">
        <v>108</v>
      </c>
      <c r="N12" s="89">
        <v>102</v>
      </c>
      <c r="O12" s="117"/>
      <c r="P12" s="215" t="s">
        <v>134</v>
      </c>
      <c r="Q12" s="216">
        <v>284</v>
      </c>
      <c r="R12" s="216">
        <v>363</v>
      </c>
      <c r="S12" s="216">
        <v>384</v>
      </c>
      <c r="T12" s="216">
        <v>416</v>
      </c>
      <c r="U12" s="216">
        <v>394</v>
      </c>
      <c r="V12" s="216">
        <v>421</v>
      </c>
      <c r="W12" s="216">
        <v>558</v>
      </c>
      <c r="X12" s="216">
        <v>730</v>
      </c>
      <c r="Y12" s="216">
        <v>1110</v>
      </c>
      <c r="Z12" s="216">
        <v>1032</v>
      </c>
      <c r="AA12" s="216">
        <v>918</v>
      </c>
      <c r="AB12" s="216">
        <v>1157</v>
      </c>
      <c r="AC12" s="117"/>
      <c r="AD12" s="215" t="s">
        <v>95</v>
      </c>
      <c r="AE12" s="89">
        <v>47</v>
      </c>
      <c r="AF12" s="89">
        <v>59</v>
      </c>
      <c r="AG12" s="89">
        <v>40</v>
      </c>
      <c r="AH12" s="89">
        <v>43</v>
      </c>
      <c r="AI12" s="89">
        <v>66</v>
      </c>
      <c r="AJ12" s="89">
        <v>70</v>
      </c>
      <c r="AK12" s="90">
        <v>69</v>
      </c>
      <c r="AM12" s="215" t="s">
        <v>95</v>
      </c>
      <c r="AN12" s="89">
        <v>72</v>
      </c>
      <c r="AO12" s="89">
        <v>63</v>
      </c>
      <c r="AP12" s="89">
        <v>41</v>
      </c>
      <c r="AQ12" s="89">
        <v>36</v>
      </c>
      <c r="AR12" s="90">
        <v>31</v>
      </c>
      <c r="AS12" s="95">
        <v>36</v>
      </c>
      <c r="AT12" s="95">
        <v>30.318999999999999</v>
      </c>
      <c r="AU12" s="95">
        <v>30.382999999999999</v>
      </c>
      <c r="AV12" s="95">
        <v>30.419</v>
      </c>
      <c r="AW12" s="95">
        <v>24</v>
      </c>
      <c r="AX12" s="95">
        <v>23</v>
      </c>
      <c r="AY12" s="95">
        <v>22</v>
      </c>
    </row>
    <row r="13" spans="2:51" x14ac:dyDescent="0.2">
      <c r="B13" s="168" t="s">
        <v>100</v>
      </c>
      <c r="C13" s="89">
        <v>232</v>
      </c>
      <c r="D13" s="89">
        <v>248</v>
      </c>
      <c r="E13" s="66">
        <v>307</v>
      </c>
      <c r="F13" s="89">
        <v>428</v>
      </c>
      <c r="G13" s="66">
        <v>575</v>
      </c>
      <c r="H13" s="66">
        <v>598</v>
      </c>
      <c r="I13" s="89">
        <v>671</v>
      </c>
      <c r="J13" s="89">
        <v>701</v>
      </c>
      <c r="K13" s="89">
        <v>771</v>
      </c>
      <c r="L13" s="89">
        <v>787</v>
      </c>
      <c r="M13" s="89">
        <v>794</v>
      </c>
      <c r="N13" s="92">
        <v>1093</v>
      </c>
      <c r="O13" s="117"/>
      <c r="P13" s="215" t="s">
        <v>98</v>
      </c>
      <c r="Q13" s="216">
        <v>1088</v>
      </c>
      <c r="R13" s="216">
        <v>1140</v>
      </c>
      <c r="S13" s="216">
        <v>1102</v>
      </c>
      <c r="T13" s="216">
        <v>1310</v>
      </c>
      <c r="U13" s="216">
        <v>1264</v>
      </c>
      <c r="V13" s="216">
        <v>1561</v>
      </c>
      <c r="W13" s="216">
        <v>1412</v>
      </c>
      <c r="X13" s="216">
        <v>1519</v>
      </c>
      <c r="Y13" s="216">
        <v>1730</v>
      </c>
      <c r="Z13" s="216">
        <v>1586</v>
      </c>
      <c r="AA13" s="216">
        <v>1316</v>
      </c>
      <c r="AB13" s="216">
        <v>1211</v>
      </c>
      <c r="AC13" s="94"/>
      <c r="AD13" s="215" t="s">
        <v>96</v>
      </c>
      <c r="AE13" s="89">
        <v>376</v>
      </c>
      <c r="AF13" s="89">
        <v>362</v>
      </c>
      <c r="AG13" s="89">
        <v>344</v>
      </c>
      <c r="AH13" s="89">
        <v>343</v>
      </c>
      <c r="AI13" s="89">
        <v>427</v>
      </c>
      <c r="AJ13" s="89">
        <v>429</v>
      </c>
      <c r="AK13" s="90">
        <v>460</v>
      </c>
      <c r="AM13" s="215" t="s">
        <v>96</v>
      </c>
      <c r="AN13" s="89">
        <v>495</v>
      </c>
      <c r="AO13" s="89">
        <v>514</v>
      </c>
      <c r="AP13" s="89">
        <v>538</v>
      </c>
      <c r="AQ13" s="89">
        <v>479</v>
      </c>
      <c r="AR13" s="90">
        <v>516</v>
      </c>
      <c r="AS13" s="95">
        <v>550</v>
      </c>
      <c r="AT13" s="95">
        <v>522.077</v>
      </c>
      <c r="AU13" s="95">
        <v>509.22800000000001</v>
      </c>
      <c r="AV13" s="95">
        <v>498.08300000000003</v>
      </c>
      <c r="AW13" s="95">
        <v>437</v>
      </c>
      <c r="AX13" s="95">
        <v>417</v>
      </c>
      <c r="AY13" s="95">
        <v>411</v>
      </c>
    </row>
    <row r="14" spans="2:51" x14ac:dyDescent="0.2">
      <c r="B14" s="168" t="s">
        <v>101</v>
      </c>
      <c r="C14" s="89">
        <v>51</v>
      </c>
      <c r="D14" s="89">
        <v>67</v>
      </c>
      <c r="E14" s="66">
        <v>74</v>
      </c>
      <c r="F14" s="89">
        <v>106</v>
      </c>
      <c r="G14" s="66">
        <v>128</v>
      </c>
      <c r="H14" s="66">
        <v>146</v>
      </c>
      <c r="I14" s="89">
        <v>121</v>
      </c>
      <c r="J14" s="89">
        <v>137</v>
      </c>
      <c r="K14" s="89">
        <v>131</v>
      </c>
      <c r="L14" s="89">
        <v>123</v>
      </c>
      <c r="M14" s="89">
        <v>117</v>
      </c>
      <c r="N14" s="89">
        <v>207</v>
      </c>
      <c r="O14" s="94"/>
      <c r="P14" s="215" t="s">
        <v>99</v>
      </c>
      <c r="Q14" s="216">
        <v>153</v>
      </c>
      <c r="R14" s="216">
        <v>149</v>
      </c>
      <c r="S14" s="216">
        <v>203</v>
      </c>
      <c r="T14" s="216">
        <v>240</v>
      </c>
      <c r="U14" s="216">
        <v>211</v>
      </c>
      <c r="V14" s="216">
        <v>234</v>
      </c>
      <c r="W14" s="216">
        <v>253</v>
      </c>
      <c r="X14" s="216">
        <v>242</v>
      </c>
      <c r="Y14" s="216">
        <v>270</v>
      </c>
      <c r="Z14" s="216">
        <v>260</v>
      </c>
      <c r="AA14" s="216">
        <v>263</v>
      </c>
      <c r="AB14" s="216">
        <v>200</v>
      </c>
      <c r="AC14" s="94"/>
      <c r="AD14" s="215" t="s">
        <v>116</v>
      </c>
      <c r="AE14" s="89">
        <v>19</v>
      </c>
      <c r="AF14" s="89">
        <v>19</v>
      </c>
      <c r="AG14" s="89">
        <v>15</v>
      </c>
      <c r="AH14" s="89">
        <v>16</v>
      </c>
      <c r="AI14" s="89" t="s">
        <v>18</v>
      </c>
      <c r="AJ14" s="89" t="s">
        <v>18</v>
      </c>
      <c r="AK14" s="90" t="s">
        <v>18</v>
      </c>
      <c r="AM14" s="215" t="s">
        <v>116</v>
      </c>
      <c r="AN14" s="89" t="s">
        <v>18</v>
      </c>
      <c r="AO14" s="89" t="s">
        <v>18</v>
      </c>
      <c r="AP14" s="89" t="s">
        <v>18</v>
      </c>
      <c r="AQ14" s="89" t="s">
        <v>18</v>
      </c>
      <c r="AR14" s="90" t="s">
        <v>18</v>
      </c>
      <c r="AS14" s="90" t="s">
        <v>18</v>
      </c>
      <c r="AT14" s="90" t="s">
        <v>18</v>
      </c>
      <c r="AU14" s="90" t="s">
        <v>18</v>
      </c>
      <c r="AV14" s="90" t="s">
        <v>18</v>
      </c>
      <c r="AW14" s="90" t="s">
        <v>18</v>
      </c>
      <c r="AX14" s="90" t="s">
        <v>18</v>
      </c>
      <c r="AY14" s="90" t="s">
        <v>18</v>
      </c>
    </row>
    <row r="15" spans="2:51" x14ac:dyDescent="0.2">
      <c r="B15" s="168" t="s">
        <v>102</v>
      </c>
      <c r="C15" s="89">
        <v>5</v>
      </c>
      <c r="D15" s="89">
        <v>6</v>
      </c>
      <c r="E15" s="66">
        <v>6</v>
      </c>
      <c r="F15" s="89" t="s">
        <v>18</v>
      </c>
      <c r="G15" s="66" t="s">
        <v>18</v>
      </c>
      <c r="H15" s="66" t="s">
        <v>18</v>
      </c>
      <c r="I15" s="89" t="s">
        <v>18</v>
      </c>
      <c r="J15" s="89" t="s">
        <v>18</v>
      </c>
      <c r="K15" s="89" t="s">
        <v>18</v>
      </c>
      <c r="L15" s="89" t="s">
        <v>18</v>
      </c>
      <c r="M15" s="89">
        <v>1</v>
      </c>
      <c r="N15" s="89">
        <v>1</v>
      </c>
      <c r="O15" s="117"/>
      <c r="P15" s="215" t="s">
        <v>100</v>
      </c>
      <c r="Q15" s="216">
        <v>1588</v>
      </c>
      <c r="R15" s="216">
        <v>1913</v>
      </c>
      <c r="S15" s="216">
        <v>1952</v>
      </c>
      <c r="T15" s="216">
        <v>1915</v>
      </c>
      <c r="U15" s="216">
        <v>2137</v>
      </c>
      <c r="V15" s="216">
        <v>2451</v>
      </c>
      <c r="W15" s="216">
        <v>3084</v>
      </c>
      <c r="X15" s="216">
        <v>3387</v>
      </c>
      <c r="Y15" s="216">
        <v>4087</v>
      </c>
      <c r="Z15" s="216">
        <v>3645</v>
      </c>
      <c r="AA15" s="216">
        <v>3601</v>
      </c>
      <c r="AB15" s="216">
        <v>3156</v>
      </c>
      <c r="AC15" s="117"/>
      <c r="AD15" s="215" t="s">
        <v>153</v>
      </c>
      <c r="AE15" s="89">
        <v>6</v>
      </c>
      <c r="AF15" s="89">
        <v>6</v>
      </c>
      <c r="AG15" s="89">
        <v>7</v>
      </c>
      <c r="AH15" s="89">
        <v>6</v>
      </c>
      <c r="AI15" s="89">
        <v>6</v>
      </c>
      <c r="AJ15" s="89">
        <v>6</v>
      </c>
      <c r="AK15" s="90">
        <v>6</v>
      </c>
      <c r="AM15" s="215" t="s">
        <v>153</v>
      </c>
      <c r="AN15" s="89">
        <v>6</v>
      </c>
      <c r="AO15" s="89">
        <v>6</v>
      </c>
      <c r="AP15" s="89">
        <v>6</v>
      </c>
      <c r="AQ15" s="89">
        <v>6</v>
      </c>
      <c r="AR15" s="90">
        <v>6</v>
      </c>
      <c r="AS15" s="95">
        <v>6</v>
      </c>
      <c r="AT15" s="95">
        <v>5.4740000000000002</v>
      </c>
      <c r="AU15" s="95">
        <v>5.2960000000000003</v>
      </c>
      <c r="AV15" s="95">
        <v>5.0910000000000002</v>
      </c>
      <c r="AW15" s="95">
        <v>5</v>
      </c>
      <c r="AX15" s="95">
        <v>5</v>
      </c>
      <c r="AY15" s="95">
        <v>4</v>
      </c>
    </row>
    <row r="16" spans="2:51" x14ac:dyDescent="0.2">
      <c r="B16" s="168" t="s">
        <v>103</v>
      </c>
      <c r="C16" s="89">
        <v>293</v>
      </c>
      <c r="D16" s="89">
        <v>232</v>
      </c>
      <c r="E16" s="66">
        <v>181</v>
      </c>
      <c r="F16" s="89">
        <v>196</v>
      </c>
      <c r="G16" s="66">
        <v>57</v>
      </c>
      <c r="H16" s="66">
        <v>89</v>
      </c>
      <c r="I16" s="89">
        <v>105</v>
      </c>
      <c r="J16" s="89">
        <v>93</v>
      </c>
      <c r="K16" s="89">
        <v>101</v>
      </c>
      <c r="L16" s="89">
        <v>145</v>
      </c>
      <c r="M16" s="89">
        <v>188</v>
      </c>
      <c r="N16" s="89">
        <v>216</v>
      </c>
      <c r="O16" s="117"/>
      <c r="P16" s="215" t="s">
        <v>101</v>
      </c>
      <c r="Q16" s="216">
        <v>202</v>
      </c>
      <c r="R16" s="216">
        <v>199</v>
      </c>
      <c r="S16" s="216">
        <v>188</v>
      </c>
      <c r="T16" s="216">
        <v>214</v>
      </c>
      <c r="U16" s="216">
        <v>191</v>
      </c>
      <c r="V16" s="216">
        <v>225</v>
      </c>
      <c r="W16" s="216">
        <v>185</v>
      </c>
      <c r="X16" s="216">
        <v>182</v>
      </c>
      <c r="Y16" s="216">
        <v>190</v>
      </c>
      <c r="Z16" s="216">
        <v>152</v>
      </c>
      <c r="AA16" s="216">
        <v>123</v>
      </c>
      <c r="AB16" s="216">
        <v>125</v>
      </c>
      <c r="AC16" s="94"/>
      <c r="AD16" s="215" t="s">
        <v>134</v>
      </c>
      <c r="AE16" s="92">
        <v>1231</v>
      </c>
      <c r="AF16" s="92">
        <v>1276</v>
      </c>
      <c r="AG16" s="92">
        <v>1010</v>
      </c>
      <c r="AH16" s="92">
        <v>1062</v>
      </c>
      <c r="AI16" s="92">
        <v>1892</v>
      </c>
      <c r="AJ16" s="92">
        <v>2029</v>
      </c>
      <c r="AK16" s="91">
        <v>1937</v>
      </c>
      <c r="AM16" s="215" t="s">
        <v>134</v>
      </c>
      <c r="AN16" s="92">
        <v>2026</v>
      </c>
      <c r="AO16" s="92">
        <v>2162</v>
      </c>
      <c r="AP16" s="92">
        <v>2507</v>
      </c>
      <c r="AQ16" s="92">
        <v>2275</v>
      </c>
      <c r="AR16" s="91">
        <v>2011</v>
      </c>
      <c r="AS16" s="95">
        <v>2323.5500000000002</v>
      </c>
      <c r="AT16" s="95">
        <v>2032.836</v>
      </c>
      <c r="AU16" s="95">
        <v>2027.557</v>
      </c>
      <c r="AV16" s="95">
        <v>2069.8809999999999</v>
      </c>
      <c r="AW16" s="95">
        <v>1672</v>
      </c>
      <c r="AX16" s="95">
        <v>1657</v>
      </c>
      <c r="AY16" s="95">
        <v>1713</v>
      </c>
    </row>
    <row r="17" spans="2:51" x14ac:dyDescent="0.2">
      <c r="B17" s="168" t="s">
        <v>104</v>
      </c>
      <c r="C17" s="92">
        <v>1856</v>
      </c>
      <c r="D17" s="92">
        <v>2015</v>
      </c>
      <c r="E17" s="217">
        <v>2187</v>
      </c>
      <c r="F17" s="92">
        <v>2261</v>
      </c>
      <c r="G17" s="217">
        <v>2290</v>
      </c>
      <c r="H17" s="217">
        <v>2416</v>
      </c>
      <c r="I17" s="92">
        <v>2470</v>
      </c>
      <c r="J17" s="92">
        <v>2521</v>
      </c>
      <c r="K17" s="92">
        <v>2563</v>
      </c>
      <c r="L17" s="92">
        <v>2667</v>
      </c>
      <c r="M17" s="92">
        <v>2699</v>
      </c>
      <c r="N17" s="92">
        <v>2763</v>
      </c>
      <c r="O17" s="117"/>
      <c r="P17" s="215" t="s">
        <v>154</v>
      </c>
      <c r="Q17" s="216">
        <v>2</v>
      </c>
      <c r="R17" s="216">
        <v>2</v>
      </c>
      <c r="S17" s="216">
        <v>2</v>
      </c>
      <c r="T17" s="216">
        <v>2</v>
      </c>
      <c r="U17" s="216">
        <v>3</v>
      </c>
      <c r="V17" s="216">
        <v>7</v>
      </c>
      <c r="W17" s="216">
        <v>7</v>
      </c>
      <c r="X17" s="216">
        <v>9</v>
      </c>
      <c r="Y17" s="216">
        <v>27</v>
      </c>
      <c r="Z17" s="216">
        <v>27</v>
      </c>
      <c r="AA17" s="216">
        <v>24</v>
      </c>
      <c r="AB17" s="216">
        <v>26</v>
      </c>
      <c r="AC17" s="117"/>
      <c r="AD17" s="215" t="s">
        <v>98</v>
      </c>
      <c r="AE17" s="92">
        <v>1255</v>
      </c>
      <c r="AF17" s="92">
        <v>1280</v>
      </c>
      <c r="AG17" s="92">
        <v>1068</v>
      </c>
      <c r="AH17" s="92">
        <v>1147</v>
      </c>
      <c r="AI17" s="92">
        <v>1569</v>
      </c>
      <c r="AJ17" s="92">
        <v>1629</v>
      </c>
      <c r="AK17" s="91">
        <v>1638</v>
      </c>
      <c r="AM17" s="215" t="s">
        <v>98</v>
      </c>
      <c r="AN17" s="92">
        <v>1707</v>
      </c>
      <c r="AO17" s="92">
        <v>1843</v>
      </c>
      <c r="AP17" s="92">
        <v>2142</v>
      </c>
      <c r="AQ17" s="92">
        <v>1905</v>
      </c>
      <c r="AR17" s="91">
        <v>1660</v>
      </c>
      <c r="AS17" s="95">
        <v>1944.55</v>
      </c>
      <c r="AT17" s="95">
        <v>1683.348</v>
      </c>
      <c r="AU17" s="95">
        <v>1745.8</v>
      </c>
      <c r="AV17" s="95">
        <v>1819.3879999999999</v>
      </c>
      <c r="AW17" s="95">
        <v>1487</v>
      </c>
      <c r="AX17" s="95">
        <v>1488</v>
      </c>
      <c r="AY17" s="95">
        <v>1483</v>
      </c>
    </row>
    <row r="18" spans="2:51" x14ac:dyDescent="0.2">
      <c r="B18" s="168" t="s">
        <v>183</v>
      </c>
      <c r="C18" s="89">
        <v>72</v>
      </c>
      <c r="D18" s="89">
        <v>107</v>
      </c>
      <c r="E18" s="66">
        <v>142</v>
      </c>
      <c r="F18" s="89">
        <v>172</v>
      </c>
      <c r="G18" s="66">
        <v>255</v>
      </c>
      <c r="H18" s="66">
        <v>316</v>
      </c>
      <c r="I18" s="89">
        <v>346</v>
      </c>
      <c r="J18" s="89">
        <v>380</v>
      </c>
      <c r="K18" s="89">
        <v>451</v>
      </c>
      <c r="L18" s="89">
        <v>586</v>
      </c>
      <c r="M18" s="89">
        <v>731</v>
      </c>
      <c r="N18" s="89">
        <v>882</v>
      </c>
      <c r="O18" s="94"/>
      <c r="P18" s="215" t="s">
        <v>102</v>
      </c>
      <c r="Q18" s="216" t="s">
        <v>18</v>
      </c>
      <c r="R18" s="216" t="s">
        <v>18</v>
      </c>
      <c r="S18" s="216">
        <v>2</v>
      </c>
      <c r="T18" s="216">
        <v>10</v>
      </c>
      <c r="U18" s="216">
        <v>14</v>
      </c>
      <c r="V18" s="216">
        <v>18</v>
      </c>
      <c r="W18" s="216">
        <v>66</v>
      </c>
      <c r="X18" s="216">
        <v>73</v>
      </c>
      <c r="Y18" s="216">
        <v>74</v>
      </c>
      <c r="Z18" s="216">
        <v>71</v>
      </c>
      <c r="AA18" s="216">
        <v>89</v>
      </c>
      <c r="AB18" s="216">
        <v>97</v>
      </c>
      <c r="AC18" s="117"/>
      <c r="AD18" s="215" t="s">
        <v>99</v>
      </c>
      <c r="AE18" s="89">
        <v>195</v>
      </c>
      <c r="AF18" s="89">
        <v>205</v>
      </c>
      <c r="AG18" s="89">
        <v>180</v>
      </c>
      <c r="AH18" s="89">
        <v>181</v>
      </c>
      <c r="AI18" s="89">
        <v>210</v>
      </c>
      <c r="AJ18" s="89">
        <v>220</v>
      </c>
      <c r="AK18" s="90">
        <v>218</v>
      </c>
      <c r="AM18" s="215" t="s">
        <v>99</v>
      </c>
      <c r="AN18" s="89">
        <v>149</v>
      </c>
      <c r="AO18" s="89">
        <v>154</v>
      </c>
      <c r="AP18" s="89">
        <v>117</v>
      </c>
      <c r="AQ18" s="89">
        <v>108</v>
      </c>
      <c r="AR18" s="90">
        <v>98</v>
      </c>
      <c r="AS18" s="95">
        <v>109</v>
      </c>
      <c r="AT18" s="95">
        <v>98.591999999999999</v>
      </c>
      <c r="AU18" s="95">
        <v>139.685</v>
      </c>
      <c r="AV18" s="95">
        <v>157.35900000000001</v>
      </c>
      <c r="AW18" s="95">
        <v>134</v>
      </c>
      <c r="AX18" s="95">
        <v>133</v>
      </c>
      <c r="AY18" s="95">
        <v>157</v>
      </c>
    </row>
    <row r="19" spans="2:51" x14ac:dyDescent="0.2">
      <c r="B19" s="168" t="s">
        <v>184</v>
      </c>
      <c r="C19" s="89">
        <v>232</v>
      </c>
      <c r="D19" s="89">
        <v>360</v>
      </c>
      <c r="E19" s="66">
        <v>397</v>
      </c>
      <c r="F19" s="89">
        <v>438</v>
      </c>
      <c r="G19" s="66">
        <v>483</v>
      </c>
      <c r="H19" s="66">
        <v>466</v>
      </c>
      <c r="I19" s="89">
        <v>449</v>
      </c>
      <c r="J19" s="89">
        <v>346</v>
      </c>
      <c r="K19" s="89">
        <v>382</v>
      </c>
      <c r="L19" s="89">
        <v>356</v>
      </c>
      <c r="M19" s="89" t="s">
        <v>294</v>
      </c>
      <c r="N19" s="89" t="s">
        <v>295</v>
      </c>
      <c r="O19" s="117"/>
      <c r="P19" s="215" t="s">
        <v>103</v>
      </c>
      <c r="Q19" s="216">
        <v>146</v>
      </c>
      <c r="R19" s="216">
        <v>122</v>
      </c>
      <c r="S19" s="216">
        <v>93</v>
      </c>
      <c r="T19" s="216">
        <v>55</v>
      </c>
      <c r="U19" s="216">
        <v>35</v>
      </c>
      <c r="V19" s="216">
        <v>21</v>
      </c>
      <c r="W19" s="216">
        <v>15</v>
      </c>
      <c r="X19" s="216">
        <v>11</v>
      </c>
      <c r="Y19" s="216">
        <v>12</v>
      </c>
      <c r="Z19" s="216">
        <v>11</v>
      </c>
      <c r="AA19" s="216">
        <v>12</v>
      </c>
      <c r="AB19" s="216">
        <v>12</v>
      </c>
      <c r="AC19" s="117"/>
      <c r="AD19" s="215" t="s">
        <v>100</v>
      </c>
      <c r="AE19" s="92">
        <v>4425</v>
      </c>
      <c r="AF19" s="92">
        <v>4827</v>
      </c>
      <c r="AG19" s="92">
        <v>5101</v>
      </c>
      <c r="AH19" s="92">
        <v>5422</v>
      </c>
      <c r="AI19" s="92">
        <v>4921</v>
      </c>
      <c r="AJ19" s="92">
        <v>5584</v>
      </c>
      <c r="AK19" s="91">
        <v>5618</v>
      </c>
      <c r="AM19" s="215" t="s">
        <v>100</v>
      </c>
      <c r="AN19" s="92">
        <v>5400</v>
      </c>
      <c r="AO19" s="92">
        <v>5105</v>
      </c>
      <c r="AP19" s="92">
        <v>5777</v>
      </c>
      <c r="AQ19" s="92">
        <v>6496</v>
      </c>
      <c r="AR19" s="91">
        <v>7011</v>
      </c>
      <c r="AS19" s="95">
        <v>7833</v>
      </c>
      <c r="AT19" s="95">
        <v>8065.6980000000003</v>
      </c>
      <c r="AU19" s="95">
        <v>6536.7380000000003</v>
      </c>
      <c r="AV19" s="95">
        <v>6514.86</v>
      </c>
      <c r="AW19" s="95">
        <v>5491</v>
      </c>
      <c r="AX19" s="95">
        <v>6613</v>
      </c>
      <c r="AY19" s="95">
        <v>5945</v>
      </c>
    </row>
    <row r="20" spans="2:51" x14ac:dyDescent="0.2">
      <c r="B20" s="168" t="s">
        <v>185</v>
      </c>
      <c r="C20" s="89">
        <v>463</v>
      </c>
      <c r="D20" s="89">
        <v>506</v>
      </c>
      <c r="E20" s="66">
        <v>597</v>
      </c>
      <c r="F20" s="89">
        <v>645</v>
      </c>
      <c r="G20" s="66">
        <v>718</v>
      </c>
      <c r="H20" s="66">
        <v>786</v>
      </c>
      <c r="I20" s="89">
        <v>864</v>
      </c>
      <c r="J20" s="89">
        <v>989</v>
      </c>
      <c r="K20" s="92">
        <v>1164</v>
      </c>
      <c r="L20" s="92">
        <v>1264</v>
      </c>
      <c r="M20" s="92">
        <v>1357</v>
      </c>
      <c r="N20" s="92">
        <v>1537</v>
      </c>
      <c r="O20" s="117"/>
      <c r="P20" s="215" t="s">
        <v>104</v>
      </c>
      <c r="Q20" s="216">
        <v>2674</v>
      </c>
      <c r="R20" s="216">
        <v>2787</v>
      </c>
      <c r="S20" s="216">
        <v>3028</v>
      </c>
      <c r="T20" s="216">
        <v>3070</v>
      </c>
      <c r="U20" s="216">
        <v>2975</v>
      </c>
      <c r="V20" s="216">
        <v>2970</v>
      </c>
      <c r="W20" s="216">
        <v>2930</v>
      </c>
      <c r="X20" s="216">
        <v>2725</v>
      </c>
      <c r="Y20" s="216">
        <v>2675</v>
      </c>
      <c r="Z20" s="216">
        <v>2779</v>
      </c>
      <c r="AA20" s="216">
        <v>2824</v>
      </c>
      <c r="AB20" s="216">
        <v>2752</v>
      </c>
      <c r="AC20" s="117"/>
      <c r="AD20" s="215" t="s">
        <v>155</v>
      </c>
      <c r="AE20" s="89">
        <v>65</v>
      </c>
      <c r="AF20" s="89">
        <v>106</v>
      </c>
      <c r="AG20" s="89">
        <v>775</v>
      </c>
      <c r="AH20" s="89">
        <v>738</v>
      </c>
      <c r="AI20" s="89">
        <v>924</v>
      </c>
      <c r="AJ20" s="89">
        <v>779</v>
      </c>
      <c r="AK20" s="90">
        <v>735</v>
      </c>
      <c r="AM20" s="215" t="s">
        <v>155</v>
      </c>
      <c r="AN20" s="89">
        <v>633</v>
      </c>
      <c r="AO20" s="89">
        <v>575</v>
      </c>
      <c r="AP20" s="89">
        <v>515</v>
      </c>
      <c r="AQ20" s="89">
        <v>480</v>
      </c>
      <c r="AR20" s="90">
        <v>471</v>
      </c>
      <c r="AS20" s="95">
        <v>475</v>
      </c>
      <c r="AT20" s="95">
        <v>466.99400000000003</v>
      </c>
      <c r="AU20" s="95">
        <v>476.34</v>
      </c>
      <c r="AV20" s="95">
        <v>463.82400000000001</v>
      </c>
      <c r="AW20" s="95">
        <v>452</v>
      </c>
      <c r="AX20" s="95">
        <v>442</v>
      </c>
      <c r="AY20" s="95">
        <v>416</v>
      </c>
    </row>
    <row r="21" spans="2:51" x14ac:dyDescent="0.2">
      <c r="B21" s="168" t="s">
        <v>186</v>
      </c>
      <c r="C21" s="89">
        <v>3</v>
      </c>
      <c r="D21" s="89">
        <v>2</v>
      </c>
      <c r="E21" s="66">
        <v>2</v>
      </c>
      <c r="F21" s="89">
        <v>2</v>
      </c>
      <c r="G21" s="66">
        <v>1</v>
      </c>
      <c r="H21" s="66">
        <v>12</v>
      </c>
      <c r="I21" s="89">
        <v>27</v>
      </c>
      <c r="J21" s="89">
        <v>30</v>
      </c>
      <c r="K21" s="89">
        <v>32</v>
      </c>
      <c r="L21" s="89">
        <v>35</v>
      </c>
      <c r="M21" s="89">
        <v>63</v>
      </c>
      <c r="N21" s="89">
        <v>88</v>
      </c>
      <c r="O21" s="94"/>
      <c r="P21" s="215" t="s">
        <v>183</v>
      </c>
      <c r="Q21" s="216">
        <v>1065</v>
      </c>
      <c r="R21" s="216">
        <v>1260</v>
      </c>
      <c r="S21" s="216">
        <v>2012</v>
      </c>
      <c r="T21" s="216">
        <v>1932</v>
      </c>
      <c r="U21" s="216">
        <v>2395</v>
      </c>
      <c r="V21" s="216">
        <v>2803</v>
      </c>
      <c r="W21" s="216">
        <v>3197</v>
      </c>
      <c r="X21" s="216">
        <v>3760</v>
      </c>
      <c r="Y21" s="216">
        <v>4001</v>
      </c>
      <c r="Z21" s="216">
        <v>4327</v>
      </c>
      <c r="AA21" s="216">
        <v>4742</v>
      </c>
      <c r="AB21" s="216">
        <v>5179</v>
      </c>
      <c r="AC21" s="94"/>
      <c r="AD21" s="215" t="s">
        <v>101</v>
      </c>
      <c r="AE21" s="89">
        <v>114</v>
      </c>
      <c r="AF21" s="89">
        <v>115</v>
      </c>
      <c r="AG21" s="89">
        <v>78</v>
      </c>
      <c r="AH21" s="89">
        <v>90</v>
      </c>
      <c r="AI21" s="89">
        <v>103</v>
      </c>
      <c r="AJ21" s="89">
        <v>109</v>
      </c>
      <c r="AK21" s="90">
        <v>108</v>
      </c>
      <c r="AM21" s="215" t="s">
        <v>101</v>
      </c>
      <c r="AN21" s="89">
        <v>109</v>
      </c>
      <c r="AO21" s="89">
        <v>118</v>
      </c>
      <c r="AP21" s="89">
        <v>137</v>
      </c>
      <c r="AQ21" s="89">
        <v>123</v>
      </c>
      <c r="AR21" s="90">
        <v>106</v>
      </c>
      <c r="AS21" s="95">
        <v>125</v>
      </c>
      <c r="AT21" s="95">
        <v>108.318</v>
      </c>
      <c r="AU21" s="95">
        <v>112.078</v>
      </c>
      <c r="AV21" s="95">
        <v>116.565</v>
      </c>
      <c r="AW21" s="95">
        <v>95</v>
      </c>
      <c r="AX21" s="95">
        <v>94</v>
      </c>
      <c r="AY21" s="95">
        <v>94</v>
      </c>
    </row>
    <row r="22" spans="2:51" x14ac:dyDescent="0.2">
      <c r="B22" s="168" t="s">
        <v>187</v>
      </c>
      <c r="C22" s="89"/>
      <c r="D22" s="89"/>
      <c r="E22" s="66"/>
      <c r="F22" s="89"/>
      <c r="G22" s="66"/>
      <c r="H22" s="66"/>
      <c r="I22" s="89">
        <v>3</v>
      </c>
      <c r="J22" s="89">
        <v>17</v>
      </c>
      <c r="K22" s="89">
        <v>25</v>
      </c>
      <c r="L22" s="89">
        <v>30</v>
      </c>
      <c r="M22" s="89">
        <v>48</v>
      </c>
      <c r="N22" s="89">
        <v>68</v>
      </c>
      <c r="O22" s="117"/>
      <c r="P22" s="215" t="s">
        <v>198</v>
      </c>
      <c r="Q22" s="89" t="s">
        <v>461</v>
      </c>
      <c r="R22" s="216">
        <v>940</v>
      </c>
      <c r="S22" s="216">
        <v>1171</v>
      </c>
      <c r="T22" s="216">
        <v>1605</v>
      </c>
      <c r="U22" s="216">
        <v>1809</v>
      </c>
      <c r="V22" s="216">
        <v>2122</v>
      </c>
      <c r="W22" s="216">
        <v>2558</v>
      </c>
      <c r="X22" s="216">
        <v>2663</v>
      </c>
      <c r="Y22" s="216">
        <v>2822</v>
      </c>
      <c r="Z22" s="216">
        <v>2902</v>
      </c>
      <c r="AA22" s="216">
        <v>3357</v>
      </c>
      <c r="AB22" s="216">
        <v>2924</v>
      </c>
      <c r="AC22" s="94"/>
      <c r="AD22" s="215" t="s">
        <v>154</v>
      </c>
      <c r="AE22" s="89">
        <v>28</v>
      </c>
      <c r="AF22" s="89">
        <v>44</v>
      </c>
      <c r="AG22" s="89">
        <v>50</v>
      </c>
      <c r="AH22" s="89">
        <v>50</v>
      </c>
      <c r="AI22" s="89">
        <v>44</v>
      </c>
      <c r="AJ22" s="89">
        <v>43</v>
      </c>
      <c r="AK22" s="90">
        <v>43</v>
      </c>
      <c r="AM22" s="215" t="s">
        <v>318</v>
      </c>
      <c r="AN22" s="89">
        <v>3</v>
      </c>
      <c r="AO22" s="89" t="s">
        <v>18</v>
      </c>
      <c r="AP22" s="89" t="s">
        <v>18</v>
      </c>
      <c r="AQ22" s="89" t="s">
        <v>18</v>
      </c>
      <c r="AR22" s="90" t="s">
        <v>18</v>
      </c>
      <c r="AS22" s="90" t="s">
        <v>18</v>
      </c>
      <c r="AT22" s="90" t="s">
        <v>18</v>
      </c>
      <c r="AU22" s="90" t="s">
        <v>18</v>
      </c>
      <c r="AV22" s="90" t="s">
        <v>18</v>
      </c>
      <c r="AW22" s="90" t="s">
        <v>18</v>
      </c>
      <c r="AX22" s="90" t="s">
        <v>18</v>
      </c>
      <c r="AY22" s="90" t="s">
        <v>18</v>
      </c>
    </row>
    <row r="23" spans="2:51" x14ac:dyDescent="0.2">
      <c r="B23" s="168"/>
      <c r="C23" s="89"/>
      <c r="D23" s="89"/>
      <c r="E23" s="66"/>
      <c r="F23" s="89"/>
      <c r="G23" s="66"/>
      <c r="H23" s="66"/>
      <c r="I23" s="66"/>
      <c r="O23" s="117"/>
      <c r="P23" s="215" t="s">
        <v>199</v>
      </c>
      <c r="Q23" s="216">
        <v>1708</v>
      </c>
      <c r="R23" s="216">
        <v>1831</v>
      </c>
      <c r="S23" s="216">
        <v>1870</v>
      </c>
      <c r="T23" s="216">
        <v>2014</v>
      </c>
      <c r="U23" s="216">
        <v>2172</v>
      </c>
      <c r="V23" s="216">
        <v>2456</v>
      </c>
      <c r="W23" s="216">
        <v>2626</v>
      </c>
      <c r="X23" s="216">
        <v>2864</v>
      </c>
      <c r="Y23" s="216">
        <v>3032</v>
      </c>
      <c r="Z23" s="216">
        <v>3419</v>
      </c>
      <c r="AA23" s="216">
        <v>3841</v>
      </c>
      <c r="AB23" s="216">
        <v>3551</v>
      </c>
      <c r="AC23" s="94"/>
      <c r="AD23" s="215" t="s">
        <v>208</v>
      </c>
      <c r="AE23" s="89">
        <v>181</v>
      </c>
      <c r="AF23" s="89">
        <v>192</v>
      </c>
      <c r="AG23" s="89">
        <v>122</v>
      </c>
      <c r="AH23" s="89">
        <v>125</v>
      </c>
      <c r="AI23" s="89">
        <v>148</v>
      </c>
      <c r="AJ23" s="89">
        <v>150</v>
      </c>
      <c r="AK23" s="90">
        <v>150</v>
      </c>
      <c r="AM23" s="215" t="s">
        <v>154</v>
      </c>
      <c r="AN23" s="89">
        <v>43</v>
      </c>
      <c r="AO23" s="89">
        <v>35</v>
      </c>
      <c r="AP23" s="89">
        <v>30</v>
      </c>
      <c r="AQ23" s="89">
        <v>22</v>
      </c>
      <c r="AR23" s="90">
        <v>19</v>
      </c>
      <c r="AS23" s="95">
        <v>18</v>
      </c>
      <c r="AT23" s="95">
        <v>17.358000000000001</v>
      </c>
      <c r="AU23" s="95">
        <v>16.765000000000001</v>
      </c>
      <c r="AV23" s="95">
        <v>16.042000000000002</v>
      </c>
      <c r="AW23" s="95">
        <v>15</v>
      </c>
      <c r="AX23" s="95">
        <v>14</v>
      </c>
      <c r="AY23" s="95">
        <v>13</v>
      </c>
    </row>
    <row r="24" spans="2:51" x14ac:dyDescent="0.2">
      <c r="B24" s="253" t="s">
        <v>188</v>
      </c>
      <c r="C24" s="71">
        <v>230</v>
      </c>
      <c r="D24" s="71">
        <v>255</v>
      </c>
      <c r="E24" s="106">
        <v>271</v>
      </c>
      <c r="F24" s="71">
        <v>461</v>
      </c>
      <c r="G24" s="106">
        <v>481</v>
      </c>
      <c r="H24" s="106">
        <v>564</v>
      </c>
      <c r="I24" s="71">
        <v>561</v>
      </c>
      <c r="J24" s="71">
        <v>569</v>
      </c>
      <c r="K24" s="71">
        <v>605</v>
      </c>
      <c r="L24" s="71">
        <v>566</v>
      </c>
      <c r="M24" s="71">
        <v>531</v>
      </c>
      <c r="N24" s="71">
        <v>525</v>
      </c>
      <c r="O24" s="117"/>
      <c r="P24" s="215" t="s">
        <v>186</v>
      </c>
      <c r="Q24" s="216">
        <v>83</v>
      </c>
      <c r="R24" s="216">
        <v>68</v>
      </c>
      <c r="S24" s="216">
        <v>57</v>
      </c>
      <c r="T24" s="216">
        <v>45</v>
      </c>
      <c r="U24" s="216">
        <v>39</v>
      </c>
      <c r="V24" s="216">
        <v>42</v>
      </c>
      <c r="W24" s="216">
        <v>42</v>
      </c>
      <c r="X24" s="216">
        <v>38</v>
      </c>
      <c r="Y24" s="216">
        <v>36</v>
      </c>
      <c r="Z24" s="216">
        <v>32</v>
      </c>
      <c r="AA24" s="216">
        <v>30</v>
      </c>
      <c r="AB24" s="216" t="s">
        <v>18</v>
      </c>
      <c r="AC24" s="94"/>
      <c r="AD24" s="215" t="s">
        <v>137</v>
      </c>
      <c r="AE24" s="89">
        <v>61</v>
      </c>
      <c r="AF24" s="89">
        <v>68</v>
      </c>
      <c r="AG24" s="89">
        <v>78</v>
      </c>
      <c r="AH24" s="89">
        <v>76</v>
      </c>
      <c r="AI24" s="89">
        <v>80</v>
      </c>
      <c r="AJ24" s="89">
        <v>83</v>
      </c>
      <c r="AK24" s="90">
        <v>84</v>
      </c>
      <c r="AM24" s="215" t="s">
        <v>208</v>
      </c>
      <c r="AN24" s="89">
        <v>130</v>
      </c>
      <c r="AO24" s="89">
        <v>127</v>
      </c>
      <c r="AP24" s="89">
        <v>125</v>
      </c>
      <c r="AQ24" s="89">
        <v>122</v>
      </c>
      <c r="AR24" s="90">
        <v>120</v>
      </c>
      <c r="AS24" s="95">
        <v>117</v>
      </c>
      <c r="AT24" s="95">
        <v>113.514</v>
      </c>
      <c r="AU24" s="95">
        <v>109.807</v>
      </c>
      <c r="AV24" s="95">
        <v>105.554</v>
      </c>
      <c r="AW24" s="95">
        <v>101</v>
      </c>
      <c r="AX24" s="95">
        <v>95</v>
      </c>
      <c r="AY24" s="95">
        <v>89</v>
      </c>
    </row>
    <row r="25" spans="2:51" x14ac:dyDescent="0.2">
      <c r="B25" s="168" t="s">
        <v>112</v>
      </c>
      <c r="C25" s="89" t="s">
        <v>18</v>
      </c>
      <c r="D25" s="89">
        <v>1</v>
      </c>
      <c r="E25" s="66">
        <v>1</v>
      </c>
      <c r="F25" s="89">
        <v>1</v>
      </c>
      <c r="G25" s="66">
        <v>13</v>
      </c>
      <c r="H25" s="66">
        <v>13</v>
      </c>
      <c r="I25" s="89">
        <v>11</v>
      </c>
      <c r="J25" s="89">
        <v>8</v>
      </c>
      <c r="K25" s="89">
        <v>6</v>
      </c>
      <c r="L25" s="89">
        <v>4</v>
      </c>
      <c r="M25" s="89">
        <v>2</v>
      </c>
      <c r="N25" s="89">
        <v>1</v>
      </c>
      <c r="O25" s="117"/>
      <c r="P25" s="215" t="s">
        <v>187</v>
      </c>
      <c r="Q25" s="216">
        <v>81</v>
      </c>
      <c r="R25" s="216">
        <v>87</v>
      </c>
      <c r="S25" s="216">
        <v>83</v>
      </c>
      <c r="T25" s="216">
        <v>88</v>
      </c>
      <c r="U25" s="216">
        <v>88</v>
      </c>
      <c r="V25" s="216">
        <v>97</v>
      </c>
      <c r="W25" s="216">
        <v>102</v>
      </c>
      <c r="X25" s="216">
        <v>110</v>
      </c>
      <c r="Y25" s="216">
        <v>120</v>
      </c>
      <c r="Z25" s="216">
        <v>114</v>
      </c>
      <c r="AA25" s="216">
        <v>124</v>
      </c>
      <c r="AB25" s="216">
        <v>124</v>
      </c>
      <c r="AC25" s="117"/>
      <c r="AD25" s="215" t="s">
        <v>102</v>
      </c>
      <c r="AE25" s="89">
        <v>104</v>
      </c>
      <c r="AF25" s="89">
        <v>104</v>
      </c>
      <c r="AG25" s="89">
        <v>76</v>
      </c>
      <c r="AH25" s="89">
        <v>127</v>
      </c>
      <c r="AI25" s="89">
        <v>128</v>
      </c>
      <c r="AJ25" s="89">
        <v>147</v>
      </c>
      <c r="AK25" s="90">
        <v>151</v>
      </c>
      <c r="AM25" s="215" t="s">
        <v>137</v>
      </c>
      <c r="AN25" s="89">
        <v>83</v>
      </c>
      <c r="AO25" s="89">
        <v>81</v>
      </c>
      <c r="AP25" s="89">
        <v>81</v>
      </c>
      <c r="AQ25" s="89">
        <v>80</v>
      </c>
      <c r="AR25" s="90">
        <v>79</v>
      </c>
      <c r="AS25" s="95">
        <v>79</v>
      </c>
      <c r="AT25" s="95">
        <v>78.049000000000007</v>
      </c>
      <c r="AU25" s="95">
        <v>77.102999999999994</v>
      </c>
      <c r="AV25" s="95">
        <v>76.141000000000005</v>
      </c>
      <c r="AW25" s="95">
        <v>75</v>
      </c>
      <c r="AX25" s="95">
        <v>74</v>
      </c>
      <c r="AY25" s="95">
        <v>71</v>
      </c>
    </row>
    <row r="26" spans="2:51" x14ac:dyDescent="0.2">
      <c r="B26" s="168" t="s">
        <v>113</v>
      </c>
      <c r="C26" s="89">
        <v>1</v>
      </c>
      <c r="D26" s="89">
        <v>1</v>
      </c>
      <c r="E26" s="66">
        <v>1</v>
      </c>
      <c r="F26" s="89">
        <v>1</v>
      </c>
      <c r="G26" s="66">
        <v>1</v>
      </c>
      <c r="H26" s="66">
        <v>1</v>
      </c>
      <c r="I26" s="89">
        <v>1</v>
      </c>
      <c r="J26" s="89">
        <v>2</v>
      </c>
      <c r="K26" s="89">
        <v>1</v>
      </c>
      <c r="L26" s="89">
        <v>1</v>
      </c>
      <c r="M26" s="89" t="s">
        <v>18</v>
      </c>
      <c r="N26" s="89">
        <v>1</v>
      </c>
      <c r="O26" s="117"/>
      <c r="P26" s="215" t="s">
        <v>165</v>
      </c>
      <c r="Q26" s="27">
        <v>0</v>
      </c>
      <c r="R26" s="27">
        <v>0</v>
      </c>
      <c r="S26" s="27">
        <v>0</v>
      </c>
      <c r="T26" s="27">
        <v>0</v>
      </c>
      <c r="U26" s="27">
        <v>0</v>
      </c>
      <c r="V26" s="27">
        <v>0</v>
      </c>
      <c r="W26" s="27">
        <v>0</v>
      </c>
      <c r="X26" s="27">
        <v>0</v>
      </c>
      <c r="Y26" s="216" t="s">
        <v>18</v>
      </c>
      <c r="Z26" s="216" t="s">
        <v>18</v>
      </c>
      <c r="AA26" s="216" t="s">
        <v>18</v>
      </c>
      <c r="AB26" s="216">
        <v>3</v>
      </c>
      <c r="AC26" s="117"/>
      <c r="AD26" s="215" t="s">
        <v>120</v>
      </c>
      <c r="AE26" s="89">
        <v>102</v>
      </c>
      <c r="AF26" s="89">
        <v>105</v>
      </c>
      <c r="AG26" s="89">
        <v>63</v>
      </c>
      <c r="AH26" s="89">
        <v>68</v>
      </c>
      <c r="AI26" s="89">
        <v>67</v>
      </c>
      <c r="AJ26" s="89">
        <v>85</v>
      </c>
      <c r="AK26" s="90">
        <v>86</v>
      </c>
      <c r="AM26" s="215" t="s">
        <v>102</v>
      </c>
      <c r="AN26" s="89">
        <v>156</v>
      </c>
      <c r="AO26" s="89">
        <v>159</v>
      </c>
      <c r="AP26" s="89">
        <v>157</v>
      </c>
      <c r="AQ26" s="89">
        <v>154</v>
      </c>
      <c r="AR26" s="90">
        <v>151</v>
      </c>
      <c r="AS26" s="95">
        <v>148</v>
      </c>
      <c r="AT26" s="95">
        <v>143.471</v>
      </c>
      <c r="AU26" s="95">
        <v>138.57599999999999</v>
      </c>
      <c r="AV26" s="95">
        <v>133.19</v>
      </c>
      <c r="AW26" s="95">
        <v>127</v>
      </c>
      <c r="AX26" s="95">
        <v>120</v>
      </c>
      <c r="AY26" s="95">
        <v>112</v>
      </c>
    </row>
    <row r="27" spans="2:51" x14ac:dyDescent="0.2">
      <c r="B27" s="168" t="s">
        <v>135</v>
      </c>
      <c r="C27" s="89" t="s">
        <v>18</v>
      </c>
      <c r="D27" s="89">
        <v>3</v>
      </c>
      <c r="E27" s="66">
        <v>3</v>
      </c>
      <c r="F27" s="89">
        <v>3</v>
      </c>
      <c r="G27" s="66">
        <v>3</v>
      </c>
      <c r="H27" s="66">
        <v>3</v>
      </c>
      <c r="I27" s="89">
        <v>3</v>
      </c>
      <c r="J27" s="89">
        <v>3</v>
      </c>
      <c r="K27" s="89">
        <v>2</v>
      </c>
      <c r="L27" s="89">
        <v>2</v>
      </c>
      <c r="M27" s="89">
        <v>1</v>
      </c>
      <c r="N27" s="89">
        <v>1</v>
      </c>
      <c r="O27" s="117"/>
      <c r="P27" s="215" t="s">
        <v>164</v>
      </c>
      <c r="Q27" s="27">
        <v>0</v>
      </c>
      <c r="R27" s="27">
        <v>0</v>
      </c>
      <c r="S27" s="27">
        <v>0</v>
      </c>
      <c r="T27" s="27">
        <v>0</v>
      </c>
      <c r="U27" s="27">
        <v>0</v>
      </c>
      <c r="V27" s="27">
        <v>0</v>
      </c>
      <c r="W27" s="27">
        <v>0</v>
      </c>
      <c r="X27" s="27">
        <v>0</v>
      </c>
      <c r="Y27" s="216">
        <v>18</v>
      </c>
      <c r="Z27" s="216">
        <v>13</v>
      </c>
      <c r="AA27" s="216">
        <v>14</v>
      </c>
      <c r="AB27" s="216">
        <v>33</v>
      </c>
      <c r="AC27" s="117"/>
      <c r="AD27" s="215" t="s">
        <v>103</v>
      </c>
      <c r="AE27" s="89">
        <v>85</v>
      </c>
      <c r="AF27" s="89">
        <v>90</v>
      </c>
      <c r="AG27" s="89">
        <v>85</v>
      </c>
      <c r="AH27" s="89">
        <v>62</v>
      </c>
      <c r="AI27" s="89">
        <v>29</v>
      </c>
      <c r="AJ27" s="89">
        <v>23</v>
      </c>
      <c r="AK27" s="90">
        <v>14</v>
      </c>
      <c r="AM27" s="215" t="s">
        <v>120</v>
      </c>
      <c r="AN27" s="89">
        <v>90</v>
      </c>
      <c r="AO27" s="89">
        <v>94</v>
      </c>
      <c r="AP27" s="89">
        <v>116</v>
      </c>
      <c r="AQ27" s="89">
        <v>105</v>
      </c>
      <c r="AR27" s="90">
        <v>103</v>
      </c>
      <c r="AS27" s="95">
        <v>131</v>
      </c>
      <c r="AT27" s="95">
        <v>111.712</v>
      </c>
      <c r="AU27" s="95">
        <v>110.11499999999999</v>
      </c>
      <c r="AV27" s="95">
        <v>113.36499999999999</v>
      </c>
      <c r="AW27" s="95">
        <v>105</v>
      </c>
      <c r="AX27" s="95">
        <v>97</v>
      </c>
      <c r="AY27" s="95">
        <v>94</v>
      </c>
    </row>
    <row r="28" spans="2:51" x14ac:dyDescent="0.2">
      <c r="B28" s="168" t="s">
        <v>114</v>
      </c>
      <c r="C28" s="89">
        <v>53</v>
      </c>
      <c r="D28" s="89">
        <v>74</v>
      </c>
      <c r="E28" s="66">
        <v>91</v>
      </c>
      <c r="F28" s="89">
        <v>115</v>
      </c>
      <c r="G28" s="66">
        <v>120</v>
      </c>
      <c r="H28" s="66">
        <v>127</v>
      </c>
      <c r="I28" s="89">
        <v>138</v>
      </c>
      <c r="J28" s="89">
        <v>136</v>
      </c>
      <c r="K28" s="89">
        <v>181</v>
      </c>
      <c r="L28" s="89">
        <v>163</v>
      </c>
      <c r="M28" s="89">
        <v>158</v>
      </c>
      <c r="N28" s="89">
        <v>169</v>
      </c>
      <c r="O28" s="117"/>
      <c r="Q28" s="262"/>
      <c r="R28" s="262"/>
      <c r="S28" s="262"/>
      <c r="T28" s="262"/>
      <c r="U28" s="262"/>
      <c r="V28" s="262"/>
      <c r="W28" s="262"/>
      <c r="X28" s="262"/>
      <c r="Y28" s="262"/>
      <c r="Z28" s="262"/>
      <c r="AA28" s="262"/>
      <c r="AB28" s="262"/>
      <c r="AC28" s="117"/>
      <c r="AD28" s="215" t="s">
        <v>104</v>
      </c>
      <c r="AE28" s="92">
        <v>2705</v>
      </c>
      <c r="AF28" s="92">
        <v>2702</v>
      </c>
      <c r="AG28" s="92">
        <v>2722</v>
      </c>
      <c r="AH28" s="92">
        <v>2927</v>
      </c>
      <c r="AI28" s="92">
        <v>1929</v>
      </c>
      <c r="AJ28" s="92">
        <v>2104</v>
      </c>
      <c r="AK28" s="91">
        <v>1627</v>
      </c>
      <c r="AM28" s="215" t="s">
        <v>103</v>
      </c>
      <c r="AN28" s="89">
        <v>13</v>
      </c>
      <c r="AO28" s="89">
        <v>13</v>
      </c>
      <c r="AP28" s="89">
        <v>13</v>
      </c>
      <c r="AQ28" s="89">
        <v>11</v>
      </c>
      <c r="AR28" s="90">
        <v>9</v>
      </c>
      <c r="AS28" s="95">
        <v>9</v>
      </c>
      <c r="AT28" s="95">
        <v>8.85</v>
      </c>
      <c r="AU28" s="95">
        <v>8.3640000000000008</v>
      </c>
      <c r="AV28" s="95">
        <v>9</v>
      </c>
      <c r="AW28" s="95">
        <v>8</v>
      </c>
      <c r="AX28" s="95">
        <v>6</v>
      </c>
      <c r="AY28" s="95">
        <v>6</v>
      </c>
    </row>
    <row r="29" spans="2:51" x14ac:dyDescent="0.2">
      <c r="B29" s="168" t="s">
        <v>115</v>
      </c>
      <c r="C29" s="89">
        <v>31</v>
      </c>
      <c r="D29" s="89">
        <v>26</v>
      </c>
      <c r="E29" s="66">
        <v>19</v>
      </c>
      <c r="F29" s="89">
        <v>19</v>
      </c>
      <c r="G29" s="66">
        <v>18</v>
      </c>
      <c r="H29" s="66">
        <v>17</v>
      </c>
      <c r="I29" s="89">
        <v>13</v>
      </c>
      <c r="J29" s="89">
        <v>13</v>
      </c>
      <c r="K29" s="89">
        <v>8</v>
      </c>
      <c r="L29" s="89">
        <v>3</v>
      </c>
      <c r="M29" s="89">
        <v>4</v>
      </c>
      <c r="N29" s="89">
        <v>2</v>
      </c>
      <c r="O29" s="117"/>
      <c r="P29" s="183" t="s">
        <v>200</v>
      </c>
      <c r="Q29" s="213">
        <v>599</v>
      </c>
      <c r="R29" s="213">
        <v>560</v>
      </c>
      <c r="S29" s="213">
        <v>542</v>
      </c>
      <c r="T29" s="213">
        <v>571</v>
      </c>
      <c r="U29" s="213">
        <v>561</v>
      </c>
      <c r="V29" s="213">
        <v>739</v>
      </c>
      <c r="W29" s="213">
        <v>879</v>
      </c>
      <c r="X29" s="213">
        <v>930</v>
      </c>
      <c r="Y29" s="213">
        <v>847</v>
      </c>
      <c r="Z29" s="213">
        <v>852</v>
      </c>
      <c r="AA29" s="213">
        <v>832</v>
      </c>
      <c r="AB29" s="213">
        <v>1526</v>
      </c>
      <c r="AD29" s="262"/>
      <c r="AE29" s="262"/>
      <c r="AF29" s="262"/>
      <c r="AG29" s="262"/>
      <c r="AH29" s="262"/>
      <c r="AI29" s="262"/>
      <c r="AJ29" s="262"/>
      <c r="AK29" s="262"/>
      <c r="AM29" s="215" t="s">
        <v>104</v>
      </c>
      <c r="AN29" s="92">
        <v>1603</v>
      </c>
      <c r="AO29" s="92">
        <v>1567</v>
      </c>
      <c r="AP29" s="92">
        <v>1542</v>
      </c>
      <c r="AQ29" s="92">
        <v>1524</v>
      </c>
      <c r="AR29" s="91">
        <v>1507</v>
      </c>
      <c r="AS29" s="95">
        <v>1490</v>
      </c>
      <c r="AT29" s="95">
        <v>1472.0530000000001</v>
      </c>
      <c r="AU29" s="95">
        <v>1450.7760000000001</v>
      </c>
      <c r="AV29" s="95">
        <v>1426.5309999999999</v>
      </c>
      <c r="AW29" s="95">
        <v>1399</v>
      </c>
      <c r="AX29" s="95">
        <v>1368</v>
      </c>
      <c r="AY29" s="95">
        <v>1313</v>
      </c>
    </row>
    <row r="30" spans="2:51" x14ac:dyDescent="0.2">
      <c r="B30" s="168" t="s">
        <v>116</v>
      </c>
      <c r="C30" s="89">
        <v>7</v>
      </c>
      <c r="D30" s="89">
        <v>8</v>
      </c>
      <c r="E30" s="66">
        <v>8</v>
      </c>
      <c r="F30" s="89">
        <v>11</v>
      </c>
      <c r="G30" s="66">
        <v>31</v>
      </c>
      <c r="H30" s="66">
        <v>37</v>
      </c>
      <c r="I30" s="89">
        <v>29</v>
      </c>
      <c r="J30" s="89">
        <v>27</v>
      </c>
      <c r="K30" s="89">
        <v>27</v>
      </c>
      <c r="L30" s="89">
        <v>23</v>
      </c>
      <c r="M30" s="89">
        <v>22</v>
      </c>
      <c r="N30" s="89">
        <v>28</v>
      </c>
      <c r="O30" s="117"/>
      <c r="P30" s="215" t="s">
        <v>112</v>
      </c>
      <c r="Q30" s="216" t="s">
        <v>18</v>
      </c>
      <c r="R30" s="216" t="s">
        <v>18</v>
      </c>
      <c r="S30" s="216" t="s">
        <v>18</v>
      </c>
      <c r="T30" s="216" t="s">
        <v>18</v>
      </c>
      <c r="U30" s="216" t="s">
        <v>18</v>
      </c>
      <c r="V30" s="216">
        <v>54</v>
      </c>
      <c r="W30" s="216">
        <v>76</v>
      </c>
      <c r="X30" s="216">
        <v>35</v>
      </c>
      <c r="Y30" s="216">
        <v>26</v>
      </c>
      <c r="Z30" s="216">
        <v>50</v>
      </c>
      <c r="AA30" s="216">
        <v>130</v>
      </c>
      <c r="AB30" s="216">
        <v>417</v>
      </c>
      <c r="AC30" s="262"/>
      <c r="AD30" s="183" t="s">
        <v>209</v>
      </c>
      <c r="AE30" s="71">
        <v>677</v>
      </c>
      <c r="AF30" s="71">
        <v>697</v>
      </c>
      <c r="AG30" s="71">
        <v>451</v>
      </c>
      <c r="AH30" s="71">
        <v>429</v>
      </c>
      <c r="AI30" s="71">
        <v>512</v>
      </c>
      <c r="AJ30" s="71">
        <v>720</v>
      </c>
      <c r="AK30" s="97">
        <v>805</v>
      </c>
      <c r="AQ30" s="114"/>
      <c r="AR30" s="114"/>
    </row>
    <row r="31" spans="2:51" x14ac:dyDescent="0.2">
      <c r="B31" s="168" t="s">
        <v>117</v>
      </c>
      <c r="C31" s="89" t="s">
        <v>18</v>
      </c>
      <c r="D31" s="89">
        <v>2</v>
      </c>
      <c r="E31" s="66">
        <v>3</v>
      </c>
      <c r="F31" s="89">
        <v>5</v>
      </c>
      <c r="G31" s="66">
        <v>4</v>
      </c>
      <c r="H31" s="66">
        <v>4</v>
      </c>
      <c r="I31" s="89">
        <v>4</v>
      </c>
      <c r="J31" s="89">
        <v>3</v>
      </c>
      <c r="K31" s="89">
        <v>2</v>
      </c>
      <c r="L31" s="89">
        <v>1</v>
      </c>
      <c r="M31" s="89">
        <v>1</v>
      </c>
      <c r="N31" s="89"/>
      <c r="O31" s="117"/>
      <c r="P31" s="215" t="s">
        <v>113</v>
      </c>
      <c r="Q31" s="216">
        <v>2</v>
      </c>
      <c r="R31" s="216">
        <v>1</v>
      </c>
      <c r="S31" s="216">
        <v>1</v>
      </c>
      <c r="T31" s="216">
        <v>15</v>
      </c>
      <c r="U31" s="216">
        <v>13</v>
      </c>
      <c r="V31" s="216">
        <v>16</v>
      </c>
      <c r="W31" s="216">
        <v>24</v>
      </c>
      <c r="X31" s="216">
        <v>28</v>
      </c>
      <c r="Y31" s="216">
        <v>31</v>
      </c>
      <c r="Z31" s="216">
        <v>28</v>
      </c>
      <c r="AA31" s="216">
        <v>21</v>
      </c>
      <c r="AB31" s="216">
        <v>344</v>
      </c>
      <c r="AC31" s="262"/>
      <c r="AD31" s="215" t="s">
        <v>139</v>
      </c>
      <c r="AE31" s="89">
        <v>17</v>
      </c>
      <c r="AF31" s="89">
        <v>18</v>
      </c>
      <c r="AG31" s="89">
        <v>30</v>
      </c>
      <c r="AH31" s="89">
        <v>30</v>
      </c>
      <c r="AI31" s="89">
        <v>30</v>
      </c>
      <c r="AJ31" s="89">
        <v>20</v>
      </c>
      <c r="AK31" s="90">
        <v>16</v>
      </c>
      <c r="AM31" s="183" t="s">
        <v>209</v>
      </c>
      <c r="AN31" s="71">
        <v>832</v>
      </c>
      <c r="AO31" s="99">
        <v>1002</v>
      </c>
      <c r="AP31" s="99">
        <v>1189</v>
      </c>
      <c r="AQ31" s="99">
        <v>1998</v>
      </c>
      <c r="AR31" s="98">
        <v>2510</v>
      </c>
      <c r="AS31" s="98">
        <v>2665.1000000000004</v>
      </c>
      <c r="AT31" s="98">
        <v>3860</v>
      </c>
      <c r="AU31" s="98">
        <v>4687.4139999999998</v>
      </c>
      <c r="AV31" s="98">
        <v>5036.4549999999999</v>
      </c>
      <c r="AW31" s="98">
        <v>5992</v>
      </c>
      <c r="AX31" s="98">
        <v>6759</v>
      </c>
      <c r="AY31" s="98">
        <v>7551</v>
      </c>
    </row>
    <row r="32" spans="2:51" x14ac:dyDescent="0.2">
      <c r="B32" s="168" t="s">
        <v>193</v>
      </c>
      <c r="C32" s="89"/>
      <c r="D32" s="89"/>
      <c r="E32" s="66"/>
      <c r="F32" s="89"/>
      <c r="G32" s="66"/>
      <c r="H32" s="66"/>
      <c r="I32" s="89"/>
      <c r="J32" s="89">
        <v>2</v>
      </c>
      <c r="K32" s="89">
        <v>2</v>
      </c>
      <c r="L32" s="89">
        <v>2</v>
      </c>
      <c r="M32" s="89">
        <v>2</v>
      </c>
      <c r="N32" s="89">
        <v>2</v>
      </c>
      <c r="P32" s="215" t="s">
        <v>135</v>
      </c>
      <c r="Q32" s="216">
        <v>1</v>
      </c>
      <c r="R32" s="216">
        <v>1</v>
      </c>
      <c r="S32" s="27">
        <v>0</v>
      </c>
      <c r="T32" s="27">
        <v>0</v>
      </c>
      <c r="U32" s="27">
        <v>0</v>
      </c>
      <c r="V32" s="27">
        <v>0</v>
      </c>
      <c r="W32" s="27">
        <v>0</v>
      </c>
      <c r="X32" s="27">
        <v>0</v>
      </c>
      <c r="Y32" s="27">
        <v>0</v>
      </c>
      <c r="Z32" s="216" t="s">
        <v>18</v>
      </c>
      <c r="AA32" s="216" t="s">
        <v>18</v>
      </c>
      <c r="AB32" s="216" t="s">
        <v>18</v>
      </c>
      <c r="AC32" s="226"/>
      <c r="AD32" s="215" t="s">
        <v>114</v>
      </c>
      <c r="AE32" s="89">
        <v>397</v>
      </c>
      <c r="AF32" s="89">
        <v>409</v>
      </c>
      <c r="AG32" s="89">
        <v>172</v>
      </c>
      <c r="AH32" s="89">
        <v>128</v>
      </c>
      <c r="AI32" s="89">
        <v>256</v>
      </c>
      <c r="AJ32" s="89">
        <v>466</v>
      </c>
      <c r="AK32" s="90">
        <v>568</v>
      </c>
      <c r="AM32" s="215" t="s">
        <v>139</v>
      </c>
      <c r="AN32" s="89">
        <v>12</v>
      </c>
      <c r="AO32" s="89">
        <v>12</v>
      </c>
      <c r="AP32" s="89">
        <v>12</v>
      </c>
      <c r="AQ32" s="89" t="s">
        <v>18</v>
      </c>
      <c r="AR32" s="90" t="s">
        <v>18</v>
      </c>
      <c r="AS32" s="90" t="s">
        <v>18</v>
      </c>
      <c r="AT32" s="90" t="s">
        <v>18</v>
      </c>
      <c r="AU32" s="90" t="s">
        <v>18</v>
      </c>
      <c r="AV32" s="90" t="s">
        <v>18</v>
      </c>
      <c r="AW32" s="90" t="s">
        <v>18</v>
      </c>
      <c r="AX32" s="90" t="s">
        <v>18</v>
      </c>
      <c r="AY32" s="90" t="s">
        <v>18</v>
      </c>
    </row>
    <row r="33" spans="2:51" x14ac:dyDescent="0.2">
      <c r="B33" s="168" t="s">
        <v>118</v>
      </c>
      <c r="C33" s="89">
        <v>3</v>
      </c>
      <c r="D33" s="89">
        <v>3</v>
      </c>
      <c r="E33" s="66">
        <v>1</v>
      </c>
      <c r="F33" s="89">
        <v>1</v>
      </c>
      <c r="G33" s="66">
        <v>1</v>
      </c>
      <c r="H33" s="66">
        <v>1</v>
      </c>
      <c r="I33" s="66"/>
      <c r="O33" s="117"/>
      <c r="P33" s="215" t="s">
        <v>114</v>
      </c>
      <c r="Q33" s="216">
        <v>147</v>
      </c>
      <c r="R33" s="216">
        <v>142</v>
      </c>
      <c r="S33" s="216">
        <v>200</v>
      </c>
      <c r="T33" s="216">
        <v>192</v>
      </c>
      <c r="U33" s="216">
        <v>171</v>
      </c>
      <c r="V33" s="216">
        <v>230</v>
      </c>
      <c r="W33" s="216">
        <v>305</v>
      </c>
      <c r="X33" s="216">
        <v>397</v>
      </c>
      <c r="Y33" s="216">
        <v>464</v>
      </c>
      <c r="Z33" s="216">
        <v>477</v>
      </c>
      <c r="AA33" s="216">
        <v>412</v>
      </c>
      <c r="AB33" s="216">
        <v>369</v>
      </c>
      <c r="AC33" s="117"/>
      <c r="AD33" s="215" t="s">
        <v>115</v>
      </c>
      <c r="AE33" s="89">
        <v>14</v>
      </c>
      <c r="AF33" s="89">
        <v>15</v>
      </c>
      <c r="AG33" s="89">
        <v>5</v>
      </c>
      <c r="AH33" s="89">
        <v>3</v>
      </c>
      <c r="AI33" s="89">
        <v>1</v>
      </c>
      <c r="AJ33" s="89">
        <v>1</v>
      </c>
      <c r="AK33" s="90">
        <v>1</v>
      </c>
      <c r="AM33" s="215" t="s">
        <v>114</v>
      </c>
      <c r="AN33" s="89">
        <v>619</v>
      </c>
      <c r="AO33" s="89">
        <v>817</v>
      </c>
      <c r="AP33" s="89">
        <v>925</v>
      </c>
      <c r="AQ33" s="92">
        <v>1491</v>
      </c>
      <c r="AR33" s="91">
        <v>1762</v>
      </c>
      <c r="AS33" s="95">
        <v>2019.55</v>
      </c>
      <c r="AT33" s="95">
        <v>3224</v>
      </c>
      <c r="AU33" s="95">
        <v>4063.337</v>
      </c>
      <c r="AV33" s="95">
        <v>4481</v>
      </c>
      <c r="AW33" s="95">
        <v>5496</v>
      </c>
      <c r="AX33" s="95">
        <v>6329</v>
      </c>
      <c r="AY33" s="95">
        <v>7209</v>
      </c>
    </row>
    <row r="34" spans="2:51" x14ac:dyDescent="0.2">
      <c r="B34" s="168" t="s">
        <v>119</v>
      </c>
      <c r="C34" s="89">
        <v>5</v>
      </c>
      <c r="D34" s="89">
        <v>11</v>
      </c>
      <c r="E34" s="66">
        <v>10</v>
      </c>
      <c r="F34" s="89">
        <v>9</v>
      </c>
      <c r="G34" s="66">
        <v>8</v>
      </c>
      <c r="H34" s="66">
        <v>13</v>
      </c>
      <c r="I34" s="89">
        <v>17</v>
      </c>
      <c r="J34" s="89">
        <v>13</v>
      </c>
      <c r="K34" s="89" t="s">
        <v>18</v>
      </c>
      <c r="L34" s="89">
        <v>43</v>
      </c>
      <c r="M34" s="89">
        <v>80</v>
      </c>
      <c r="N34" s="89">
        <v>83</v>
      </c>
      <c r="O34" s="117"/>
      <c r="P34" s="215" t="s">
        <v>115</v>
      </c>
      <c r="Q34" s="216">
        <v>1</v>
      </c>
      <c r="R34" s="216">
        <v>1</v>
      </c>
      <c r="S34" s="216">
        <v>3</v>
      </c>
      <c r="T34" s="216">
        <v>8</v>
      </c>
      <c r="U34" s="216">
        <v>8</v>
      </c>
      <c r="V34" s="216">
        <v>12</v>
      </c>
      <c r="W34" s="216">
        <v>21</v>
      </c>
      <c r="X34" s="216">
        <v>19</v>
      </c>
      <c r="Y34" s="216">
        <v>16</v>
      </c>
      <c r="Z34" s="216">
        <v>13</v>
      </c>
      <c r="AA34" s="216">
        <v>16</v>
      </c>
      <c r="AB34" s="216">
        <v>13</v>
      </c>
      <c r="AC34" s="117"/>
      <c r="AD34" s="215" t="s">
        <v>125</v>
      </c>
      <c r="AE34" s="89">
        <v>78</v>
      </c>
      <c r="AF34" s="89">
        <v>80</v>
      </c>
      <c r="AG34" s="89">
        <v>65</v>
      </c>
      <c r="AH34" s="89">
        <v>68</v>
      </c>
      <c r="AI34" s="89">
        <v>41</v>
      </c>
      <c r="AJ34" s="89">
        <v>59</v>
      </c>
      <c r="AK34" s="90">
        <v>68</v>
      </c>
      <c r="AM34" s="215" t="s">
        <v>115</v>
      </c>
      <c r="AN34" s="89">
        <v>1</v>
      </c>
      <c r="AO34" s="89" t="s">
        <v>18</v>
      </c>
      <c r="AP34" s="89" t="s">
        <v>18</v>
      </c>
      <c r="AQ34" s="89" t="s">
        <v>18</v>
      </c>
      <c r="AR34" s="90" t="s">
        <v>18</v>
      </c>
      <c r="AS34" s="90" t="s">
        <v>18</v>
      </c>
      <c r="AT34" s="90" t="s">
        <v>18</v>
      </c>
      <c r="AU34" s="90" t="s">
        <v>18</v>
      </c>
      <c r="AV34" s="90" t="s">
        <v>18</v>
      </c>
      <c r="AW34" s="90" t="s">
        <v>18</v>
      </c>
      <c r="AX34" s="90" t="s">
        <v>18</v>
      </c>
      <c r="AY34" s="90" t="s">
        <v>18</v>
      </c>
    </row>
    <row r="35" spans="2:51" x14ac:dyDescent="0.2">
      <c r="B35" s="168" t="s">
        <v>136</v>
      </c>
      <c r="C35" s="89"/>
      <c r="D35" s="89"/>
      <c r="E35" s="66"/>
      <c r="F35" s="89"/>
      <c r="G35" s="66"/>
      <c r="H35" s="66"/>
      <c r="I35" s="89" t="s">
        <v>18</v>
      </c>
      <c r="J35" s="89">
        <v>1</v>
      </c>
      <c r="K35" s="89" t="s">
        <v>18</v>
      </c>
      <c r="L35" s="89" t="s">
        <v>18</v>
      </c>
      <c r="M35" s="89" t="s">
        <v>18</v>
      </c>
      <c r="N35" s="89"/>
      <c r="O35" s="117"/>
      <c r="P35" s="215" t="s">
        <v>116</v>
      </c>
      <c r="Q35" s="216">
        <v>33</v>
      </c>
      <c r="R35" s="216">
        <v>32</v>
      </c>
      <c r="S35" s="216">
        <v>14</v>
      </c>
      <c r="T35" s="216">
        <v>16</v>
      </c>
      <c r="U35" s="216">
        <v>13</v>
      </c>
      <c r="V35" s="216">
        <v>17</v>
      </c>
      <c r="W35" s="216">
        <v>14</v>
      </c>
      <c r="X35" s="216">
        <v>28</v>
      </c>
      <c r="Y35" s="216">
        <v>30</v>
      </c>
      <c r="Z35" s="216">
        <v>26</v>
      </c>
      <c r="AA35" s="216">
        <v>22</v>
      </c>
      <c r="AB35" s="216">
        <v>20</v>
      </c>
      <c r="AC35" s="117"/>
      <c r="AD35" s="215" t="s">
        <v>126</v>
      </c>
      <c r="AE35" s="89">
        <v>13</v>
      </c>
      <c r="AF35" s="89">
        <v>13</v>
      </c>
      <c r="AG35" s="89">
        <v>3</v>
      </c>
      <c r="AH35" s="89">
        <v>8</v>
      </c>
      <c r="AI35" s="89">
        <v>6</v>
      </c>
      <c r="AJ35" s="89">
        <v>5</v>
      </c>
      <c r="AK35" s="90">
        <v>5</v>
      </c>
      <c r="AM35" s="215" t="s">
        <v>125</v>
      </c>
      <c r="AN35" s="89">
        <v>88</v>
      </c>
      <c r="AO35" s="89">
        <v>85</v>
      </c>
      <c r="AP35" s="89">
        <v>85</v>
      </c>
      <c r="AQ35" s="89">
        <v>112</v>
      </c>
      <c r="AR35" s="90">
        <v>104</v>
      </c>
      <c r="AS35" s="95">
        <v>113</v>
      </c>
      <c r="AT35" s="95">
        <v>118</v>
      </c>
      <c r="AU35" s="95">
        <v>139.46299999999999</v>
      </c>
      <c r="AV35" s="95">
        <v>144.88399999999999</v>
      </c>
      <c r="AW35" s="95">
        <v>143</v>
      </c>
      <c r="AX35" s="95">
        <v>184</v>
      </c>
      <c r="AY35" s="95">
        <v>182</v>
      </c>
    </row>
    <row r="36" spans="2:51" x14ac:dyDescent="0.2">
      <c r="B36" s="168" t="s">
        <v>137</v>
      </c>
      <c r="C36" s="89"/>
      <c r="D36" s="89"/>
      <c r="E36" s="66"/>
      <c r="F36" s="89"/>
      <c r="G36" s="66"/>
      <c r="H36" s="66"/>
      <c r="I36" s="89" t="s">
        <v>18</v>
      </c>
      <c r="J36" s="89" t="s">
        <v>18</v>
      </c>
      <c r="K36" s="89">
        <v>34</v>
      </c>
      <c r="L36" s="89" t="s">
        <v>18</v>
      </c>
      <c r="M36" s="89">
        <v>2</v>
      </c>
      <c r="N36" s="89">
        <v>1</v>
      </c>
      <c r="O36" s="117"/>
      <c r="P36" s="215" t="s">
        <v>153</v>
      </c>
      <c r="Q36" s="216" t="s">
        <v>18</v>
      </c>
      <c r="R36" s="216" t="s">
        <v>18</v>
      </c>
      <c r="S36" s="216">
        <v>3</v>
      </c>
      <c r="T36" s="216">
        <v>8</v>
      </c>
      <c r="U36" s="216">
        <v>11</v>
      </c>
      <c r="V36" s="216">
        <v>19</v>
      </c>
      <c r="W36" s="216">
        <v>18</v>
      </c>
      <c r="X36" s="216">
        <v>13</v>
      </c>
      <c r="Y36" s="216">
        <v>12</v>
      </c>
      <c r="Z36" s="216">
        <v>10</v>
      </c>
      <c r="AA36" s="216">
        <v>8</v>
      </c>
      <c r="AB36" s="216">
        <v>6</v>
      </c>
      <c r="AC36" s="117"/>
      <c r="AD36" s="215" t="s">
        <v>162</v>
      </c>
      <c r="AE36" s="89">
        <v>9</v>
      </c>
      <c r="AF36" s="89">
        <v>4</v>
      </c>
      <c r="AG36" s="89">
        <v>3</v>
      </c>
      <c r="AH36" s="89" t="s">
        <v>18</v>
      </c>
      <c r="AI36" s="89" t="s">
        <v>18</v>
      </c>
      <c r="AJ36" s="89" t="s">
        <v>18</v>
      </c>
      <c r="AK36" s="90" t="s">
        <v>18</v>
      </c>
      <c r="AM36" s="215" t="s">
        <v>126</v>
      </c>
      <c r="AN36" s="89">
        <v>6</v>
      </c>
      <c r="AO36" s="89">
        <v>6</v>
      </c>
      <c r="AP36" s="89">
        <v>5</v>
      </c>
      <c r="AQ36" s="89">
        <v>5</v>
      </c>
      <c r="AR36" s="90">
        <v>4</v>
      </c>
      <c r="AS36" s="95">
        <v>5</v>
      </c>
      <c r="AT36" s="95">
        <v>5</v>
      </c>
      <c r="AU36" s="95">
        <v>4.5010000000000003</v>
      </c>
      <c r="AV36" s="95">
        <v>4.7649999999999997</v>
      </c>
      <c r="AW36" s="95">
        <v>4</v>
      </c>
      <c r="AX36" s="95">
        <v>4</v>
      </c>
      <c r="AY36" s="95">
        <v>4</v>
      </c>
    </row>
    <row r="37" spans="2:51" x14ac:dyDescent="0.2">
      <c r="B37" s="168" t="s">
        <v>120</v>
      </c>
      <c r="C37" s="89">
        <v>24</v>
      </c>
      <c r="D37" s="89">
        <v>41</v>
      </c>
      <c r="E37" s="66">
        <v>43</v>
      </c>
      <c r="F37" s="89">
        <v>44</v>
      </c>
      <c r="G37" s="66">
        <v>44</v>
      </c>
      <c r="H37" s="66">
        <v>44</v>
      </c>
      <c r="I37" s="89">
        <v>34</v>
      </c>
      <c r="J37" s="89">
        <v>35</v>
      </c>
      <c r="K37" s="89">
        <v>32</v>
      </c>
      <c r="L37" s="89">
        <v>27</v>
      </c>
      <c r="M37" s="89">
        <v>26</v>
      </c>
      <c r="N37" s="89">
        <v>32</v>
      </c>
      <c r="O37" s="117"/>
      <c r="P37" s="215" t="s">
        <v>193</v>
      </c>
      <c r="Q37" s="216">
        <v>2</v>
      </c>
      <c r="R37" s="27">
        <v>0</v>
      </c>
      <c r="S37" s="27">
        <v>0</v>
      </c>
      <c r="T37" s="27">
        <v>0</v>
      </c>
      <c r="U37" s="27">
        <v>0</v>
      </c>
      <c r="V37" s="27">
        <v>0</v>
      </c>
      <c r="W37" s="216">
        <v>17</v>
      </c>
      <c r="X37" s="216">
        <v>28</v>
      </c>
      <c r="Y37" s="216">
        <v>29</v>
      </c>
      <c r="Z37" s="216">
        <v>25</v>
      </c>
      <c r="AA37" s="216">
        <v>21</v>
      </c>
      <c r="AB37" s="216">
        <v>21</v>
      </c>
      <c r="AC37" s="117"/>
      <c r="AD37" s="215" t="s">
        <v>127</v>
      </c>
      <c r="AE37" s="89" t="s">
        <v>18</v>
      </c>
      <c r="AF37" s="89" t="s">
        <v>18</v>
      </c>
      <c r="AG37" s="89" t="s">
        <v>18</v>
      </c>
      <c r="AH37" s="89" t="s">
        <v>18</v>
      </c>
      <c r="AI37" s="89" t="s">
        <v>18</v>
      </c>
      <c r="AJ37" s="89" t="s">
        <v>18</v>
      </c>
      <c r="AK37" s="90" t="s">
        <v>18</v>
      </c>
      <c r="AM37" s="215" t="s">
        <v>162</v>
      </c>
      <c r="AN37" s="89" t="s">
        <v>18</v>
      </c>
      <c r="AO37" s="89" t="s">
        <v>18</v>
      </c>
      <c r="AP37" s="89"/>
      <c r="AQ37" s="89" t="s">
        <v>18</v>
      </c>
      <c r="AR37" s="90" t="s">
        <v>18</v>
      </c>
      <c r="AS37" s="90" t="s">
        <v>18</v>
      </c>
      <c r="AT37" s="90" t="s">
        <v>18</v>
      </c>
      <c r="AU37" s="90" t="s">
        <v>18</v>
      </c>
      <c r="AV37" s="90" t="s">
        <v>18</v>
      </c>
      <c r="AW37" s="90" t="s">
        <v>18</v>
      </c>
      <c r="AX37" s="90" t="s">
        <v>18</v>
      </c>
      <c r="AY37" s="90" t="s">
        <v>18</v>
      </c>
    </row>
    <row r="38" spans="2:51" x14ac:dyDescent="0.2">
      <c r="B38" s="168" t="s">
        <v>194</v>
      </c>
      <c r="C38" s="89">
        <v>90</v>
      </c>
      <c r="D38" s="89">
        <v>74</v>
      </c>
      <c r="E38" s="66">
        <v>82</v>
      </c>
      <c r="F38" s="89">
        <v>242</v>
      </c>
      <c r="G38" s="66">
        <v>229</v>
      </c>
      <c r="H38" s="66">
        <v>296</v>
      </c>
      <c r="I38" s="89">
        <v>305</v>
      </c>
      <c r="J38" s="89">
        <v>321</v>
      </c>
      <c r="K38" s="89">
        <v>307</v>
      </c>
      <c r="L38" s="89">
        <v>294</v>
      </c>
      <c r="M38" s="89">
        <v>230</v>
      </c>
      <c r="N38" s="89">
        <v>202</v>
      </c>
      <c r="O38" s="117"/>
      <c r="P38" s="215" t="s">
        <v>119</v>
      </c>
      <c r="Q38" s="216">
        <v>82</v>
      </c>
      <c r="R38" s="216">
        <v>76</v>
      </c>
      <c r="S38" s="216">
        <v>75</v>
      </c>
      <c r="T38" s="216">
        <v>69</v>
      </c>
      <c r="U38" s="216">
        <v>67</v>
      </c>
      <c r="V38" s="216">
        <v>66</v>
      </c>
      <c r="W38" s="216">
        <v>66</v>
      </c>
      <c r="X38" s="216">
        <v>48</v>
      </c>
      <c r="Y38" s="216">
        <v>46</v>
      </c>
      <c r="Z38" s="216">
        <v>34</v>
      </c>
      <c r="AA38" s="216">
        <v>34</v>
      </c>
      <c r="AB38" s="216" t="s">
        <v>18</v>
      </c>
      <c r="AC38" s="117"/>
      <c r="AD38" s="215" t="s">
        <v>119</v>
      </c>
      <c r="AE38" s="89" t="s">
        <v>18</v>
      </c>
      <c r="AF38" s="89" t="s">
        <v>18</v>
      </c>
      <c r="AG38" s="89" t="s">
        <v>18</v>
      </c>
      <c r="AH38" s="89" t="s">
        <v>18</v>
      </c>
      <c r="AI38" s="89" t="s">
        <v>18</v>
      </c>
      <c r="AJ38" s="89" t="s">
        <v>18</v>
      </c>
      <c r="AK38" s="90" t="s">
        <v>18</v>
      </c>
      <c r="AM38" s="215" t="s">
        <v>127</v>
      </c>
      <c r="AN38" s="89" t="s">
        <v>18</v>
      </c>
      <c r="AO38" s="89" t="s">
        <v>18</v>
      </c>
      <c r="AP38" s="89" t="s">
        <v>18</v>
      </c>
      <c r="AQ38" s="89" t="s">
        <v>18</v>
      </c>
      <c r="AR38" s="90" t="s">
        <v>18</v>
      </c>
      <c r="AS38" s="90" t="s">
        <v>18</v>
      </c>
      <c r="AT38" s="90" t="s">
        <v>18</v>
      </c>
      <c r="AU38" s="90" t="s">
        <v>18</v>
      </c>
      <c r="AV38" s="90" t="s">
        <v>18</v>
      </c>
      <c r="AW38" s="90" t="s">
        <v>18</v>
      </c>
      <c r="AX38" s="90" t="s">
        <v>18</v>
      </c>
      <c r="AY38" s="90" t="s">
        <v>18</v>
      </c>
    </row>
    <row r="39" spans="2:51" x14ac:dyDescent="0.2">
      <c r="B39" s="168" t="s">
        <v>122</v>
      </c>
      <c r="C39" s="89">
        <v>15</v>
      </c>
      <c r="D39" s="89">
        <v>12</v>
      </c>
      <c r="E39" s="66">
        <v>9</v>
      </c>
      <c r="F39" s="89">
        <v>10</v>
      </c>
      <c r="G39" s="66">
        <v>8</v>
      </c>
      <c r="H39" s="66">
        <v>7</v>
      </c>
      <c r="I39" s="89">
        <v>6</v>
      </c>
      <c r="J39" s="89">
        <v>5</v>
      </c>
      <c r="K39" s="89">
        <v>3</v>
      </c>
      <c r="L39" s="89">
        <v>2</v>
      </c>
      <c r="M39" s="89">
        <v>2</v>
      </c>
      <c r="N39" s="89">
        <v>1</v>
      </c>
      <c r="P39" s="215" t="s">
        <v>137</v>
      </c>
      <c r="Q39" s="216">
        <v>1</v>
      </c>
      <c r="R39" s="216">
        <v>1</v>
      </c>
      <c r="S39" s="216" t="s">
        <v>18</v>
      </c>
      <c r="T39" s="27">
        <v>0</v>
      </c>
      <c r="U39" s="27">
        <v>0</v>
      </c>
      <c r="V39" s="27">
        <v>0</v>
      </c>
      <c r="W39" s="27">
        <v>0</v>
      </c>
      <c r="X39" s="27">
        <v>0</v>
      </c>
      <c r="Y39" s="216" t="s">
        <v>18</v>
      </c>
      <c r="Z39" s="216">
        <v>8</v>
      </c>
      <c r="AA39" s="216">
        <v>12</v>
      </c>
      <c r="AB39" s="216">
        <v>58</v>
      </c>
      <c r="AC39" s="117"/>
      <c r="AD39" s="215" t="s">
        <v>190</v>
      </c>
      <c r="AE39" s="89">
        <v>39</v>
      </c>
      <c r="AF39" s="89">
        <v>40</v>
      </c>
      <c r="AG39" s="89">
        <v>50</v>
      </c>
      <c r="AH39" s="89">
        <v>55</v>
      </c>
      <c r="AI39" s="89">
        <v>50</v>
      </c>
      <c r="AJ39" s="89">
        <v>44</v>
      </c>
      <c r="AK39" s="90">
        <v>38</v>
      </c>
      <c r="AM39" s="215" t="s">
        <v>119</v>
      </c>
      <c r="AN39" s="89" t="s">
        <v>18</v>
      </c>
      <c r="AO39" s="89" t="s">
        <v>18</v>
      </c>
      <c r="AP39" s="89" t="s">
        <v>18</v>
      </c>
      <c r="AQ39" s="89" t="s">
        <v>18</v>
      </c>
      <c r="AR39" s="90" t="s">
        <v>18</v>
      </c>
      <c r="AS39" s="90" t="s">
        <v>18</v>
      </c>
      <c r="AT39" s="90" t="s">
        <v>18</v>
      </c>
      <c r="AU39" s="90" t="s">
        <v>18</v>
      </c>
      <c r="AV39" s="90" t="s">
        <v>18</v>
      </c>
      <c r="AW39" s="90" t="s">
        <v>18</v>
      </c>
      <c r="AX39" s="90" t="s">
        <v>18</v>
      </c>
      <c r="AY39" s="90" t="s">
        <v>18</v>
      </c>
    </row>
    <row r="40" spans="2:51" x14ac:dyDescent="0.2">
      <c r="B40" s="168"/>
      <c r="C40" s="89"/>
      <c r="D40" s="89"/>
      <c r="E40" s="66"/>
      <c r="F40" s="89"/>
      <c r="G40" s="66"/>
      <c r="H40" s="66"/>
      <c r="I40" s="89"/>
      <c r="J40" s="89"/>
      <c r="K40" s="89"/>
      <c r="L40" s="89"/>
      <c r="M40" s="89"/>
      <c r="N40" s="89"/>
      <c r="P40" s="215" t="s">
        <v>120</v>
      </c>
      <c r="Q40" s="216">
        <v>36</v>
      </c>
      <c r="R40" s="216">
        <v>36</v>
      </c>
      <c r="S40" s="216">
        <v>27</v>
      </c>
      <c r="T40" s="216">
        <v>35</v>
      </c>
      <c r="U40" s="216">
        <v>31</v>
      </c>
      <c r="V40" s="216">
        <v>51</v>
      </c>
      <c r="W40" s="216">
        <v>45</v>
      </c>
      <c r="X40" s="216">
        <v>54</v>
      </c>
      <c r="Y40" s="216">
        <v>64</v>
      </c>
      <c r="Z40" s="216">
        <v>80</v>
      </c>
      <c r="AA40" s="216">
        <v>69</v>
      </c>
      <c r="AB40" s="216">
        <v>101</v>
      </c>
      <c r="AC40" s="117"/>
      <c r="AD40" s="215" t="s">
        <v>171</v>
      </c>
      <c r="AE40" s="89">
        <v>48</v>
      </c>
      <c r="AF40" s="89">
        <v>58</v>
      </c>
      <c r="AG40" s="89">
        <v>58</v>
      </c>
      <c r="AH40" s="89">
        <v>58</v>
      </c>
      <c r="AI40" s="89">
        <v>52</v>
      </c>
      <c r="AJ40" s="89">
        <v>52</v>
      </c>
      <c r="AK40" s="90">
        <v>39</v>
      </c>
      <c r="AM40" s="215" t="s">
        <v>190</v>
      </c>
      <c r="AN40" s="89">
        <v>16</v>
      </c>
      <c r="AO40" s="89" t="s">
        <v>18</v>
      </c>
      <c r="AP40" s="89" t="s">
        <v>18</v>
      </c>
      <c r="AQ40" s="89">
        <v>269</v>
      </c>
      <c r="AR40" s="90">
        <v>519</v>
      </c>
      <c r="AS40" s="95">
        <v>406.55</v>
      </c>
      <c r="AT40" s="95">
        <v>437</v>
      </c>
      <c r="AU40" s="95">
        <v>410.78</v>
      </c>
      <c r="AV40" s="95">
        <v>341.67200000000003</v>
      </c>
      <c r="AW40" s="95">
        <v>289</v>
      </c>
      <c r="AX40" s="95">
        <v>191</v>
      </c>
      <c r="AY40" s="95">
        <v>109</v>
      </c>
    </row>
    <row r="41" spans="2:51" x14ac:dyDescent="0.2">
      <c r="B41" s="253" t="s">
        <v>189</v>
      </c>
      <c r="C41" s="71">
        <v>441</v>
      </c>
      <c r="D41" s="71">
        <v>823</v>
      </c>
      <c r="E41" s="209">
        <v>1041</v>
      </c>
      <c r="F41" s="99">
        <v>1143</v>
      </c>
      <c r="G41" s="209">
        <v>1164</v>
      </c>
      <c r="H41" s="209">
        <v>1312</v>
      </c>
      <c r="I41" s="99">
        <v>1286</v>
      </c>
      <c r="J41" s="99">
        <v>1209</v>
      </c>
      <c r="K41" s="99">
        <v>1322</v>
      </c>
      <c r="L41" s="99">
        <v>1292</v>
      </c>
      <c r="M41" s="99">
        <v>1303</v>
      </c>
      <c r="N41" s="99">
        <v>1197</v>
      </c>
      <c r="O41" s="117"/>
      <c r="P41" s="215" t="s">
        <v>201</v>
      </c>
      <c r="Q41" s="216">
        <v>293</v>
      </c>
      <c r="R41" s="216">
        <v>270</v>
      </c>
      <c r="S41" s="216">
        <v>217</v>
      </c>
      <c r="T41" s="216">
        <v>228</v>
      </c>
      <c r="U41" s="216">
        <v>247</v>
      </c>
      <c r="V41" s="216">
        <v>274</v>
      </c>
      <c r="W41" s="216">
        <v>293</v>
      </c>
      <c r="X41" s="216">
        <v>280</v>
      </c>
      <c r="Y41" s="216">
        <v>129</v>
      </c>
      <c r="Z41" s="216">
        <v>102</v>
      </c>
      <c r="AA41" s="216">
        <v>87</v>
      </c>
      <c r="AB41" s="216">
        <v>177</v>
      </c>
      <c r="AC41" s="117"/>
      <c r="AD41" s="215" t="s">
        <v>191</v>
      </c>
      <c r="AE41" s="89">
        <v>56</v>
      </c>
      <c r="AF41" s="89">
        <v>58</v>
      </c>
      <c r="AG41" s="89">
        <v>65</v>
      </c>
      <c r="AH41" s="89">
        <v>66</v>
      </c>
      <c r="AI41" s="89">
        <v>66</v>
      </c>
      <c r="AJ41" s="89">
        <v>66</v>
      </c>
      <c r="AK41" s="90">
        <v>66</v>
      </c>
      <c r="AM41" s="215" t="s">
        <v>171</v>
      </c>
      <c r="AN41" s="89">
        <v>13</v>
      </c>
      <c r="AO41" s="89">
        <v>16</v>
      </c>
      <c r="AP41" s="89">
        <v>96</v>
      </c>
      <c r="AQ41" s="89" t="s">
        <v>18</v>
      </c>
      <c r="AR41" s="90" t="s">
        <v>18</v>
      </c>
      <c r="AS41" s="90" t="s">
        <v>18</v>
      </c>
      <c r="AT41" s="90" t="s">
        <v>18</v>
      </c>
      <c r="AU41" s="90" t="s">
        <v>18</v>
      </c>
      <c r="AV41" s="90" t="s">
        <v>18</v>
      </c>
      <c r="AW41" s="90" t="s">
        <v>18</v>
      </c>
      <c r="AX41" s="90" t="s">
        <v>18</v>
      </c>
      <c r="AY41" s="90" t="s">
        <v>18</v>
      </c>
    </row>
    <row r="42" spans="2:51" x14ac:dyDescent="0.2">
      <c r="B42" s="168" t="s">
        <v>139</v>
      </c>
      <c r="C42" s="89"/>
      <c r="D42" s="89"/>
      <c r="E42" s="66"/>
      <c r="F42" s="89"/>
      <c r="G42" s="66"/>
      <c r="H42" s="66"/>
      <c r="I42" s="66"/>
      <c r="O42" s="117"/>
      <c r="P42" s="215" t="s">
        <v>122</v>
      </c>
      <c r="Q42" s="216">
        <v>1</v>
      </c>
      <c r="R42" s="216">
        <v>1</v>
      </c>
      <c r="S42" s="216">
        <v>1</v>
      </c>
      <c r="T42" s="27">
        <v>0</v>
      </c>
      <c r="U42" s="27">
        <v>0</v>
      </c>
      <c r="V42" s="27">
        <v>0</v>
      </c>
      <c r="W42" s="27">
        <v>0</v>
      </c>
      <c r="X42" s="27">
        <v>0</v>
      </c>
      <c r="Y42" s="216" t="s">
        <v>18</v>
      </c>
      <c r="Z42" s="216" t="s">
        <v>18</v>
      </c>
      <c r="AA42" s="216" t="s">
        <v>18</v>
      </c>
      <c r="AB42" s="216" t="s">
        <v>18</v>
      </c>
      <c r="AC42" s="117"/>
      <c r="AD42" s="215" t="s">
        <v>210</v>
      </c>
      <c r="AE42" s="89">
        <v>6</v>
      </c>
      <c r="AF42" s="89">
        <v>2</v>
      </c>
      <c r="AG42" s="89" t="s">
        <v>18</v>
      </c>
      <c r="AH42" s="89">
        <v>13</v>
      </c>
      <c r="AI42" s="89">
        <v>10</v>
      </c>
      <c r="AJ42" s="89">
        <v>7</v>
      </c>
      <c r="AK42" s="90">
        <v>4</v>
      </c>
      <c r="AM42" s="215" t="s">
        <v>191</v>
      </c>
      <c r="AN42" s="89">
        <v>77</v>
      </c>
      <c r="AO42" s="89">
        <v>66</v>
      </c>
      <c r="AP42" s="89">
        <v>66</v>
      </c>
      <c r="AQ42" s="89">
        <v>121</v>
      </c>
      <c r="AR42" s="90">
        <v>121</v>
      </c>
      <c r="AS42" s="95">
        <v>121</v>
      </c>
      <c r="AT42" s="95">
        <v>76</v>
      </c>
      <c r="AU42" s="95">
        <v>69.332999999999998</v>
      </c>
      <c r="AV42" s="95">
        <v>64.134</v>
      </c>
      <c r="AW42" s="95">
        <v>59</v>
      </c>
      <c r="AX42" s="95">
        <v>52</v>
      </c>
      <c r="AY42" s="95">
        <v>46</v>
      </c>
    </row>
    <row r="43" spans="2:51" x14ac:dyDescent="0.2">
      <c r="B43" s="168" t="s">
        <v>195</v>
      </c>
      <c r="C43" s="89"/>
      <c r="D43" s="89"/>
      <c r="E43" s="66"/>
      <c r="F43" s="89">
        <v>8</v>
      </c>
      <c r="G43" s="66">
        <v>8</v>
      </c>
      <c r="H43" s="66">
        <v>7</v>
      </c>
      <c r="I43" s="89" t="s">
        <v>18</v>
      </c>
      <c r="J43" s="89">
        <v>15</v>
      </c>
      <c r="K43" s="89">
        <v>19</v>
      </c>
      <c r="L43" s="89">
        <v>29</v>
      </c>
      <c r="M43" s="89">
        <v>117</v>
      </c>
      <c r="N43" s="89">
        <v>105</v>
      </c>
      <c r="O43" s="117"/>
      <c r="P43" s="168"/>
      <c r="Q43" s="213"/>
      <c r="R43" s="213"/>
      <c r="S43" s="213"/>
      <c r="T43" s="213"/>
      <c r="U43" s="213"/>
      <c r="V43" s="213"/>
      <c r="W43" s="213"/>
      <c r="X43" s="213"/>
      <c r="Y43" s="213"/>
      <c r="Z43" s="213"/>
      <c r="AA43" s="213"/>
      <c r="AB43" s="213"/>
      <c r="AC43" s="117"/>
      <c r="AD43" s="213"/>
      <c r="AE43" s="213"/>
      <c r="AF43" s="213"/>
      <c r="AG43" s="213"/>
      <c r="AH43" s="213"/>
      <c r="AI43" s="213"/>
      <c r="AJ43" s="213"/>
      <c r="AK43" s="213"/>
      <c r="AQ43" s="114"/>
      <c r="AR43" s="114"/>
    </row>
    <row r="44" spans="2:51" x14ac:dyDescent="0.2">
      <c r="B44" s="168" t="s">
        <v>124</v>
      </c>
      <c r="C44" s="89">
        <v>250</v>
      </c>
      <c r="D44" s="89">
        <v>580</v>
      </c>
      <c r="E44" s="66">
        <v>761</v>
      </c>
      <c r="F44" s="89">
        <v>763</v>
      </c>
      <c r="G44" s="66">
        <v>765</v>
      </c>
      <c r="H44" s="66">
        <v>714</v>
      </c>
      <c r="I44" s="89">
        <v>661</v>
      </c>
      <c r="J44" s="89">
        <v>594</v>
      </c>
      <c r="K44" s="89">
        <v>527</v>
      </c>
      <c r="L44" s="89">
        <v>459</v>
      </c>
      <c r="M44" s="89">
        <v>389</v>
      </c>
      <c r="N44" s="89">
        <v>319</v>
      </c>
      <c r="O44" s="117"/>
      <c r="P44" s="183" t="s">
        <v>202</v>
      </c>
      <c r="Q44" s="213">
        <v>987</v>
      </c>
      <c r="R44" s="213">
        <v>893</v>
      </c>
      <c r="S44" s="213">
        <v>783</v>
      </c>
      <c r="T44" s="213">
        <v>684</v>
      </c>
      <c r="U44" s="213">
        <v>619</v>
      </c>
      <c r="V44" s="213">
        <v>592</v>
      </c>
      <c r="W44" s="213">
        <v>550</v>
      </c>
      <c r="X44" s="213">
        <v>563</v>
      </c>
      <c r="Y44" s="213">
        <v>574</v>
      </c>
      <c r="Z44" s="213">
        <v>600</v>
      </c>
      <c r="AA44" s="213">
        <v>623</v>
      </c>
      <c r="AB44" s="213">
        <v>384</v>
      </c>
      <c r="AC44" s="117"/>
      <c r="AD44" s="183" t="s">
        <v>211</v>
      </c>
      <c r="AE44" s="99">
        <v>12873</v>
      </c>
      <c r="AF44" s="99">
        <v>12234</v>
      </c>
      <c r="AG44" s="99">
        <v>13310</v>
      </c>
      <c r="AH44" s="99">
        <v>14331</v>
      </c>
      <c r="AI44" s="99">
        <v>14950</v>
      </c>
      <c r="AJ44" s="99">
        <v>14349</v>
      </c>
      <c r="AK44" s="98">
        <v>15358</v>
      </c>
      <c r="AM44" s="253" t="s">
        <v>211</v>
      </c>
      <c r="AN44" s="99">
        <v>16819</v>
      </c>
      <c r="AO44" s="99">
        <v>18687</v>
      </c>
      <c r="AP44" s="99">
        <v>21581</v>
      </c>
      <c r="AQ44" s="99">
        <v>23102</v>
      </c>
      <c r="AR44" s="99">
        <v>23750</v>
      </c>
      <c r="AS44" s="99">
        <v>25881</v>
      </c>
      <c r="AT44" s="99">
        <v>25440.903000000002</v>
      </c>
      <c r="AU44" s="99">
        <v>24227.816999999995</v>
      </c>
      <c r="AV44" s="99">
        <v>25852.574000000001</v>
      </c>
      <c r="AW44" s="99">
        <v>24281</v>
      </c>
      <c r="AX44" s="99">
        <v>26386</v>
      </c>
      <c r="AY44" s="99">
        <v>27611</v>
      </c>
    </row>
    <row r="45" spans="2:51" x14ac:dyDescent="0.2">
      <c r="B45" s="168" t="s">
        <v>125</v>
      </c>
      <c r="C45" s="89">
        <v>1</v>
      </c>
      <c r="D45" s="89" t="s">
        <v>18</v>
      </c>
      <c r="E45" s="66">
        <v>7</v>
      </c>
      <c r="F45" s="89">
        <v>7</v>
      </c>
      <c r="G45" s="66">
        <v>8</v>
      </c>
      <c r="H45" s="66">
        <v>21</v>
      </c>
      <c r="I45" s="89">
        <v>40</v>
      </c>
      <c r="J45" s="89">
        <v>73</v>
      </c>
      <c r="K45" s="89">
        <v>99</v>
      </c>
      <c r="L45" s="89">
        <v>113</v>
      </c>
      <c r="M45" s="89">
        <v>114</v>
      </c>
      <c r="N45" s="89">
        <v>123</v>
      </c>
      <c r="O45" s="117"/>
      <c r="P45" s="215" t="s">
        <v>139</v>
      </c>
      <c r="Q45" s="216"/>
      <c r="R45" s="216"/>
      <c r="S45" s="216"/>
      <c r="T45" s="216"/>
      <c r="U45" s="216"/>
      <c r="V45" s="216"/>
      <c r="W45" s="216" t="s">
        <v>18</v>
      </c>
      <c r="X45" s="216" t="s">
        <v>18</v>
      </c>
      <c r="Y45" s="216" t="s">
        <v>18</v>
      </c>
      <c r="Z45" s="216" t="s">
        <v>18</v>
      </c>
      <c r="AA45" s="216" t="s">
        <v>18</v>
      </c>
      <c r="AB45" s="216">
        <v>25</v>
      </c>
      <c r="AC45" s="117"/>
      <c r="AD45" s="215" t="s">
        <v>106</v>
      </c>
      <c r="AE45" s="92">
        <v>5528</v>
      </c>
      <c r="AF45" s="92">
        <v>5710</v>
      </c>
      <c r="AG45" s="92">
        <v>6043</v>
      </c>
      <c r="AH45" s="92">
        <v>6151</v>
      </c>
      <c r="AI45" s="92">
        <v>6412</v>
      </c>
      <c r="AJ45" s="92">
        <v>5554</v>
      </c>
      <c r="AK45" s="91">
        <v>6049</v>
      </c>
      <c r="AM45" s="215" t="s">
        <v>106</v>
      </c>
      <c r="AN45" s="92">
        <v>6588</v>
      </c>
      <c r="AO45" s="92">
        <v>7151</v>
      </c>
      <c r="AP45" s="92">
        <v>9408</v>
      </c>
      <c r="AQ45" s="92">
        <v>10940</v>
      </c>
      <c r="AR45" s="91">
        <v>11586</v>
      </c>
      <c r="AS45" s="95">
        <v>12324</v>
      </c>
      <c r="AT45" s="95">
        <v>11867.519</v>
      </c>
      <c r="AU45" s="95">
        <v>10583.562</v>
      </c>
      <c r="AV45" s="95">
        <v>10664</v>
      </c>
      <c r="AW45" s="95">
        <v>9452</v>
      </c>
      <c r="AX45" s="95">
        <v>10355</v>
      </c>
      <c r="AY45" s="95">
        <v>11088</v>
      </c>
    </row>
    <row r="46" spans="2:51" x14ac:dyDescent="0.2">
      <c r="B46" s="168" t="s">
        <v>126</v>
      </c>
      <c r="C46" s="89">
        <v>80</v>
      </c>
      <c r="D46" s="89">
        <v>80</v>
      </c>
      <c r="E46" s="66">
        <v>80</v>
      </c>
      <c r="F46" s="89">
        <v>80</v>
      </c>
      <c r="G46" s="66">
        <v>80</v>
      </c>
      <c r="H46" s="66">
        <v>74</v>
      </c>
      <c r="I46" s="89">
        <v>66</v>
      </c>
      <c r="J46" s="89">
        <v>60</v>
      </c>
      <c r="K46" s="89">
        <v>54</v>
      </c>
      <c r="L46" s="89">
        <v>46</v>
      </c>
      <c r="M46" s="89">
        <v>45</v>
      </c>
      <c r="N46" s="89">
        <v>44</v>
      </c>
      <c r="O46" s="117"/>
      <c r="P46" s="215" t="s">
        <v>195</v>
      </c>
      <c r="Q46" s="216">
        <v>40</v>
      </c>
      <c r="R46" s="216">
        <v>34</v>
      </c>
      <c r="S46" s="216">
        <v>30</v>
      </c>
      <c r="T46" s="216">
        <v>49</v>
      </c>
      <c r="U46" s="216">
        <v>40</v>
      </c>
      <c r="V46" s="216">
        <v>47</v>
      </c>
      <c r="W46" s="216">
        <v>29</v>
      </c>
      <c r="X46" s="216">
        <v>26</v>
      </c>
      <c r="Y46" s="216">
        <v>52</v>
      </c>
      <c r="Z46" s="216">
        <v>109</v>
      </c>
      <c r="AA46" s="216">
        <v>144</v>
      </c>
      <c r="AB46" s="216">
        <v>131</v>
      </c>
      <c r="AD46" s="215" t="s">
        <v>216</v>
      </c>
      <c r="AE46" s="92">
        <v>3263</v>
      </c>
      <c r="AF46" s="92">
        <v>2335</v>
      </c>
      <c r="AG46" s="92">
        <v>2905</v>
      </c>
      <c r="AH46" s="92">
        <v>2820</v>
      </c>
      <c r="AI46" s="92">
        <v>2706</v>
      </c>
      <c r="AJ46" s="89">
        <v>2526</v>
      </c>
      <c r="AK46" s="91">
        <v>2406</v>
      </c>
      <c r="AM46" s="101" t="s">
        <v>319</v>
      </c>
      <c r="AN46" s="92">
        <v>2248</v>
      </c>
      <c r="AO46" s="92">
        <v>2149</v>
      </c>
      <c r="AP46" s="92">
        <v>2015</v>
      </c>
      <c r="AQ46" s="92">
        <v>1879</v>
      </c>
      <c r="AR46" s="91">
        <v>1722</v>
      </c>
      <c r="AS46" s="95">
        <v>1647</v>
      </c>
      <c r="AT46" s="95">
        <v>1578.2670000000001</v>
      </c>
      <c r="AU46" s="95">
        <v>1426.319</v>
      </c>
      <c r="AV46" s="95">
        <v>1376</v>
      </c>
      <c r="AW46" s="95">
        <v>1211</v>
      </c>
      <c r="AX46" s="95">
        <v>1218</v>
      </c>
      <c r="AY46" s="95">
        <v>1296</v>
      </c>
    </row>
    <row r="47" spans="2:51" x14ac:dyDescent="0.2">
      <c r="B47" s="168" t="s">
        <v>127</v>
      </c>
      <c r="C47" s="89">
        <v>10</v>
      </c>
      <c r="D47" s="89">
        <v>10</v>
      </c>
      <c r="E47" s="66">
        <v>9</v>
      </c>
      <c r="F47" s="89">
        <v>7</v>
      </c>
      <c r="G47" s="66">
        <v>6</v>
      </c>
      <c r="H47" s="66">
        <v>4</v>
      </c>
      <c r="I47" s="89">
        <v>11</v>
      </c>
      <c r="J47" s="89">
        <v>7</v>
      </c>
      <c r="K47" s="89">
        <v>6</v>
      </c>
      <c r="L47" s="89">
        <v>6</v>
      </c>
      <c r="M47" s="89">
        <v>6</v>
      </c>
      <c r="N47" s="89">
        <v>6</v>
      </c>
      <c r="O47" s="117"/>
      <c r="P47" s="215" t="s">
        <v>124</v>
      </c>
      <c r="Q47" s="216">
        <v>233</v>
      </c>
      <c r="R47" s="216">
        <v>164</v>
      </c>
      <c r="S47" s="216">
        <v>94</v>
      </c>
      <c r="T47" s="216">
        <v>28</v>
      </c>
      <c r="U47" s="216">
        <v>14</v>
      </c>
      <c r="V47" s="27">
        <v>0</v>
      </c>
      <c r="W47" s="27">
        <v>0</v>
      </c>
      <c r="X47" s="27">
        <v>0</v>
      </c>
      <c r="Y47" s="216"/>
      <c r="Z47" s="216"/>
      <c r="AA47" s="216"/>
      <c r="AB47" s="216"/>
      <c r="AC47" s="213"/>
      <c r="AD47" s="215" t="s">
        <v>108</v>
      </c>
      <c r="AE47" s="92">
        <v>3733</v>
      </c>
      <c r="AF47" s="92">
        <v>3857</v>
      </c>
      <c r="AG47" s="92">
        <v>4123</v>
      </c>
      <c r="AH47" s="92">
        <v>5097</v>
      </c>
      <c r="AI47" s="92">
        <v>5604</v>
      </c>
      <c r="AJ47" s="89">
        <v>6019</v>
      </c>
      <c r="AK47" s="91">
        <v>6651</v>
      </c>
      <c r="AM47" s="215" t="s">
        <v>108</v>
      </c>
      <c r="AN47" s="92">
        <v>7670</v>
      </c>
      <c r="AO47" s="92">
        <v>8782</v>
      </c>
      <c r="AP47" s="92">
        <v>9517</v>
      </c>
      <c r="AQ47" s="92">
        <v>9775</v>
      </c>
      <c r="AR47" s="91">
        <v>9777</v>
      </c>
      <c r="AS47" s="95">
        <v>11149</v>
      </c>
      <c r="AT47" s="95">
        <v>10967.323</v>
      </c>
      <c r="AU47" s="95">
        <v>11119.467000000001</v>
      </c>
      <c r="AV47" s="95">
        <v>12697</v>
      </c>
      <c r="AW47" s="95">
        <v>12453</v>
      </c>
      <c r="AX47" s="95">
        <v>13510</v>
      </c>
      <c r="AY47" s="95">
        <v>13840</v>
      </c>
    </row>
    <row r="48" spans="2:51" x14ac:dyDescent="0.2">
      <c r="B48" s="168" t="s">
        <v>190</v>
      </c>
      <c r="C48" s="89" t="s">
        <v>18</v>
      </c>
      <c r="D48" s="89">
        <v>53</v>
      </c>
      <c r="E48" s="66">
        <v>61</v>
      </c>
      <c r="F48" s="89">
        <v>116</v>
      </c>
      <c r="G48" s="66">
        <v>125</v>
      </c>
      <c r="H48" s="66">
        <v>317</v>
      </c>
      <c r="I48" s="89">
        <v>325</v>
      </c>
      <c r="J48" s="89">
        <v>273</v>
      </c>
      <c r="K48" s="89">
        <v>401</v>
      </c>
      <c r="L48" s="89">
        <v>417</v>
      </c>
      <c r="M48" s="89">
        <v>406</v>
      </c>
      <c r="N48" s="89">
        <v>383</v>
      </c>
      <c r="P48" s="215" t="s">
        <v>125</v>
      </c>
      <c r="Q48" s="216">
        <v>123</v>
      </c>
      <c r="R48" s="216">
        <v>125</v>
      </c>
      <c r="S48" s="216">
        <v>120</v>
      </c>
      <c r="T48" s="216">
        <v>106</v>
      </c>
      <c r="U48" s="216">
        <v>102</v>
      </c>
      <c r="V48" s="216">
        <v>99</v>
      </c>
      <c r="W48" s="216">
        <v>98</v>
      </c>
      <c r="X48" s="216">
        <v>90</v>
      </c>
      <c r="Y48" s="216">
        <v>84</v>
      </c>
      <c r="Z48" s="216">
        <v>88</v>
      </c>
      <c r="AA48" s="216">
        <v>68</v>
      </c>
      <c r="AB48" s="216">
        <v>74</v>
      </c>
      <c r="AC48" s="213"/>
      <c r="AD48" s="215" t="s">
        <v>212</v>
      </c>
      <c r="AE48" s="89" t="s">
        <v>18</v>
      </c>
      <c r="AF48" s="89">
        <v>3</v>
      </c>
      <c r="AG48" s="89">
        <v>5</v>
      </c>
      <c r="AH48" s="89">
        <v>12</v>
      </c>
      <c r="AI48" s="89">
        <v>18</v>
      </c>
      <c r="AJ48" s="89">
        <v>19</v>
      </c>
      <c r="AK48" s="90">
        <v>20</v>
      </c>
      <c r="AM48" s="215" t="s">
        <v>320</v>
      </c>
      <c r="AN48" s="89">
        <v>70</v>
      </c>
      <c r="AO48" s="89">
        <v>72</v>
      </c>
      <c r="AP48" s="89">
        <v>72</v>
      </c>
      <c r="AQ48" s="89">
        <v>67</v>
      </c>
      <c r="AR48" s="90">
        <v>59</v>
      </c>
      <c r="AS48" s="95">
        <v>54</v>
      </c>
      <c r="AT48" s="95">
        <v>44.06</v>
      </c>
      <c r="AU48" s="95">
        <v>36.587000000000003</v>
      </c>
      <c r="AV48" s="95">
        <v>29.986000000000001</v>
      </c>
      <c r="AW48" s="95">
        <v>19</v>
      </c>
      <c r="AX48" s="95">
        <v>11</v>
      </c>
      <c r="AY48" s="95">
        <v>6</v>
      </c>
    </row>
    <row r="49" spans="1:51" x14ac:dyDescent="0.2">
      <c r="B49" s="168" t="s">
        <v>128</v>
      </c>
      <c r="C49" s="89" t="s">
        <v>18</v>
      </c>
      <c r="D49" s="89" t="s">
        <v>18</v>
      </c>
      <c r="E49" s="66">
        <v>11</v>
      </c>
      <c r="F49" s="89">
        <v>27</v>
      </c>
      <c r="G49" s="66">
        <v>34</v>
      </c>
      <c r="H49" s="66">
        <v>39</v>
      </c>
      <c r="I49" s="89">
        <v>39</v>
      </c>
      <c r="J49" s="89">
        <v>43</v>
      </c>
      <c r="K49" s="89">
        <v>64</v>
      </c>
      <c r="L49" s="89">
        <v>70</v>
      </c>
      <c r="M49" s="89">
        <v>76</v>
      </c>
      <c r="N49" s="89">
        <v>75</v>
      </c>
      <c r="O49" s="117"/>
      <c r="P49" s="215" t="s">
        <v>126</v>
      </c>
      <c r="Q49" s="216">
        <v>43</v>
      </c>
      <c r="R49" s="216">
        <v>43</v>
      </c>
      <c r="S49" s="216">
        <v>43</v>
      </c>
      <c r="T49" s="216">
        <v>41</v>
      </c>
      <c r="U49" s="216">
        <v>38</v>
      </c>
      <c r="V49" s="216">
        <v>34</v>
      </c>
      <c r="W49" s="216">
        <v>31</v>
      </c>
      <c r="X49" s="216">
        <v>28</v>
      </c>
      <c r="Y49" s="216">
        <v>28</v>
      </c>
      <c r="Z49" s="216">
        <v>28</v>
      </c>
      <c r="AA49" s="216">
        <v>28</v>
      </c>
      <c r="AB49" s="216">
        <v>13</v>
      </c>
      <c r="AC49" s="81"/>
      <c r="AD49" s="215" t="s">
        <v>195</v>
      </c>
      <c r="AE49" s="89">
        <v>134</v>
      </c>
      <c r="AF49" s="89">
        <v>118</v>
      </c>
      <c r="AG49" s="89">
        <v>55</v>
      </c>
      <c r="AH49" s="89">
        <v>37</v>
      </c>
      <c r="AI49" s="89">
        <v>30</v>
      </c>
      <c r="AJ49" s="89">
        <v>52</v>
      </c>
      <c r="AK49" s="90">
        <v>53</v>
      </c>
      <c r="AM49" s="215" t="s">
        <v>321</v>
      </c>
      <c r="AN49" s="89">
        <v>64</v>
      </c>
      <c r="AO49" s="89">
        <v>315</v>
      </c>
      <c r="AP49" s="89">
        <v>345</v>
      </c>
      <c r="AQ49" s="89">
        <v>222</v>
      </c>
      <c r="AR49" s="90">
        <v>377</v>
      </c>
      <c r="AS49" s="95">
        <v>444</v>
      </c>
      <c r="AT49" s="95">
        <v>721.09100000000001</v>
      </c>
      <c r="AU49" s="95">
        <v>796.14400000000001</v>
      </c>
      <c r="AV49" s="95">
        <v>794.63400000000001</v>
      </c>
      <c r="AW49" s="95">
        <v>849</v>
      </c>
      <c r="AX49" s="95">
        <v>953</v>
      </c>
      <c r="AY49" s="95">
        <v>989</v>
      </c>
    </row>
    <row r="50" spans="1:51" x14ac:dyDescent="0.2">
      <c r="B50" s="168" t="s">
        <v>171</v>
      </c>
      <c r="C50" s="89">
        <v>1</v>
      </c>
      <c r="D50" s="89"/>
      <c r="E50" s="66"/>
      <c r="F50" s="89"/>
      <c r="G50" s="66"/>
      <c r="H50" s="66"/>
      <c r="P50" s="215" t="s">
        <v>127</v>
      </c>
      <c r="Q50" s="216">
        <v>6</v>
      </c>
      <c r="R50" s="216">
        <v>6</v>
      </c>
      <c r="S50" s="216">
        <v>6</v>
      </c>
      <c r="T50" s="216">
        <v>6</v>
      </c>
      <c r="U50" s="216">
        <v>6</v>
      </c>
      <c r="V50" s="216">
        <v>6</v>
      </c>
      <c r="W50" s="216">
        <v>6</v>
      </c>
      <c r="X50" s="216">
        <v>6</v>
      </c>
      <c r="Y50" s="216">
        <v>6</v>
      </c>
      <c r="Z50" s="216">
        <v>6</v>
      </c>
      <c r="AA50" s="216" t="s">
        <v>18</v>
      </c>
      <c r="AB50" s="216" t="s">
        <v>18</v>
      </c>
      <c r="AC50" s="117"/>
      <c r="AD50" s="215" t="s">
        <v>110</v>
      </c>
      <c r="AE50" s="89">
        <v>128</v>
      </c>
      <c r="AF50" s="89">
        <v>128</v>
      </c>
      <c r="AG50" s="89">
        <v>112</v>
      </c>
      <c r="AH50" s="89">
        <v>117</v>
      </c>
      <c r="AI50" s="89">
        <v>124</v>
      </c>
      <c r="AJ50" s="89">
        <v>128</v>
      </c>
      <c r="AK50" s="90">
        <v>129</v>
      </c>
      <c r="AM50" s="215" t="s">
        <v>110</v>
      </c>
      <c r="AN50" s="89">
        <v>131</v>
      </c>
      <c r="AO50" s="89">
        <v>169</v>
      </c>
      <c r="AP50" s="89">
        <v>177</v>
      </c>
      <c r="AQ50" s="89">
        <v>170</v>
      </c>
      <c r="AR50" s="90">
        <v>186</v>
      </c>
      <c r="AS50" s="95">
        <v>211</v>
      </c>
      <c r="AT50" s="95">
        <v>207.233</v>
      </c>
      <c r="AU50" s="95">
        <v>206.77799999999999</v>
      </c>
      <c r="AV50" s="95">
        <v>215.23699999999999</v>
      </c>
      <c r="AW50" s="95">
        <v>208</v>
      </c>
      <c r="AX50" s="95">
        <v>219</v>
      </c>
      <c r="AY50" s="95">
        <v>226</v>
      </c>
    </row>
    <row r="51" spans="1:51" x14ac:dyDescent="0.2">
      <c r="B51" s="168" t="s">
        <v>191</v>
      </c>
      <c r="C51" s="89">
        <v>100</v>
      </c>
      <c r="D51" s="89">
        <v>100</v>
      </c>
      <c r="E51" s="66">
        <v>113</v>
      </c>
      <c r="F51" s="89">
        <v>135</v>
      </c>
      <c r="G51" s="66">
        <v>138</v>
      </c>
      <c r="H51" s="66">
        <v>136</v>
      </c>
      <c r="I51" s="89">
        <v>144</v>
      </c>
      <c r="J51" s="89">
        <v>145</v>
      </c>
      <c r="K51" s="89">
        <v>152</v>
      </c>
      <c r="L51" s="89">
        <v>152</v>
      </c>
      <c r="M51" s="89">
        <v>150</v>
      </c>
      <c r="N51" s="89">
        <v>144</v>
      </c>
      <c r="O51" s="81"/>
      <c r="P51" s="215" t="s">
        <v>190</v>
      </c>
      <c r="Q51" s="216">
        <v>337</v>
      </c>
      <c r="R51" s="216">
        <v>326</v>
      </c>
      <c r="S51" s="216">
        <v>307</v>
      </c>
      <c r="T51" s="216">
        <v>286</v>
      </c>
      <c r="U51" s="216">
        <v>266</v>
      </c>
      <c r="V51" s="216">
        <v>263</v>
      </c>
      <c r="W51" s="216">
        <v>255</v>
      </c>
      <c r="X51" s="216">
        <v>247</v>
      </c>
      <c r="Y51" s="216">
        <v>244</v>
      </c>
      <c r="Z51" s="216">
        <v>237</v>
      </c>
      <c r="AA51" s="216">
        <v>228</v>
      </c>
      <c r="AB51" s="216">
        <v>34</v>
      </c>
      <c r="AC51" s="117"/>
      <c r="AD51" s="215" t="s">
        <v>109</v>
      </c>
      <c r="AE51" s="89" t="s">
        <v>18</v>
      </c>
      <c r="AF51" s="89" t="s">
        <v>18</v>
      </c>
      <c r="AG51" s="89" t="s">
        <v>18</v>
      </c>
      <c r="AH51" s="89" t="s">
        <v>18</v>
      </c>
      <c r="AI51" s="89" t="s">
        <v>18</v>
      </c>
      <c r="AJ51" s="89" t="s">
        <v>18</v>
      </c>
      <c r="AK51" s="90" t="s">
        <v>18</v>
      </c>
      <c r="AM51" s="215" t="s">
        <v>109</v>
      </c>
      <c r="AN51" s="89" t="s">
        <v>18</v>
      </c>
      <c r="AO51" s="89" t="s">
        <v>18</v>
      </c>
      <c r="AP51" s="89" t="s">
        <v>18</v>
      </c>
      <c r="AQ51" s="89" t="s">
        <v>18</v>
      </c>
      <c r="AR51" s="90" t="s">
        <v>18</v>
      </c>
      <c r="AS51" s="90" t="s">
        <v>18</v>
      </c>
      <c r="AT51" s="90" t="s">
        <v>18</v>
      </c>
      <c r="AU51" s="90" t="s">
        <v>18</v>
      </c>
      <c r="AV51" s="90" t="s">
        <v>18</v>
      </c>
      <c r="AW51" s="90"/>
      <c r="AX51" s="90"/>
      <c r="AY51" s="90"/>
    </row>
    <row r="52" spans="1:51" x14ac:dyDescent="0.2">
      <c r="O52" s="226"/>
      <c r="P52" s="215" t="s">
        <v>128</v>
      </c>
      <c r="Q52" s="216">
        <v>71</v>
      </c>
      <c r="R52" s="216">
        <v>67</v>
      </c>
      <c r="S52" s="216">
        <v>61</v>
      </c>
      <c r="T52" s="216">
        <v>56</v>
      </c>
      <c r="U52" s="216">
        <v>50</v>
      </c>
      <c r="V52" s="216">
        <v>47</v>
      </c>
      <c r="W52" s="216">
        <v>43</v>
      </c>
      <c r="X52" s="216">
        <v>38</v>
      </c>
      <c r="Y52" s="216">
        <v>43</v>
      </c>
      <c r="Z52" s="216">
        <v>43</v>
      </c>
      <c r="AA52" s="216">
        <v>50</v>
      </c>
      <c r="AB52" s="216">
        <v>46</v>
      </c>
      <c r="AC52" s="117"/>
      <c r="AD52" s="215" t="s">
        <v>169</v>
      </c>
      <c r="AE52" s="89">
        <v>40</v>
      </c>
      <c r="AF52" s="89">
        <v>33</v>
      </c>
      <c r="AG52" s="89">
        <v>30</v>
      </c>
      <c r="AH52" s="89">
        <v>26</v>
      </c>
      <c r="AI52" s="89">
        <v>22</v>
      </c>
      <c r="AJ52" s="89">
        <v>19</v>
      </c>
      <c r="AK52" s="90">
        <v>17</v>
      </c>
      <c r="AM52" s="215" t="s">
        <v>169</v>
      </c>
      <c r="AN52" s="89">
        <v>21</v>
      </c>
      <c r="AO52" s="89">
        <v>20</v>
      </c>
      <c r="AP52" s="89">
        <v>18</v>
      </c>
      <c r="AQ52" s="89">
        <v>25</v>
      </c>
      <c r="AR52" s="90">
        <v>22</v>
      </c>
      <c r="AS52" s="95">
        <v>21</v>
      </c>
      <c r="AT52" s="95">
        <v>29.69</v>
      </c>
      <c r="AU52" s="95">
        <v>34.96</v>
      </c>
      <c r="AV52" s="95">
        <v>53.046999999999997</v>
      </c>
      <c r="AW52" s="95">
        <v>71</v>
      </c>
      <c r="AX52" s="95">
        <v>69</v>
      </c>
      <c r="AY52" s="95">
        <v>86</v>
      </c>
    </row>
    <row r="53" spans="1:51" x14ac:dyDescent="0.2">
      <c r="B53" s="253" t="s">
        <v>192</v>
      </c>
      <c r="C53" s="213">
        <v>0</v>
      </c>
      <c r="D53" s="213">
        <v>0</v>
      </c>
      <c r="E53" s="213">
        <v>0</v>
      </c>
      <c r="F53" s="213">
        <v>0</v>
      </c>
      <c r="G53" s="106">
        <v>119</v>
      </c>
      <c r="H53" s="106">
        <v>285</v>
      </c>
      <c r="I53" s="71">
        <v>302</v>
      </c>
      <c r="J53" s="71">
        <v>230</v>
      </c>
      <c r="K53" s="71">
        <v>245</v>
      </c>
      <c r="L53" s="71">
        <v>219</v>
      </c>
      <c r="M53" s="71">
        <v>194</v>
      </c>
      <c r="N53" s="71">
        <v>175</v>
      </c>
      <c r="P53" s="215" t="s">
        <v>162</v>
      </c>
      <c r="Q53" s="216" t="s">
        <v>18</v>
      </c>
      <c r="R53" s="216" t="s">
        <v>18</v>
      </c>
      <c r="S53" s="216" t="s">
        <v>18</v>
      </c>
      <c r="T53" s="27">
        <v>0</v>
      </c>
      <c r="U53" s="27">
        <v>0</v>
      </c>
      <c r="V53" s="27">
        <v>0</v>
      </c>
      <c r="W53" s="27">
        <v>0</v>
      </c>
      <c r="X53" s="27">
        <v>0</v>
      </c>
      <c r="Y53" s="216" t="s">
        <v>18</v>
      </c>
      <c r="Z53" s="216" t="s">
        <v>18</v>
      </c>
      <c r="AA53" s="216"/>
      <c r="AB53" s="216">
        <v>1</v>
      </c>
      <c r="AC53" s="117"/>
      <c r="AD53" s="215" t="s">
        <v>213</v>
      </c>
      <c r="AE53" s="89"/>
      <c r="AF53" s="89"/>
      <c r="AG53" s="89"/>
      <c r="AH53" s="89">
        <v>35</v>
      </c>
      <c r="AI53" s="89" t="s">
        <v>18</v>
      </c>
      <c r="AJ53" s="89" t="s">
        <v>18</v>
      </c>
      <c r="AK53" s="90" t="s">
        <v>18</v>
      </c>
      <c r="AM53" s="215" t="s">
        <v>213</v>
      </c>
      <c r="AN53" s="89" t="s">
        <v>18</v>
      </c>
      <c r="AO53" s="89" t="s">
        <v>18</v>
      </c>
      <c r="AP53" s="89" t="s">
        <v>18</v>
      </c>
      <c r="AQ53" s="89" t="s">
        <v>18</v>
      </c>
      <c r="AR53" s="90" t="s">
        <v>18</v>
      </c>
      <c r="AS53" s="90" t="s">
        <v>18</v>
      </c>
      <c r="AT53" s="90" t="s">
        <v>18</v>
      </c>
      <c r="AU53" s="90" t="s">
        <v>18</v>
      </c>
      <c r="AV53" s="90" t="s">
        <v>18</v>
      </c>
      <c r="AW53" s="90"/>
      <c r="AX53" s="90"/>
      <c r="AY53" s="90"/>
    </row>
    <row r="54" spans="1:51" ht="12" thickBot="1" x14ac:dyDescent="0.25">
      <c r="A54" s="114"/>
      <c r="B54" s="74"/>
      <c r="C54" s="74"/>
      <c r="D54" s="74"/>
      <c r="E54" s="74"/>
      <c r="F54" s="74"/>
      <c r="G54" s="74"/>
      <c r="H54" s="74"/>
      <c r="I54" s="74"/>
      <c r="J54" s="74"/>
      <c r="K54" s="74"/>
      <c r="L54" s="74"/>
      <c r="M54" s="74"/>
      <c r="N54" s="74"/>
      <c r="P54" s="215" t="s">
        <v>163</v>
      </c>
      <c r="Q54" s="216" t="s">
        <v>18</v>
      </c>
      <c r="R54" s="216" t="s">
        <v>18</v>
      </c>
      <c r="S54" s="216" t="s">
        <v>18</v>
      </c>
      <c r="T54" s="27">
        <v>0</v>
      </c>
      <c r="U54" s="27">
        <v>0</v>
      </c>
      <c r="V54" s="27">
        <v>0</v>
      </c>
      <c r="W54" s="27">
        <v>0</v>
      </c>
      <c r="X54" s="27">
        <v>0</v>
      </c>
      <c r="Y54" s="216">
        <v>44</v>
      </c>
      <c r="Z54" s="216">
        <v>22</v>
      </c>
      <c r="AA54" s="216">
        <v>44</v>
      </c>
      <c r="AB54" s="216" t="s">
        <v>18</v>
      </c>
      <c r="AC54" s="117"/>
      <c r="AD54" s="215" t="s">
        <v>78</v>
      </c>
      <c r="AE54" s="89">
        <v>47</v>
      </c>
      <c r="AF54" s="89">
        <v>50</v>
      </c>
      <c r="AG54" s="89">
        <v>37</v>
      </c>
      <c r="AH54" s="89">
        <v>36</v>
      </c>
      <c r="AI54" s="89">
        <v>34</v>
      </c>
      <c r="AJ54" s="89">
        <v>32</v>
      </c>
      <c r="AK54" s="90">
        <v>33</v>
      </c>
      <c r="AM54" s="215" t="s">
        <v>78</v>
      </c>
      <c r="AN54" s="89">
        <v>27</v>
      </c>
      <c r="AO54" s="89">
        <v>29</v>
      </c>
      <c r="AP54" s="89">
        <v>29</v>
      </c>
      <c r="AQ54" s="89">
        <v>24</v>
      </c>
      <c r="AR54" s="90">
        <v>21</v>
      </c>
      <c r="AS54" s="95">
        <v>31</v>
      </c>
      <c r="AT54" s="95">
        <v>25.72</v>
      </c>
      <c r="AU54" s="95">
        <v>24</v>
      </c>
      <c r="AV54" s="95">
        <v>22.67</v>
      </c>
      <c r="AW54" s="95">
        <v>18</v>
      </c>
      <c r="AX54" s="95">
        <v>51</v>
      </c>
      <c r="AY54" s="95">
        <v>80</v>
      </c>
    </row>
    <row r="55" spans="1:51" ht="12.75" customHeight="1" thickTop="1" thickBot="1" x14ac:dyDescent="0.25">
      <c r="B55" s="218" t="s">
        <v>140</v>
      </c>
      <c r="C55" s="219">
        <v>4795</v>
      </c>
      <c r="D55" s="219">
        <v>5730</v>
      </c>
      <c r="E55" s="220">
        <v>6341</v>
      </c>
      <c r="F55" s="219">
        <v>7221</v>
      </c>
      <c r="G55" s="220">
        <v>7792</v>
      </c>
      <c r="H55" s="220">
        <v>8710</v>
      </c>
      <c r="I55" s="219">
        <v>8766</v>
      </c>
      <c r="J55" s="219">
        <v>8772</v>
      </c>
      <c r="K55" s="219">
        <v>9312</v>
      </c>
      <c r="L55" s="219">
        <v>9469</v>
      </c>
      <c r="M55" s="219">
        <v>9732</v>
      </c>
      <c r="N55" s="219">
        <v>10948</v>
      </c>
      <c r="P55" s="215" t="s">
        <v>171</v>
      </c>
      <c r="Q55" s="216" t="s">
        <v>18</v>
      </c>
      <c r="R55" s="216" t="s">
        <v>18</v>
      </c>
      <c r="S55" s="216" t="s">
        <v>18</v>
      </c>
      <c r="T55" s="216" t="s">
        <v>18</v>
      </c>
      <c r="U55" s="216" t="s">
        <v>18</v>
      </c>
      <c r="V55" s="216" t="s">
        <v>18</v>
      </c>
      <c r="W55" s="216" t="s">
        <v>18</v>
      </c>
      <c r="X55" s="216">
        <v>47</v>
      </c>
      <c r="Y55" s="216"/>
      <c r="Z55" s="216"/>
      <c r="AA55" s="216"/>
      <c r="AB55" s="216" t="s">
        <v>18</v>
      </c>
      <c r="AC55" s="117"/>
      <c r="AD55" s="48"/>
      <c r="AQ55" s="114"/>
      <c r="AR55" s="114"/>
    </row>
    <row r="56" spans="1:51" ht="12" thickTop="1" x14ac:dyDescent="0.2">
      <c r="B56" s="67" t="s">
        <v>181</v>
      </c>
      <c r="P56" s="215" t="s">
        <v>191</v>
      </c>
      <c r="Q56" s="216">
        <v>134</v>
      </c>
      <c r="R56" s="216">
        <v>129</v>
      </c>
      <c r="S56" s="216">
        <v>123</v>
      </c>
      <c r="T56" s="216">
        <v>113</v>
      </c>
      <c r="U56" s="216">
        <v>103</v>
      </c>
      <c r="V56" s="216">
        <v>96</v>
      </c>
      <c r="W56" s="216">
        <v>88</v>
      </c>
      <c r="X56" s="216">
        <v>81</v>
      </c>
      <c r="Y56" s="216">
        <v>73</v>
      </c>
      <c r="Z56" s="216">
        <v>68</v>
      </c>
      <c r="AA56" s="216">
        <v>62</v>
      </c>
      <c r="AB56" s="216">
        <v>60</v>
      </c>
      <c r="AC56" s="117"/>
      <c r="AD56" s="46" t="s">
        <v>214</v>
      </c>
      <c r="AE56" s="99">
        <v>1160</v>
      </c>
      <c r="AF56" s="99">
        <v>1100</v>
      </c>
      <c r="AG56" s="99">
        <v>1103</v>
      </c>
      <c r="AH56" s="71">
        <v>314</v>
      </c>
      <c r="AI56" s="71">
        <v>231</v>
      </c>
      <c r="AJ56" s="71">
        <v>198</v>
      </c>
      <c r="AK56" s="97">
        <v>182</v>
      </c>
      <c r="AM56" s="183" t="s">
        <v>214</v>
      </c>
      <c r="AN56" s="71">
        <v>165</v>
      </c>
      <c r="AO56" s="71">
        <v>145</v>
      </c>
      <c r="AP56" s="71">
        <v>124</v>
      </c>
      <c r="AQ56" s="71">
        <v>166</v>
      </c>
      <c r="AR56" s="97">
        <v>275</v>
      </c>
      <c r="AS56" s="88">
        <v>100</v>
      </c>
      <c r="AT56" s="88">
        <v>0</v>
      </c>
      <c r="AU56" s="88">
        <v>0</v>
      </c>
      <c r="AV56" s="88">
        <v>150</v>
      </c>
      <c r="AW56" s="88">
        <v>300</v>
      </c>
      <c r="AX56" s="88">
        <v>883</v>
      </c>
      <c r="AY56" s="88">
        <v>4826</v>
      </c>
    </row>
    <row r="57" spans="1:51" x14ac:dyDescent="0.2">
      <c r="Q57" s="69"/>
      <c r="R57" s="69"/>
      <c r="S57" s="69"/>
      <c r="T57" s="69"/>
      <c r="U57" s="69"/>
      <c r="V57" s="69"/>
      <c r="W57" s="69"/>
      <c r="X57" s="69"/>
      <c r="Y57" s="69"/>
      <c r="Z57" s="69"/>
      <c r="AA57" s="69"/>
      <c r="AB57" s="69"/>
      <c r="AC57" s="117"/>
      <c r="AE57" s="71"/>
      <c r="AF57" s="71"/>
      <c r="AG57" s="71"/>
      <c r="AH57" s="71"/>
      <c r="AI57" s="71"/>
      <c r="AJ57" s="71"/>
      <c r="AK57" s="97"/>
      <c r="AQ57" s="114"/>
      <c r="AR57" s="114"/>
    </row>
    <row r="58" spans="1:51" x14ac:dyDescent="0.2">
      <c r="B58" s="67" t="s">
        <v>464</v>
      </c>
      <c r="P58" s="183" t="s">
        <v>203</v>
      </c>
      <c r="Q58" s="213">
        <v>134</v>
      </c>
      <c r="R58" s="213">
        <v>81</v>
      </c>
      <c r="S58" s="213">
        <v>185</v>
      </c>
      <c r="T58" s="213">
        <v>368</v>
      </c>
      <c r="U58" s="27">
        <v>0</v>
      </c>
      <c r="V58" s="27">
        <v>0</v>
      </c>
      <c r="W58" s="27">
        <v>0</v>
      </c>
      <c r="X58" s="27">
        <v>0</v>
      </c>
      <c r="Y58" s="27">
        <v>0</v>
      </c>
      <c r="Z58" s="27">
        <v>0</v>
      </c>
      <c r="AA58" s="27">
        <v>0</v>
      </c>
      <c r="AB58" s="27">
        <v>0</v>
      </c>
      <c r="AC58" s="117"/>
      <c r="AD58" s="253" t="s">
        <v>204</v>
      </c>
      <c r="AE58" s="71">
        <v>152</v>
      </c>
      <c r="AF58" s="71">
        <v>130</v>
      </c>
      <c r="AG58" s="71">
        <v>257</v>
      </c>
      <c r="AH58" s="71">
        <v>183</v>
      </c>
      <c r="AI58" s="71">
        <v>187</v>
      </c>
      <c r="AJ58" s="71">
        <v>22</v>
      </c>
      <c r="AK58" s="97">
        <v>271</v>
      </c>
      <c r="AM58" s="253" t="s">
        <v>322</v>
      </c>
      <c r="AN58" s="71">
        <v>169</v>
      </c>
      <c r="AO58" s="71">
        <v>25</v>
      </c>
      <c r="AP58" s="71">
        <v>713</v>
      </c>
      <c r="AQ58" s="71">
        <v>652</v>
      </c>
      <c r="AR58" s="97">
        <v>793</v>
      </c>
      <c r="AS58" s="107">
        <v>608</v>
      </c>
      <c r="AT58" s="107">
        <v>377</v>
      </c>
      <c r="AU58" s="107">
        <v>256</v>
      </c>
      <c r="AV58" s="107">
        <v>615.01</v>
      </c>
      <c r="AW58" s="107">
        <v>983</v>
      </c>
      <c r="AX58" s="107">
        <v>1687</v>
      </c>
      <c r="AY58" s="107">
        <v>832</v>
      </c>
    </row>
    <row r="59" spans="1:51" ht="12" customHeight="1" thickBot="1" x14ac:dyDescent="0.25">
      <c r="B59" s="168" t="s">
        <v>463</v>
      </c>
      <c r="Q59" s="69"/>
      <c r="R59" s="69"/>
      <c r="S59" s="69"/>
      <c r="T59" s="69"/>
      <c r="U59" s="69"/>
      <c r="V59" s="69"/>
      <c r="W59" s="69"/>
      <c r="X59" s="69"/>
      <c r="Y59" s="69"/>
      <c r="Z59" s="69"/>
      <c r="AA59" s="69"/>
      <c r="AB59" s="69"/>
      <c r="AC59" s="117"/>
      <c r="AE59" s="129"/>
      <c r="AF59" s="129"/>
      <c r="AG59" s="129"/>
      <c r="AH59" s="129"/>
      <c r="AI59" s="129"/>
      <c r="AJ59" s="129"/>
      <c r="AK59" s="180"/>
      <c r="AQ59" s="114"/>
      <c r="AR59" s="114"/>
    </row>
    <row r="60" spans="1:51" ht="12.75" thickTop="1" thickBot="1" x14ac:dyDescent="0.25">
      <c r="B60" s="168" t="s">
        <v>462</v>
      </c>
      <c r="P60" s="253" t="s">
        <v>204</v>
      </c>
      <c r="Q60" s="27">
        <v>0</v>
      </c>
      <c r="R60" s="27">
        <v>0</v>
      </c>
      <c r="S60" s="27">
        <v>0</v>
      </c>
      <c r="T60" s="213">
        <v>92</v>
      </c>
      <c r="U60" s="213">
        <v>142</v>
      </c>
      <c r="V60" s="213">
        <v>171</v>
      </c>
      <c r="W60" s="213">
        <v>240</v>
      </c>
      <c r="X60" s="213">
        <v>282</v>
      </c>
      <c r="Y60" s="213">
        <v>129</v>
      </c>
      <c r="Z60" s="213">
        <v>192</v>
      </c>
      <c r="AA60" s="213">
        <v>169</v>
      </c>
      <c r="AB60" s="213">
        <v>165</v>
      </c>
      <c r="AC60" s="117"/>
      <c r="AD60" s="221" t="s">
        <v>140</v>
      </c>
      <c r="AE60" s="219">
        <v>26735</v>
      </c>
      <c r="AF60" s="219">
        <v>26589</v>
      </c>
      <c r="AG60" s="219">
        <v>26966</v>
      </c>
      <c r="AH60" s="219">
        <v>27773</v>
      </c>
      <c r="AI60" s="219">
        <v>28487</v>
      </c>
      <c r="AJ60" s="219">
        <v>28847</v>
      </c>
      <c r="AK60" s="222">
        <v>29630</v>
      </c>
      <c r="AM60" s="221" t="s">
        <v>140</v>
      </c>
      <c r="AN60" s="261">
        <v>30774</v>
      </c>
      <c r="AO60" s="261">
        <v>32550</v>
      </c>
      <c r="AP60" s="261">
        <v>37535</v>
      </c>
      <c r="AQ60" s="261">
        <v>39916</v>
      </c>
      <c r="AR60" s="261">
        <v>41286</v>
      </c>
      <c r="AS60" s="261">
        <f>AS9+AS31+AS44+AS56+AS58</f>
        <v>44716.2</v>
      </c>
      <c r="AT60" s="261">
        <f>AT9+AT31+AT44+AT56+AT58</f>
        <v>44691.995999999999</v>
      </c>
      <c r="AU60" s="261">
        <f>AU9+AU31+AU44+AU56+AU58</f>
        <v>42719.687999999995</v>
      </c>
      <c r="AV60" s="261">
        <f>AV9+AV31+AV44+AV56+AV58</f>
        <v>45260.332000000002</v>
      </c>
      <c r="AW60" s="261">
        <v>43221</v>
      </c>
      <c r="AX60" s="261">
        <v>48394</v>
      </c>
      <c r="AY60" s="261">
        <v>52792</v>
      </c>
    </row>
    <row r="61" spans="1:51" ht="12.75" thickTop="1" thickBot="1" x14ac:dyDescent="0.25">
      <c r="B61" s="168" t="s">
        <v>215</v>
      </c>
      <c r="P61" s="184"/>
      <c r="Q61" s="69"/>
      <c r="R61" s="69"/>
      <c r="S61" s="69"/>
      <c r="T61" s="69"/>
      <c r="U61" s="69"/>
      <c r="V61" s="69"/>
      <c r="W61" s="69"/>
      <c r="X61" s="69"/>
      <c r="Y61" s="69"/>
      <c r="Z61" s="69"/>
      <c r="AA61" s="69"/>
      <c r="AB61" s="69"/>
      <c r="AC61" s="117"/>
    </row>
    <row r="62" spans="1:51" ht="12.75" thickTop="1" thickBot="1" x14ac:dyDescent="0.25">
      <c r="P62" s="218" t="s">
        <v>205</v>
      </c>
      <c r="Q62" s="223">
        <v>12022</v>
      </c>
      <c r="R62" s="223">
        <v>12913</v>
      </c>
      <c r="S62" s="223">
        <v>14189</v>
      </c>
      <c r="T62" s="223">
        <v>15186</v>
      </c>
      <c r="U62" s="223">
        <v>15613</v>
      </c>
      <c r="V62" s="223">
        <v>17532</v>
      </c>
      <c r="W62" s="223">
        <v>19284</v>
      </c>
      <c r="X62" s="223">
        <v>20604</v>
      </c>
      <c r="Y62" s="223">
        <v>22264</v>
      </c>
      <c r="Z62" s="223">
        <v>22467</v>
      </c>
      <c r="AA62" s="223">
        <v>23306</v>
      </c>
      <c r="AB62" s="223">
        <v>23009</v>
      </c>
      <c r="AM62" s="347" t="s">
        <v>548</v>
      </c>
    </row>
    <row r="63" spans="1:51" ht="12" thickTop="1" x14ac:dyDescent="0.2"/>
    <row r="64" spans="1:51" x14ac:dyDescent="0.2">
      <c r="E64" s="224"/>
    </row>
    <row r="65" spans="29:29" x14ac:dyDescent="0.2">
      <c r="AC65" s="81"/>
    </row>
    <row r="67" spans="29:29" x14ac:dyDescent="0.2">
      <c r="AC67" s="226"/>
    </row>
    <row r="123" spans="17:35" x14ac:dyDescent="0.2">
      <c r="AD123" s="73"/>
      <c r="AE123" s="73"/>
      <c r="AF123" s="73"/>
      <c r="AG123" s="73"/>
      <c r="AH123" s="73"/>
      <c r="AI123" s="73"/>
    </row>
    <row r="124" spans="17:35" x14ac:dyDescent="0.2">
      <c r="Q124" s="73"/>
      <c r="R124" s="73"/>
      <c r="S124" s="73"/>
      <c r="T124" s="73"/>
      <c r="U124" s="73"/>
      <c r="V124" s="73"/>
      <c r="W124" s="73"/>
      <c r="AD124" s="73"/>
      <c r="AE124" s="73"/>
      <c r="AF124" s="73"/>
      <c r="AG124" s="73"/>
      <c r="AH124" s="73"/>
      <c r="AI124" s="73"/>
    </row>
    <row r="125" spans="17:35" x14ac:dyDescent="0.2">
      <c r="Q125" s="73"/>
      <c r="R125" s="73"/>
      <c r="S125" s="73"/>
      <c r="T125" s="73"/>
      <c r="U125" s="73"/>
      <c r="V125" s="73"/>
      <c r="W125" s="73"/>
      <c r="Z125" s="73"/>
      <c r="AA125" s="73"/>
      <c r="AB125" s="73"/>
      <c r="AD125" s="73"/>
      <c r="AE125" s="73"/>
      <c r="AF125" s="73"/>
      <c r="AG125" s="73"/>
      <c r="AH125" s="73"/>
      <c r="AI125" s="73"/>
    </row>
    <row r="126" spans="17:35" x14ac:dyDescent="0.2">
      <c r="Q126" s="73"/>
      <c r="R126" s="73"/>
      <c r="S126" s="73"/>
      <c r="T126" s="73"/>
      <c r="U126" s="73"/>
      <c r="V126" s="73"/>
      <c r="W126" s="73"/>
      <c r="Z126" s="73"/>
      <c r="AA126" s="73"/>
      <c r="AB126" s="73"/>
    </row>
    <row r="127" spans="17:35" x14ac:dyDescent="0.2">
      <c r="Q127" s="73"/>
      <c r="R127" s="73"/>
      <c r="S127" s="73"/>
      <c r="T127" s="73"/>
      <c r="U127" s="73"/>
      <c r="V127" s="73"/>
      <c r="W127" s="73"/>
      <c r="Z127" s="73"/>
      <c r="AA127" s="73"/>
      <c r="AB127" s="73"/>
      <c r="AD127" s="73"/>
      <c r="AE127" s="73"/>
      <c r="AF127" s="73"/>
      <c r="AG127" s="73"/>
      <c r="AH127" s="73"/>
      <c r="AI127" s="73"/>
    </row>
    <row r="128" spans="17:35" x14ac:dyDescent="0.2">
      <c r="Q128" s="73"/>
      <c r="R128" s="73"/>
      <c r="S128" s="73"/>
      <c r="T128" s="73"/>
      <c r="U128" s="73"/>
      <c r="V128" s="73"/>
      <c r="W128" s="73"/>
      <c r="AD128" s="73"/>
      <c r="AE128" s="73"/>
      <c r="AF128" s="73"/>
      <c r="AG128" s="73"/>
      <c r="AH128" s="73"/>
      <c r="AI128" s="73"/>
    </row>
    <row r="129" spans="3:29" x14ac:dyDescent="0.2">
      <c r="Z129" s="73"/>
      <c r="AA129" s="73"/>
      <c r="AB129" s="73"/>
    </row>
    <row r="130" spans="3:29" x14ac:dyDescent="0.2">
      <c r="C130" s="225"/>
      <c r="D130" s="225"/>
      <c r="E130" s="225"/>
      <c r="F130" s="225"/>
      <c r="G130" s="225"/>
      <c r="H130" s="225"/>
      <c r="I130" s="225"/>
      <c r="J130" s="225"/>
      <c r="K130" s="225"/>
      <c r="L130" s="225"/>
      <c r="M130" s="225"/>
      <c r="N130" s="225"/>
      <c r="Q130" s="73"/>
      <c r="R130" s="73"/>
      <c r="S130" s="73"/>
      <c r="T130" s="73"/>
      <c r="U130" s="73"/>
      <c r="V130" s="73"/>
      <c r="W130" s="73"/>
      <c r="Z130" s="73"/>
      <c r="AA130" s="73"/>
      <c r="AB130" s="73"/>
      <c r="AC130" s="73"/>
    </row>
    <row r="131" spans="3:29" x14ac:dyDescent="0.2">
      <c r="C131" s="225"/>
      <c r="D131" s="225"/>
      <c r="E131" s="225"/>
      <c r="F131" s="225"/>
      <c r="G131" s="225"/>
      <c r="H131" s="225"/>
      <c r="I131" s="225"/>
      <c r="J131" s="225"/>
      <c r="K131" s="225"/>
      <c r="L131" s="225"/>
      <c r="M131" s="225"/>
      <c r="N131" s="225"/>
      <c r="AC131" s="73"/>
    </row>
    <row r="132" spans="3:29" x14ac:dyDescent="0.2">
      <c r="C132" s="225"/>
      <c r="D132" s="225"/>
      <c r="E132" s="225"/>
      <c r="F132" s="225"/>
      <c r="G132" s="225"/>
      <c r="H132" s="225"/>
      <c r="I132" s="225"/>
      <c r="J132" s="225"/>
      <c r="K132" s="225"/>
      <c r="L132" s="225"/>
      <c r="M132" s="225"/>
      <c r="N132" s="225"/>
      <c r="AC132" s="73"/>
    </row>
    <row r="133" spans="3:29" x14ac:dyDescent="0.2">
      <c r="C133" s="225"/>
      <c r="D133" s="225"/>
      <c r="E133" s="225"/>
      <c r="F133" s="225"/>
      <c r="G133" s="225"/>
      <c r="H133" s="225"/>
      <c r="I133" s="225"/>
      <c r="J133" s="225"/>
      <c r="K133" s="225"/>
      <c r="L133" s="225"/>
      <c r="M133" s="225"/>
      <c r="N133" s="225"/>
    </row>
    <row r="134" spans="3:29" x14ac:dyDescent="0.2">
      <c r="C134" s="225"/>
      <c r="D134" s="225"/>
      <c r="E134" s="225"/>
      <c r="F134" s="225"/>
      <c r="G134" s="225"/>
      <c r="H134" s="225"/>
      <c r="I134" s="225"/>
      <c r="J134" s="225"/>
      <c r="K134" s="225"/>
      <c r="L134" s="225"/>
      <c r="M134" s="225"/>
      <c r="N134" s="225"/>
      <c r="Q134" s="73"/>
      <c r="R134" s="73"/>
      <c r="AC134" s="73"/>
    </row>
    <row r="135" spans="3:29" x14ac:dyDescent="0.2">
      <c r="C135" s="114"/>
      <c r="D135" s="114"/>
      <c r="E135" s="114"/>
      <c r="F135" s="225"/>
      <c r="G135" s="225"/>
      <c r="H135" s="225"/>
      <c r="I135" s="225"/>
      <c r="J135" s="225"/>
      <c r="K135" s="225"/>
      <c r="L135" s="225"/>
      <c r="M135" s="225"/>
      <c r="N135" s="225"/>
      <c r="AC135" s="73"/>
    </row>
    <row r="136" spans="3:29" x14ac:dyDescent="0.2">
      <c r="C136" s="114"/>
      <c r="D136" s="114"/>
      <c r="E136" s="225"/>
      <c r="F136" s="225"/>
      <c r="G136" s="114"/>
      <c r="H136" s="114"/>
      <c r="I136" s="114"/>
      <c r="J136" s="114"/>
      <c r="K136" s="114"/>
      <c r="L136" s="114"/>
      <c r="M136" s="114"/>
      <c r="N136" s="114"/>
    </row>
    <row r="137" spans="3:29" x14ac:dyDescent="0.2">
      <c r="C137" s="114"/>
      <c r="D137" s="114"/>
      <c r="E137" s="114"/>
      <c r="F137" s="225"/>
      <c r="G137" s="225"/>
      <c r="H137" s="114"/>
      <c r="I137" s="114"/>
      <c r="J137" s="114"/>
      <c r="K137" s="225"/>
      <c r="L137" s="114"/>
      <c r="M137" s="114"/>
      <c r="N137" s="114"/>
    </row>
    <row r="138" spans="3:29" x14ac:dyDescent="0.2">
      <c r="C138" s="114"/>
      <c r="D138" s="114"/>
      <c r="E138" s="114"/>
      <c r="F138" s="225"/>
      <c r="G138" s="225"/>
      <c r="H138" s="114"/>
      <c r="I138" s="336"/>
      <c r="J138" s="225"/>
      <c r="K138" s="114"/>
      <c r="L138" s="225"/>
      <c r="M138" s="114"/>
      <c r="N138" s="114"/>
    </row>
    <row r="139" spans="3:29" x14ac:dyDescent="0.2">
      <c r="C139" s="114"/>
      <c r="D139" s="114"/>
      <c r="E139" s="114"/>
      <c r="F139" s="114"/>
      <c r="G139" s="114"/>
      <c r="H139" s="225"/>
      <c r="I139" s="336"/>
      <c r="J139" s="225"/>
      <c r="K139" s="226"/>
      <c r="L139" s="225"/>
      <c r="M139" s="114"/>
      <c r="N139" s="114"/>
    </row>
    <row r="140" spans="3:29" x14ac:dyDescent="0.2">
      <c r="C140" s="114"/>
      <c r="D140" s="114"/>
      <c r="E140" s="114"/>
      <c r="F140" s="114"/>
      <c r="G140" s="114"/>
      <c r="H140" s="114"/>
      <c r="I140" s="226"/>
      <c r="J140" s="225"/>
      <c r="K140" s="226"/>
      <c r="L140" s="114"/>
      <c r="M140" s="225"/>
      <c r="N140" s="114"/>
    </row>
    <row r="141" spans="3:29" x14ac:dyDescent="0.2">
      <c r="C141" s="114"/>
      <c r="D141" s="114"/>
      <c r="E141" s="114"/>
      <c r="F141" s="114"/>
      <c r="G141" s="114"/>
      <c r="H141" s="114"/>
      <c r="I141" s="117"/>
      <c r="J141" s="225"/>
      <c r="K141" s="117"/>
      <c r="L141" s="225"/>
      <c r="M141" s="114"/>
      <c r="N141" s="114"/>
    </row>
    <row r="142" spans="3:29" x14ac:dyDescent="0.2">
      <c r="C142" s="114"/>
      <c r="D142" s="114"/>
      <c r="E142" s="114"/>
      <c r="F142" s="114"/>
      <c r="G142" s="114"/>
      <c r="H142" s="114"/>
      <c r="I142" s="117"/>
      <c r="J142" s="225"/>
      <c r="K142" s="117"/>
      <c r="L142" s="114"/>
      <c r="M142" s="114"/>
      <c r="N142" s="114"/>
    </row>
    <row r="143" spans="3:29" x14ac:dyDescent="0.2">
      <c r="C143" s="114"/>
      <c r="D143" s="114"/>
      <c r="E143" s="114"/>
      <c r="F143" s="114"/>
      <c r="G143" s="114"/>
      <c r="H143" s="114"/>
      <c r="I143" s="117"/>
      <c r="J143" s="225"/>
      <c r="K143" s="117"/>
      <c r="L143" s="114"/>
      <c r="M143" s="114"/>
      <c r="N143" s="114"/>
    </row>
    <row r="144" spans="3:29" x14ac:dyDescent="0.2">
      <c r="C144" s="114"/>
      <c r="D144" s="114"/>
      <c r="E144" s="114"/>
      <c r="F144" s="114"/>
      <c r="G144" s="114"/>
      <c r="H144" s="114"/>
      <c r="I144" s="94"/>
      <c r="J144" s="225"/>
      <c r="K144" s="94"/>
      <c r="L144" s="114"/>
      <c r="M144" s="114"/>
      <c r="N144" s="114"/>
    </row>
    <row r="145" spans="3:22" x14ac:dyDescent="0.2">
      <c r="C145" s="114"/>
      <c r="D145" s="114"/>
      <c r="E145" s="114"/>
      <c r="F145" s="114"/>
      <c r="G145" s="114"/>
      <c r="H145" s="114"/>
      <c r="I145" s="117"/>
      <c r="J145" s="225"/>
      <c r="K145" s="117"/>
      <c r="L145" s="114"/>
      <c r="M145" s="114"/>
      <c r="N145" s="114"/>
      <c r="V145" s="73"/>
    </row>
    <row r="146" spans="3:22" x14ac:dyDescent="0.2">
      <c r="C146" s="114"/>
      <c r="D146" s="114"/>
      <c r="E146" s="114"/>
      <c r="F146" s="114"/>
      <c r="G146" s="114"/>
      <c r="H146" s="114"/>
      <c r="I146" s="94"/>
      <c r="J146" s="225"/>
      <c r="K146" s="94"/>
      <c r="L146" s="114"/>
      <c r="M146" s="114"/>
      <c r="N146" s="114"/>
    </row>
    <row r="147" spans="3:22" x14ac:dyDescent="0.2">
      <c r="C147" s="114"/>
      <c r="D147" s="114"/>
      <c r="E147" s="114"/>
      <c r="F147" s="114"/>
      <c r="G147" s="114"/>
      <c r="H147" s="114"/>
      <c r="I147" s="117"/>
      <c r="J147" s="225"/>
      <c r="K147" s="117"/>
      <c r="L147" s="114"/>
      <c r="M147" s="114"/>
      <c r="N147" s="114"/>
    </row>
    <row r="148" spans="3:22" x14ac:dyDescent="0.2">
      <c r="C148" s="114"/>
      <c r="D148" s="114"/>
      <c r="E148" s="114"/>
      <c r="F148" s="114"/>
      <c r="G148" s="114"/>
      <c r="H148" s="114"/>
      <c r="I148" s="117"/>
      <c r="J148" s="225"/>
      <c r="K148" s="117"/>
      <c r="L148" s="114"/>
      <c r="M148" s="114"/>
      <c r="N148" s="114"/>
    </row>
    <row r="149" spans="3:22" x14ac:dyDescent="0.2">
      <c r="C149" s="114"/>
      <c r="D149" s="114"/>
      <c r="E149" s="114"/>
      <c r="F149" s="114"/>
      <c r="G149" s="114"/>
      <c r="H149" s="114"/>
      <c r="I149" s="117"/>
      <c r="J149" s="225"/>
      <c r="K149" s="117"/>
      <c r="L149" s="114"/>
      <c r="M149" s="114"/>
      <c r="N149" s="114"/>
    </row>
    <row r="150" spans="3:22" x14ac:dyDescent="0.2">
      <c r="C150" s="114"/>
      <c r="D150" s="114"/>
      <c r="E150" s="114"/>
      <c r="F150" s="114"/>
      <c r="G150" s="114"/>
      <c r="H150" s="114"/>
      <c r="I150" s="117"/>
      <c r="J150" s="225"/>
      <c r="K150" s="117"/>
      <c r="L150" s="114"/>
      <c r="M150" s="114"/>
      <c r="N150" s="114"/>
    </row>
    <row r="151" spans="3:22" x14ac:dyDescent="0.2">
      <c r="C151" s="114"/>
      <c r="D151" s="114"/>
      <c r="E151" s="114"/>
      <c r="F151" s="114"/>
      <c r="G151" s="114"/>
      <c r="H151" s="114"/>
      <c r="I151" s="94"/>
      <c r="J151" s="225"/>
      <c r="K151" s="94"/>
      <c r="L151" s="114"/>
      <c r="M151" s="114"/>
      <c r="N151" s="114"/>
    </row>
    <row r="152" spans="3:22" x14ac:dyDescent="0.2">
      <c r="C152" s="114"/>
      <c r="D152" s="114"/>
      <c r="E152" s="114"/>
      <c r="F152" s="114"/>
      <c r="G152" s="114"/>
      <c r="H152" s="114"/>
      <c r="I152" s="94"/>
      <c r="J152" s="225"/>
      <c r="K152" s="94"/>
      <c r="L152" s="114"/>
      <c r="M152" s="114"/>
      <c r="N152" s="114"/>
    </row>
    <row r="153" spans="3:22" x14ac:dyDescent="0.2">
      <c r="C153" s="114"/>
      <c r="D153" s="114"/>
      <c r="E153" s="114"/>
      <c r="F153" s="114"/>
      <c r="G153" s="114"/>
      <c r="H153" s="114"/>
      <c r="I153" s="94"/>
      <c r="J153" s="225"/>
      <c r="K153" s="94"/>
      <c r="L153" s="114"/>
      <c r="M153" s="114"/>
      <c r="N153" s="114"/>
    </row>
    <row r="154" spans="3:22" x14ac:dyDescent="0.2">
      <c r="C154" s="114"/>
      <c r="D154" s="114"/>
      <c r="E154" s="114"/>
      <c r="F154" s="114"/>
      <c r="G154" s="114"/>
      <c r="H154" s="114"/>
      <c r="I154" s="94"/>
      <c r="J154" s="225"/>
      <c r="K154" s="94"/>
      <c r="L154" s="114"/>
      <c r="M154" s="114"/>
      <c r="N154" s="114"/>
    </row>
    <row r="155" spans="3:22" x14ac:dyDescent="0.2">
      <c r="C155" s="114"/>
      <c r="D155" s="114"/>
      <c r="E155" s="114"/>
      <c r="F155" s="114"/>
      <c r="G155" s="114"/>
      <c r="H155" s="114"/>
      <c r="I155" s="117"/>
      <c r="J155" s="225"/>
      <c r="K155" s="117"/>
      <c r="L155" s="114"/>
      <c r="M155" s="114"/>
      <c r="N155" s="114"/>
    </row>
    <row r="156" spans="3:22" x14ac:dyDescent="0.2">
      <c r="C156" s="114"/>
      <c r="D156" s="114"/>
      <c r="E156" s="114"/>
      <c r="F156" s="114"/>
      <c r="G156" s="114"/>
      <c r="H156" s="114"/>
      <c r="I156" s="117"/>
      <c r="J156" s="225"/>
      <c r="K156" s="117"/>
      <c r="L156" s="114"/>
      <c r="M156" s="114"/>
      <c r="N156" s="114"/>
    </row>
    <row r="157" spans="3:22" x14ac:dyDescent="0.2">
      <c r="C157" s="114"/>
      <c r="D157" s="114"/>
      <c r="E157" s="114"/>
      <c r="F157" s="114"/>
      <c r="G157" s="114"/>
      <c r="H157" s="114"/>
      <c r="I157" s="117"/>
      <c r="J157" s="114"/>
      <c r="K157" s="117"/>
      <c r="L157" s="114"/>
      <c r="M157" s="114"/>
      <c r="N157" s="114"/>
    </row>
    <row r="158" spans="3:22" x14ac:dyDescent="0.2">
      <c r="C158" s="114"/>
      <c r="D158" s="114"/>
      <c r="E158" s="114"/>
      <c r="F158" s="114"/>
      <c r="G158" s="114"/>
      <c r="H158" s="114"/>
      <c r="I158" s="81"/>
      <c r="J158" s="225"/>
      <c r="K158" s="81"/>
      <c r="L158" s="114"/>
      <c r="M158" s="114"/>
      <c r="N158" s="114"/>
    </row>
    <row r="159" spans="3:22" x14ac:dyDescent="0.2">
      <c r="C159" s="114"/>
      <c r="D159" s="114"/>
      <c r="E159" s="114"/>
      <c r="F159" s="114"/>
      <c r="G159" s="114"/>
      <c r="H159" s="114"/>
      <c r="I159" s="117"/>
      <c r="J159" s="225"/>
      <c r="K159" s="117"/>
      <c r="L159" s="114"/>
      <c r="M159" s="114"/>
      <c r="N159" s="114"/>
    </row>
    <row r="160" spans="3:22" x14ac:dyDescent="0.2">
      <c r="C160" s="114"/>
      <c r="D160" s="114"/>
      <c r="E160" s="114"/>
      <c r="F160" s="114"/>
      <c r="G160" s="114"/>
      <c r="H160" s="114"/>
      <c r="I160" s="117"/>
      <c r="J160" s="225"/>
      <c r="K160" s="117"/>
      <c r="L160" s="114"/>
      <c r="M160" s="114"/>
      <c r="N160" s="114"/>
    </row>
    <row r="161" spans="3:14" x14ac:dyDescent="0.2">
      <c r="C161" s="114"/>
      <c r="D161" s="114"/>
      <c r="E161" s="114"/>
      <c r="F161" s="114"/>
      <c r="G161" s="114"/>
      <c r="H161" s="114"/>
      <c r="I161" s="114"/>
      <c r="J161" s="225"/>
      <c r="K161" s="117"/>
      <c r="L161" s="114"/>
      <c r="M161" s="114"/>
      <c r="N161" s="114"/>
    </row>
    <row r="162" spans="3:14" x14ac:dyDescent="0.2">
      <c r="C162" s="114"/>
      <c r="D162" s="114"/>
      <c r="E162" s="114"/>
      <c r="F162" s="114"/>
      <c r="G162" s="114"/>
      <c r="H162" s="114"/>
      <c r="I162" s="117"/>
      <c r="J162" s="225"/>
      <c r="K162" s="117"/>
      <c r="L162" s="114"/>
      <c r="M162" s="114"/>
      <c r="N162" s="114"/>
    </row>
    <row r="163" spans="3:14" x14ac:dyDescent="0.2">
      <c r="C163" s="114"/>
      <c r="D163" s="114"/>
      <c r="E163" s="114"/>
      <c r="F163" s="114"/>
      <c r="G163" s="114"/>
      <c r="H163" s="114"/>
      <c r="I163" s="117"/>
      <c r="J163" s="225"/>
      <c r="K163" s="117"/>
      <c r="L163" s="114"/>
      <c r="M163" s="114"/>
      <c r="N163" s="114"/>
    </row>
    <row r="164" spans="3:14" x14ac:dyDescent="0.2">
      <c r="C164" s="114"/>
      <c r="D164" s="114"/>
      <c r="E164" s="114"/>
      <c r="F164" s="114"/>
      <c r="G164" s="114"/>
      <c r="H164" s="114"/>
      <c r="I164" s="117"/>
      <c r="J164" s="225"/>
      <c r="K164" s="117"/>
      <c r="L164" s="114"/>
      <c r="M164" s="114"/>
      <c r="N164" s="114"/>
    </row>
    <row r="165" spans="3:14" x14ac:dyDescent="0.2">
      <c r="C165" s="114"/>
      <c r="D165" s="114"/>
      <c r="E165" s="114"/>
      <c r="F165" s="114"/>
      <c r="G165" s="114"/>
      <c r="H165" s="114"/>
      <c r="I165" s="117"/>
      <c r="J165" s="225"/>
      <c r="K165" s="117"/>
      <c r="L165" s="114"/>
      <c r="M165" s="114"/>
      <c r="N165" s="114"/>
    </row>
    <row r="166" spans="3:14" x14ac:dyDescent="0.2">
      <c r="C166" s="114"/>
      <c r="D166" s="114"/>
      <c r="E166" s="114"/>
      <c r="F166" s="114"/>
      <c r="G166" s="114"/>
      <c r="H166" s="114"/>
      <c r="I166" s="114"/>
      <c r="J166" s="225"/>
      <c r="K166" s="117"/>
      <c r="L166" s="114"/>
      <c r="M166" s="114"/>
      <c r="N166" s="114"/>
    </row>
    <row r="167" spans="3:14" x14ac:dyDescent="0.2">
      <c r="C167" s="114"/>
      <c r="D167" s="114"/>
      <c r="E167" s="114"/>
      <c r="F167" s="114"/>
      <c r="G167" s="114"/>
      <c r="H167" s="114"/>
      <c r="I167" s="117"/>
      <c r="J167" s="225"/>
      <c r="K167" s="117"/>
      <c r="L167" s="114"/>
      <c r="M167" s="114"/>
      <c r="N167" s="114"/>
    </row>
    <row r="168" spans="3:14" x14ac:dyDescent="0.2">
      <c r="C168" s="114"/>
      <c r="D168" s="114"/>
      <c r="E168" s="114"/>
      <c r="F168" s="114"/>
      <c r="G168" s="114"/>
      <c r="H168" s="114"/>
      <c r="I168" s="114"/>
      <c r="J168" s="225"/>
      <c r="K168" s="117"/>
      <c r="L168" s="114"/>
      <c r="M168" s="114"/>
      <c r="N168" s="114"/>
    </row>
    <row r="169" spans="3:14" x14ac:dyDescent="0.2">
      <c r="C169" s="114"/>
      <c r="D169" s="114"/>
      <c r="E169" s="114"/>
      <c r="F169" s="114"/>
      <c r="G169" s="114"/>
      <c r="H169" s="114"/>
      <c r="I169" s="117"/>
      <c r="J169" s="225"/>
      <c r="K169" s="117"/>
      <c r="L169" s="114"/>
      <c r="M169" s="114"/>
      <c r="N169" s="114"/>
    </row>
    <row r="170" spans="3:14" x14ac:dyDescent="0.2">
      <c r="C170" s="114"/>
      <c r="D170" s="114"/>
      <c r="E170" s="114"/>
      <c r="F170" s="114"/>
      <c r="G170" s="114"/>
      <c r="H170" s="114"/>
      <c r="I170" s="117"/>
      <c r="J170" s="225"/>
      <c r="K170" s="117"/>
      <c r="L170" s="114"/>
      <c r="M170" s="114"/>
      <c r="N170" s="114"/>
    </row>
    <row r="171" spans="3:14" x14ac:dyDescent="0.2">
      <c r="C171" s="114"/>
      <c r="D171" s="114"/>
      <c r="E171" s="114"/>
      <c r="F171" s="114"/>
      <c r="G171" s="114"/>
      <c r="H171" s="114"/>
      <c r="I171" s="114"/>
      <c r="J171" s="225"/>
      <c r="K171" s="117"/>
      <c r="L171" s="114"/>
      <c r="M171" s="114"/>
      <c r="N171" s="114"/>
    </row>
    <row r="172" spans="3:14" x14ac:dyDescent="0.2">
      <c r="C172" s="114"/>
      <c r="D172" s="114"/>
      <c r="E172" s="114"/>
      <c r="F172" s="114"/>
      <c r="G172" s="114"/>
      <c r="H172" s="114"/>
      <c r="I172" s="117"/>
      <c r="J172" s="114"/>
      <c r="K172" s="117"/>
      <c r="L172" s="114"/>
      <c r="M172" s="114"/>
      <c r="N172" s="114"/>
    </row>
    <row r="173" spans="3:14" x14ac:dyDescent="0.2">
      <c r="C173" s="114"/>
      <c r="D173" s="114"/>
      <c r="E173" s="114"/>
      <c r="F173" s="114"/>
      <c r="G173" s="114"/>
      <c r="H173" s="114"/>
      <c r="I173" s="81"/>
      <c r="J173" s="225"/>
      <c r="K173" s="81"/>
      <c r="L173" s="114"/>
      <c r="M173" s="114"/>
      <c r="N173" s="114"/>
    </row>
    <row r="174" spans="3:14" x14ac:dyDescent="0.2">
      <c r="C174" s="114"/>
      <c r="D174" s="114"/>
      <c r="E174" s="114"/>
      <c r="F174" s="114"/>
      <c r="G174" s="114"/>
      <c r="H174" s="114"/>
      <c r="I174" s="117"/>
      <c r="J174" s="114"/>
      <c r="K174" s="117"/>
      <c r="L174" s="114"/>
      <c r="M174" s="114"/>
      <c r="N174" s="114"/>
    </row>
    <row r="175" spans="3:14" x14ac:dyDescent="0.2">
      <c r="C175" s="114"/>
      <c r="D175" s="114"/>
      <c r="E175" s="114"/>
      <c r="F175" s="114"/>
      <c r="G175" s="114"/>
      <c r="H175" s="114"/>
      <c r="I175" s="117"/>
      <c r="J175" s="225"/>
      <c r="K175" s="117"/>
      <c r="L175" s="114"/>
      <c r="M175" s="114"/>
      <c r="N175" s="114"/>
    </row>
    <row r="176" spans="3:14" x14ac:dyDescent="0.2">
      <c r="C176" s="114"/>
      <c r="D176" s="114"/>
      <c r="E176" s="114"/>
      <c r="F176" s="114"/>
      <c r="G176" s="114"/>
      <c r="H176" s="114"/>
      <c r="I176" s="117"/>
      <c r="J176" s="225"/>
      <c r="K176" s="117"/>
      <c r="L176" s="114"/>
      <c r="M176" s="114"/>
      <c r="N176" s="114"/>
    </row>
    <row r="177" spans="3:14" x14ac:dyDescent="0.2">
      <c r="C177" s="114"/>
      <c r="D177" s="114"/>
      <c r="E177" s="114"/>
      <c r="F177" s="114"/>
      <c r="G177" s="114"/>
      <c r="H177" s="114"/>
      <c r="I177" s="117"/>
      <c r="J177" s="225"/>
      <c r="K177" s="117"/>
      <c r="L177" s="114"/>
      <c r="M177" s="114"/>
      <c r="N177" s="114"/>
    </row>
    <row r="178" spans="3:14" x14ac:dyDescent="0.2">
      <c r="C178" s="114"/>
      <c r="D178" s="114"/>
      <c r="E178" s="114"/>
      <c r="F178" s="114"/>
      <c r="G178" s="114"/>
      <c r="H178" s="114"/>
      <c r="I178" s="117"/>
      <c r="J178" s="225"/>
      <c r="K178" s="117"/>
      <c r="L178" s="114"/>
      <c r="M178" s="114"/>
      <c r="N178" s="114"/>
    </row>
    <row r="179" spans="3:14" x14ac:dyDescent="0.2">
      <c r="C179" s="114"/>
      <c r="D179" s="114"/>
      <c r="E179" s="114"/>
      <c r="F179" s="114"/>
      <c r="G179" s="114"/>
      <c r="H179" s="114"/>
      <c r="I179" s="117"/>
      <c r="J179" s="225"/>
      <c r="K179" s="117"/>
      <c r="L179" s="114"/>
      <c r="M179" s="114"/>
      <c r="N179" s="114"/>
    </row>
    <row r="180" spans="3:14" x14ac:dyDescent="0.2">
      <c r="C180" s="114"/>
      <c r="D180" s="114"/>
      <c r="E180" s="114"/>
      <c r="F180" s="114"/>
      <c r="G180" s="114"/>
      <c r="H180" s="114"/>
      <c r="I180" s="117"/>
      <c r="J180" s="225"/>
      <c r="K180" s="117"/>
      <c r="L180" s="114"/>
      <c r="M180" s="114"/>
      <c r="N180" s="114"/>
    </row>
    <row r="181" spans="3:14" x14ac:dyDescent="0.2">
      <c r="C181" s="114"/>
      <c r="D181" s="114"/>
      <c r="E181" s="114"/>
      <c r="F181" s="114"/>
      <c r="G181" s="114"/>
      <c r="H181" s="114"/>
      <c r="I181" s="117"/>
      <c r="J181" s="225"/>
      <c r="K181" s="117"/>
      <c r="L181" s="114"/>
      <c r="M181" s="114"/>
      <c r="N181" s="114"/>
    </row>
    <row r="182" spans="3:14" x14ac:dyDescent="0.2">
      <c r="C182" s="114"/>
      <c r="D182" s="114"/>
      <c r="E182" s="114"/>
      <c r="F182" s="114"/>
      <c r="G182" s="114"/>
      <c r="H182" s="114"/>
      <c r="I182" s="117"/>
      <c r="J182" s="225"/>
      <c r="K182" s="117"/>
      <c r="L182" s="114"/>
      <c r="M182" s="114"/>
      <c r="N182" s="114"/>
    </row>
    <row r="183" spans="3:14" x14ac:dyDescent="0.2">
      <c r="C183" s="114"/>
      <c r="D183" s="114"/>
      <c r="E183" s="114"/>
      <c r="F183" s="114"/>
      <c r="G183" s="114"/>
      <c r="H183" s="114"/>
      <c r="I183" s="81"/>
      <c r="J183" s="225"/>
      <c r="K183" s="81"/>
      <c r="L183" s="114"/>
      <c r="M183" s="114"/>
      <c r="N183" s="114"/>
    </row>
    <row r="184" spans="3:14" x14ac:dyDescent="0.2">
      <c r="C184" s="114"/>
      <c r="D184" s="114"/>
      <c r="E184" s="114"/>
      <c r="F184" s="114"/>
      <c r="G184" s="114"/>
      <c r="H184" s="114"/>
      <c r="I184" s="117"/>
      <c r="J184" s="225"/>
      <c r="K184" s="117"/>
      <c r="L184" s="114"/>
      <c r="M184" s="114"/>
      <c r="N184" s="114"/>
    </row>
    <row r="185" spans="3:14" x14ac:dyDescent="0.2">
      <c r="C185" s="114"/>
      <c r="D185" s="114"/>
      <c r="E185" s="114"/>
      <c r="F185" s="114"/>
      <c r="G185" s="114"/>
      <c r="H185" s="114"/>
      <c r="I185" s="81"/>
      <c r="J185" s="225"/>
      <c r="K185" s="81"/>
      <c r="L185" s="114"/>
      <c r="M185" s="114"/>
      <c r="N185" s="114"/>
    </row>
    <row r="186" spans="3:14" x14ac:dyDescent="0.2">
      <c r="C186" s="114"/>
      <c r="D186" s="114"/>
      <c r="E186" s="114"/>
      <c r="F186" s="114"/>
      <c r="G186" s="114"/>
      <c r="H186" s="114"/>
      <c r="I186" s="81"/>
      <c r="J186" s="225"/>
      <c r="K186" s="81"/>
      <c r="L186" s="114"/>
      <c r="M186" s="114"/>
      <c r="N186" s="114"/>
    </row>
    <row r="187" spans="3:14" x14ac:dyDescent="0.2">
      <c r="C187" s="114"/>
      <c r="D187" s="114"/>
      <c r="E187" s="114"/>
      <c r="F187" s="114"/>
      <c r="G187" s="114"/>
      <c r="H187" s="114"/>
      <c r="I187" s="81"/>
      <c r="J187" s="114"/>
      <c r="K187" s="81"/>
      <c r="L187" s="114"/>
      <c r="M187" s="114"/>
      <c r="N187" s="114"/>
    </row>
    <row r="188" spans="3:14" x14ac:dyDescent="0.2">
      <c r="C188" s="114"/>
      <c r="D188" s="114"/>
      <c r="E188" s="114"/>
      <c r="F188" s="114"/>
      <c r="G188" s="114"/>
      <c r="H188" s="114"/>
      <c r="I188" s="226"/>
      <c r="J188" s="225"/>
      <c r="K188" s="226"/>
      <c r="L188" s="114"/>
      <c r="M188" s="114"/>
      <c r="N188" s="114"/>
    </row>
    <row r="189" spans="3:14" x14ac:dyDescent="0.2">
      <c r="C189" s="114"/>
      <c r="D189" s="114"/>
      <c r="E189" s="114"/>
      <c r="F189" s="114"/>
      <c r="G189" s="114"/>
      <c r="H189" s="114"/>
      <c r="I189" s="114"/>
      <c r="J189" s="114"/>
      <c r="K189" s="114"/>
      <c r="L189" s="114"/>
      <c r="M189" s="114"/>
      <c r="N189" s="114"/>
    </row>
  </sheetData>
  <mergeCells count="2">
    <mergeCell ref="B2:F2"/>
    <mergeCell ref="I138:I139"/>
  </mergeCells>
  <phoneticPr fontId="8" type="noConversion"/>
  <pageMargins left="0.17" right="0.17" top="0.27" bottom="0.24" header="0.24" footer="0.24"/>
  <pageSetup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155"/>
  <sheetViews>
    <sheetView topLeftCell="AJ1" zoomScaleNormal="100" workbookViewId="0">
      <selection activeCell="BC17" sqref="BC17"/>
    </sheetView>
  </sheetViews>
  <sheetFormatPr defaultRowHeight="11.25" x14ac:dyDescent="0.2"/>
  <cols>
    <col min="1" max="1" width="6.85546875" style="35" customWidth="1"/>
    <col min="2" max="2" width="27" style="35" customWidth="1"/>
    <col min="3" max="3" width="8.5703125" style="35" customWidth="1"/>
    <col min="4" max="4" width="11.42578125" style="35" customWidth="1"/>
    <col min="5" max="10" width="9.140625" style="35" customWidth="1"/>
    <col min="11" max="11" width="8.5703125" style="35" customWidth="1"/>
    <col min="12" max="12" width="9.28515625" style="35" customWidth="1"/>
    <col min="13" max="13" width="9.140625" style="73" customWidth="1"/>
    <col min="14" max="17" width="9.140625" style="35" customWidth="1"/>
    <col min="18" max="18" width="35.85546875" style="28" customWidth="1"/>
    <col min="19" max="33" width="7.85546875" style="28" customWidth="1"/>
    <col min="34" max="34" width="7.42578125" style="28" customWidth="1"/>
    <col min="35" max="35" width="39.85546875" style="28" customWidth="1"/>
    <col min="36" max="50" width="7.5703125" style="35" customWidth="1"/>
    <col min="51" max="16384" width="9.140625" style="35"/>
  </cols>
  <sheetData>
    <row r="1" spans="2:50" x14ac:dyDescent="0.2">
      <c r="C1" s="139"/>
      <c r="D1" s="139"/>
      <c r="E1" s="139"/>
      <c r="F1" s="139"/>
      <c r="G1" s="139"/>
      <c r="H1" s="139"/>
      <c r="I1" s="139"/>
      <c r="J1" s="139"/>
      <c r="K1" s="139"/>
      <c r="L1" s="139"/>
    </row>
    <row r="2" spans="2:50" ht="18.75" x14ac:dyDescent="0.3">
      <c r="B2" s="68" t="s">
        <v>217</v>
      </c>
      <c r="C2" s="106"/>
      <c r="D2" s="106"/>
      <c r="E2" s="106"/>
      <c r="F2" s="106"/>
      <c r="G2" s="106"/>
      <c r="H2" s="106"/>
      <c r="Y2" s="124"/>
      <c r="Z2" s="124"/>
      <c r="AA2" s="124"/>
      <c r="AB2" s="124"/>
      <c r="AC2" s="124"/>
      <c r="AD2" s="124"/>
      <c r="AE2" s="124"/>
      <c r="AF2" s="124"/>
      <c r="AG2" s="124"/>
      <c r="AH2" s="124"/>
    </row>
    <row r="3" spans="2:50" ht="18.75" x14ac:dyDescent="0.2">
      <c r="B3" s="228"/>
      <c r="C3" s="229"/>
      <c r="D3" s="229"/>
      <c r="E3" s="229"/>
      <c r="F3" s="229"/>
      <c r="G3" s="229"/>
      <c r="H3" s="229"/>
      <c r="I3" s="229"/>
      <c r="J3" s="229"/>
      <c r="K3" s="229"/>
      <c r="L3" s="229"/>
      <c r="M3" s="230"/>
      <c r="N3" s="229"/>
      <c r="O3" s="229"/>
      <c r="P3" s="229"/>
      <c r="R3" s="338" t="s">
        <v>468</v>
      </c>
      <c r="S3" s="338"/>
      <c r="T3" s="338"/>
      <c r="U3" s="338"/>
      <c r="V3" s="338"/>
      <c r="W3" s="338"/>
      <c r="X3" s="338"/>
      <c r="Y3" s="124"/>
      <c r="Z3" s="124"/>
      <c r="AA3" s="124"/>
      <c r="AB3" s="124"/>
      <c r="AC3" s="124"/>
      <c r="AD3" s="124"/>
      <c r="AE3" s="124"/>
      <c r="AF3" s="124"/>
      <c r="AG3" s="124"/>
      <c r="AH3" s="124"/>
      <c r="AI3" s="338" t="s">
        <v>469</v>
      </c>
      <c r="AJ3" s="338"/>
      <c r="AK3" s="338"/>
      <c r="AL3" s="338"/>
      <c r="AM3" s="338"/>
      <c r="AN3" s="338"/>
      <c r="AO3" s="338"/>
    </row>
    <row r="4" spans="2:50" ht="12" thickBot="1" x14ac:dyDescent="0.25">
      <c r="B4" s="231" t="s">
        <v>465</v>
      </c>
      <c r="C4" s="232"/>
      <c r="D4" s="232"/>
      <c r="E4" s="232"/>
      <c r="F4" s="232"/>
      <c r="G4" s="232"/>
      <c r="H4" s="232"/>
      <c r="I4" s="232"/>
      <c r="J4" s="232"/>
      <c r="K4" s="232"/>
      <c r="L4" s="232"/>
      <c r="M4" s="233"/>
      <c r="N4" s="232"/>
      <c r="O4" s="232"/>
      <c r="P4" s="232"/>
      <c r="R4" s="263"/>
      <c r="S4" s="263"/>
      <c r="T4" s="263"/>
      <c r="U4" s="263"/>
      <c r="V4" s="263"/>
      <c r="W4" s="263"/>
      <c r="X4" s="263"/>
      <c r="Y4" s="263"/>
      <c r="Z4" s="263"/>
      <c r="AA4" s="263"/>
      <c r="AB4" s="263"/>
      <c r="AC4" s="263"/>
      <c r="AD4" s="263"/>
      <c r="AE4" s="263"/>
      <c r="AF4" s="263"/>
      <c r="AG4" s="263"/>
      <c r="AH4" s="265"/>
      <c r="AI4" s="35"/>
    </row>
    <row r="5" spans="2:50" ht="12.75" thickTop="1" thickBot="1" x14ac:dyDescent="0.25">
      <c r="B5" s="341" t="s">
        <v>218</v>
      </c>
      <c r="C5" s="337" t="s">
        <v>53</v>
      </c>
      <c r="D5" s="337"/>
      <c r="E5" s="337" t="s">
        <v>54</v>
      </c>
      <c r="F5" s="337"/>
      <c r="G5" s="337" t="s">
        <v>55</v>
      </c>
      <c r="H5" s="337"/>
      <c r="I5" s="337" t="s">
        <v>56</v>
      </c>
      <c r="J5" s="337"/>
      <c r="K5" s="337" t="s">
        <v>57</v>
      </c>
      <c r="L5" s="337"/>
      <c r="M5" s="337" t="s">
        <v>58</v>
      </c>
      <c r="N5" s="337"/>
      <c r="O5" s="337" t="s">
        <v>59</v>
      </c>
      <c r="P5" s="337"/>
      <c r="R5" s="307"/>
      <c r="S5" s="307"/>
      <c r="T5" s="307"/>
      <c r="U5" s="307"/>
      <c r="V5" s="307"/>
      <c r="W5" s="307"/>
      <c r="X5" s="307"/>
      <c r="Y5" s="307"/>
      <c r="Z5" s="307"/>
      <c r="AA5" s="307"/>
      <c r="AB5" s="307"/>
      <c r="AC5" s="307"/>
      <c r="AD5" s="307"/>
      <c r="AE5" s="307"/>
      <c r="AF5" s="307"/>
      <c r="AG5" s="307"/>
      <c r="AH5" s="62"/>
      <c r="AI5" s="307"/>
      <c r="AJ5" s="307"/>
      <c r="AK5" s="307"/>
      <c r="AL5" s="307"/>
      <c r="AM5" s="307"/>
      <c r="AN5" s="307"/>
      <c r="AO5" s="307"/>
      <c r="AP5" s="307"/>
      <c r="AQ5" s="307"/>
      <c r="AR5" s="307"/>
      <c r="AS5" s="307"/>
      <c r="AT5" s="307"/>
      <c r="AU5" s="307"/>
      <c r="AV5" s="307"/>
      <c r="AW5" s="307"/>
      <c r="AX5" s="307"/>
    </row>
    <row r="6" spans="2:50" ht="23.25" thickBot="1" x14ac:dyDescent="0.25">
      <c r="B6" s="342"/>
      <c r="C6" s="234" t="s">
        <v>219</v>
      </c>
      <c r="D6" s="234" t="s">
        <v>466</v>
      </c>
      <c r="E6" s="234" t="s">
        <v>219</v>
      </c>
      <c r="F6" s="234" t="s">
        <v>466</v>
      </c>
      <c r="G6" s="234" t="s">
        <v>219</v>
      </c>
      <c r="H6" s="234" t="s">
        <v>466</v>
      </c>
      <c r="I6" s="234" t="s">
        <v>219</v>
      </c>
      <c r="J6" s="234" t="s">
        <v>466</v>
      </c>
      <c r="K6" s="234" t="s">
        <v>219</v>
      </c>
      <c r="L6" s="234" t="s">
        <v>466</v>
      </c>
      <c r="M6" s="234" t="s">
        <v>219</v>
      </c>
      <c r="N6" s="234" t="s">
        <v>466</v>
      </c>
      <c r="O6" s="234" t="s">
        <v>219</v>
      </c>
      <c r="P6" s="234" t="s">
        <v>466</v>
      </c>
      <c r="R6" s="318" t="s">
        <v>467</v>
      </c>
      <c r="S6" s="308" t="s">
        <v>296</v>
      </c>
      <c r="T6" s="308" t="s">
        <v>297</v>
      </c>
      <c r="U6" s="308" t="s">
        <v>298</v>
      </c>
      <c r="V6" s="308" t="s">
        <v>299</v>
      </c>
      <c r="W6" s="308" t="s">
        <v>316</v>
      </c>
      <c r="X6" s="308" t="s">
        <v>375</v>
      </c>
      <c r="Y6" s="308" t="s">
        <v>376</v>
      </c>
      <c r="Z6" s="308" t="s">
        <v>377</v>
      </c>
      <c r="AA6" s="308" t="s">
        <v>378</v>
      </c>
      <c r="AB6" s="308" t="s">
        <v>379</v>
      </c>
      <c r="AC6" s="308" t="s">
        <v>490</v>
      </c>
      <c r="AD6" s="308" t="s">
        <v>491</v>
      </c>
      <c r="AE6" s="308" t="s">
        <v>492</v>
      </c>
      <c r="AF6" s="308" t="s">
        <v>493</v>
      </c>
      <c r="AG6" s="308" t="s">
        <v>494</v>
      </c>
      <c r="AH6" s="63"/>
      <c r="AI6" s="269" t="s">
        <v>323</v>
      </c>
      <c r="AJ6" s="308" t="s">
        <v>296</v>
      </c>
      <c r="AK6" s="308" t="s">
        <v>297</v>
      </c>
      <c r="AL6" s="308" t="s">
        <v>298</v>
      </c>
      <c r="AM6" s="308" t="s">
        <v>299</v>
      </c>
      <c r="AN6" s="308" t="s">
        <v>316</v>
      </c>
      <c r="AO6" s="308" t="s">
        <v>375</v>
      </c>
      <c r="AP6" s="308" t="s">
        <v>376</v>
      </c>
      <c r="AQ6" s="308" t="s">
        <v>377</v>
      </c>
      <c r="AR6" s="308" t="s">
        <v>378</v>
      </c>
      <c r="AS6" s="308" t="s">
        <v>379</v>
      </c>
      <c r="AT6" s="308" t="s">
        <v>490</v>
      </c>
      <c r="AU6" s="308" t="s">
        <v>491</v>
      </c>
      <c r="AV6" s="308" t="s">
        <v>492</v>
      </c>
      <c r="AW6" s="308" t="s">
        <v>493</v>
      </c>
      <c r="AX6" s="308" t="s">
        <v>494</v>
      </c>
    </row>
    <row r="7" spans="2:50" ht="13.5" thickTop="1" x14ac:dyDescent="0.2">
      <c r="B7" s="83"/>
      <c r="C7" s="16"/>
      <c r="D7" s="16"/>
      <c r="E7" s="16"/>
      <c r="F7" s="16"/>
      <c r="G7" s="16"/>
      <c r="H7" s="16"/>
      <c r="I7" s="16"/>
      <c r="J7" s="90"/>
      <c r="K7" s="16"/>
      <c r="L7" s="90"/>
      <c r="M7" s="93"/>
      <c r="N7" s="90"/>
      <c r="O7" s="16"/>
      <c r="P7" s="16"/>
      <c r="S7" s="264"/>
      <c r="T7" s="264"/>
      <c r="U7" s="264"/>
      <c r="V7" s="264"/>
      <c r="W7" s="264"/>
      <c r="X7" s="264"/>
      <c r="Y7" s="264"/>
      <c r="Z7" s="264"/>
      <c r="AA7" s="264"/>
      <c r="AB7" s="264"/>
      <c r="AC7" s="264"/>
      <c r="AD7" s="264"/>
      <c r="AE7" s="264"/>
      <c r="AF7" s="264"/>
      <c r="AG7" s="264"/>
      <c r="AH7" s="297"/>
      <c r="AI7" s="227"/>
      <c r="AK7" s="265"/>
      <c r="AL7" s="265"/>
      <c r="AM7" s="265"/>
      <c r="AN7" s="265"/>
      <c r="AO7" s="265"/>
      <c r="AP7" s="265"/>
      <c r="AQ7" s="265"/>
      <c r="AR7" s="265"/>
      <c r="AS7" s="265"/>
      <c r="AT7" s="265"/>
      <c r="AU7" s="265"/>
      <c r="AV7" s="265"/>
      <c r="AW7" s="265"/>
      <c r="AX7" s="265"/>
    </row>
    <row r="8" spans="2:50" s="39" customFormat="1" ht="12.75" x14ac:dyDescent="0.2">
      <c r="B8" s="119" t="s">
        <v>220</v>
      </c>
      <c r="C8" s="132">
        <v>1963.9</v>
      </c>
      <c r="D8" s="132">
        <v>2236.6</v>
      </c>
      <c r="E8" s="132">
        <v>1871</v>
      </c>
      <c r="F8" s="132">
        <v>2209</v>
      </c>
      <c r="G8" s="132">
        <v>2399.6999999999998</v>
      </c>
      <c r="H8" s="132">
        <v>1119</v>
      </c>
      <c r="I8" s="132">
        <v>3052.9</v>
      </c>
      <c r="J8" s="132">
        <v>1208</v>
      </c>
      <c r="K8" s="132">
        <v>1857.3</v>
      </c>
      <c r="L8" s="132">
        <v>1008.1</v>
      </c>
      <c r="M8" s="85">
        <v>3526</v>
      </c>
      <c r="N8" s="6">
        <v>100</v>
      </c>
      <c r="O8" s="85">
        <v>1811</v>
      </c>
      <c r="P8" s="6">
        <v>100</v>
      </c>
      <c r="R8" s="25" t="s">
        <v>424</v>
      </c>
      <c r="S8" s="32">
        <v>1298.74</v>
      </c>
      <c r="T8" s="32">
        <v>1120.8</v>
      </c>
      <c r="U8" s="32">
        <v>1372.6999999999998</v>
      </c>
      <c r="V8" s="32">
        <v>2162.85</v>
      </c>
      <c r="W8" s="32">
        <v>2445.0500000000002</v>
      </c>
      <c r="X8" s="32">
        <v>1881.5694398699998</v>
      </c>
      <c r="Y8" s="32">
        <v>2799.9920000000002</v>
      </c>
      <c r="Z8" s="32">
        <v>4504.3289999999997</v>
      </c>
      <c r="AA8" s="32">
        <v>5063.9500000000007</v>
      </c>
      <c r="AB8" s="32">
        <v>2888.7110000000002</v>
      </c>
      <c r="AC8" s="32">
        <v>2478.5260000000003</v>
      </c>
      <c r="AD8" s="32">
        <v>3733.8249999999998</v>
      </c>
      <c r="AE8" s="32">
        <v>2704.1847406399997</v>
      </c>
      <c r="AF8" s="32">
        <v>5817.8583968298972</v>
      </c>
      <c r="AG8" s="32">
        <v>8362.3585406535658</v>
      </c>
      <c r="AH8" s="298"/>
      <c r="AI8" s="25" t="s">
        <v>424</v>
      </c>
      <c r="AJ8" s="32">
        <v>799</v>
      </c>
      <c r="AK8" s="32">
        <v>910.45999999999992</v>
      </c>
      <c r="AL8" s="32">
        <v>1004.3600000000001</v>
      </c>
      <c r="AM8" s="32">
        <v>967.89</v>
      </c>
      <c r="AN8" s="32">
        <v>876.85</v>
      </c>
      <c r="AO8" s="32">
        <v>944.86929428999997</v>
      </c>
      <c r="AP8" s="32">
        <v>892.64300000000003</v>
      </c>
      <c r="AQ8" s="32">
        <v>812.02099999999996</v>
      </c>
      <c r="AR8" s="32">
        <v>798.88490000000002</v>
      </c>
      <c r="AS8" s="32">
        <v>1064.2440000000001</v>
      </c>
      <c r="AT8" s="32">
        <v>1213.9379999999999</v>
      </c>
      <c r="AU8" s="32">
        <v>1399.7660000000001</v>
      </c>
      <c r="AV8" s="32">
        <v>1786.534247459266</v>
      </c>
      <c r="AW8" s="32">
        <v>2290.0653692743917</v>
      </c>
      <c r="AX8" s="32">
        <v>2352.1242804188323</v>
      </c>
    </row>
    <row r="9" spans="2:50" s="75" customFormat="1" ht="22.5" x14ac:dyDescent="0.2">
      <c r="B9" s="309" t="s">
        <v>221</v>
      </c>
      <c r="C9" s="310">
        <v>1794.9</v>
      </c>
      <c r="D9" s="310">
        <v>2236.6</v>
      </c>
      <c r="E9" s="310">
        <v>1723</v>
      </c>
      <c r="F9" s="310">
        <v>2209</v>
      </c>
      <c r="G9" s="310">
        <v>2207.6999999999998</v>
      </c>
      <c r="H9" s="310">
        <v>1119</v>
      </c>
      <c r="I9" s="310">
        <v>2628.9</v>
      </c>
      <c r="J9" s="310">
        <v>1208</v>
      </c>
      <c r="K9" s="310">
        <v>1667.4</v>
      </c>
      <c r="L9" s="310">
        <v>1008.1</v>
      </c>
      <c r="M9" s="311">
        <v>3330.1</v>
      </c>
      <c r="N9" s="312">
        <v>100</v>
      </c>
      <c r="O9" s="311">
        <v>1803</v>
      </c>
      <c r="P9" s="312">
        <v>100</v>
      </c>
      <c r="R9" s="313" t="s">
        <v>503</v>
      </c>
      <c r="S9" s="314">
        <v>1133.74</v>
      </c>
      <c r="T9" s="314">
        <v>978.8</v>
      </c>
      <c r="U9" s="314">
        <v>1177.6999999999998</v>
      </c>
      <c r="V9" s="314">
        <v>1930.8500000000001</v>
      </c>
      <c r="W9" s="314">
        <v>2053.36</v>
      </c>
      <c r="X9" s="314">
        <v>1491.33943987</v>
      </c>
      <c r="Y9" s="314">
        <v>1546.2819999999999</v>
      </c>
      <c r="Z9" s="314">
        <v>1505.385</v>
      </c>
      <c r="AA9" s="314">
        <v>1834.13</v>
      </c>
      <c r="AB9" s="314">
        <v>1663.2110000000002</v>
      </c>
      <c r="AC9" s="314">
        <v>2425.9519999999998</v>
      </c>
      <c r="AD9" s="314">
        <v>3733.8249999999998</v>
      </c>
      <c r="AE9" s="314">
        <v>2618.3247406399996</v>
      </c>
      <c r="AF9" s="314">
        <v>5442.6440568999988</v>
      </c>
      <c r="AG9" s="314">
        <v>7118.1393968259872</v>
      </c>
      <c r="AH9" s="298"/>
      <c r="AI9" s="313" t="s">
        <v>432</v>
      </c>
      <c r="AJ9" s="314">
        <v>745</v>
      </c>
      <c r="AK9" s="314">
        <v>854.45999999999992</v>
      </c>
      <c r="AL9" s="314">
        <v>950.36000000000013</v>
      </c>
      <c r="AM9" s="314">
        <v>891.89</v>
      </c>
      <c r="AN9" s="314">
        <v>730.73</v>
      </c>
      <c r="AO9" s="314">
        <v>756.43129428999998</v>
      </c>
      <c r="AP9" s="314">
        <v>716.72900000000004</v>
      </c>
      <c r="AQ9" s="314">
        <v>699.94100000000003</v>
      </c>
      <c r="AR9" s="314">
        <v>722.80490000000009</v>
      </c>
      <c r="AS9" s="314">
        <v>935.81400000000008</v>
      </c>
      <c r="AT9" s="314">
        <v>1076.2279999999998</v>
      </c>
      <c r="AU9" s="314">
        <v>1227.308</v>
      </c>
      <c r="AV9" s="314">
        <v>1555.4123995099999</v>
      </c>
      <c r="AW9" s="314">
        <v>1959.1648235600003</v>
      </c>
      <c r="AX9" s="314">
        <v>1872.4043180899998</v>
      </c>
    </row>
    <row r="10" spans="2:50" ht="12.75" x14ac:dyDescent="0.2">
      <c r="B10" s="168" t="s">
        <v>222</v>
      </c>
      <c r="C10" s="135">
        <v>613.5</v>
      </c>
      <c r="D10" s="135">
        <v>1055.5999999999999</v>
      </c>
      <c r="E10" s="135">
        <v>423</v>
      </c>
      <c r="F10" s="135">
        <v>1149</v>
      </c>
      <c r="G10" s="135">
        <v>438</v>
      </c>
      <c r="H10" s="135">
        <v>934</v>
      </c>
      <c r="I10" s="135">
        <v>187</v>
      </c>
      <c r="J10" s="135">
        <v>1094</v>
      </c>
      <c r="K10" s="135">
        <v>302</v>
      </c>
      <c r="L10" s="135">
        <v>760.8</v>
      </c>
      <c r="M10" s="91">
        <v>839.5</v>
      </c>
      <c r="N10" s="90" t="s">
        <v>18</v>
      </c>
      <c r="O10" s="90">
        <v>533</v>
      </c>
      <c r="P10" s="90" t="s">
        <v>18</v>
      </c>
      <c r="R10" s="44" t="s">
        <v>504</v>
      </c>
      <c r="S10" s="40">
        <v>229.06</v>
      </c>
      <c r="T10" s="40">
        <v>235.41</v>
      </c>
      <c r="U10" s="40">
        <v>244</v>
      </c>
      <c r="V10" s="40">
        <v>184</v>
      </c>
      <c r="W10" s="40">
        <v>155.79</v>
      </c>
      <c r="X10" s="40">
        <v>178.68266629000001</v>
      </c>
      <c r="Y10" s="40">
        <v>171.75</v>
      </c>
      <c r="Z10" s="40">
        <v>176.51</v>
      </c>
      <c r="AA10" s="40">
        <v>189.29000000000002</v>
      </c>
      <c r="AB10" s="40">
        <v>195.298</v>
      </c>
      <c r="AC10" s="40">
        <v>219.9</v>
      </c>
      <c r="AD10" s="40">
        <v>411.83299999999997</v>
      </c>
      <c r="AE10" s="40">
        <v>610.87250866999989</v>
      </c>
      <c r="AF10" s="40">
        <v>640.94835544999989</v>
      </c>
      <c r="AG10" s="40">
        <v>375.84481009000001</v>
      </c>
      <c r="AH10" s="299"/>
      <c r="AI10" s="59" t="s">
        <v>450</v>
      </c>
      <c r="AJ10" s="32">
        <v>731.4</v>
      </c>
      <c r="AK10" s="32">
        <v>844.18999999999994</v>
      </c>
      <c r="AL10" s="32">
        <v>942.36000000000013</v>
      </c>
      <c r="AM10" s="32">
        <v>851.89</v>
      </c>
      <c r="AN10" s="32">
        <v>711.55</v>
      </c>
      <c r="AO10" s="32">
        <v>727.81129428999998</v>
      </c>
      <c r="AP10" s="32">
        <v>693.70900000000006</v>
      </c>
      <c r="AQ10" s="32">
        <v>688.75099999999998</v>
      </c>
      <c r="AR10" s="32">
        <v>707.14490000000001</v>
      </c>
      <c r="AS10" s="32">
        <v>913.51099999999997</v>
      </c>
      <c r="AT10" s="32">
        <v>1007.018</v>
      </c>
      <c r="AU10" s="32">
        <v>1168.9680000000001</v>
      </c>
      <c r="AV10" s="32">
        <v>1460.7234893</v>
      </c>
      <c r="AW10" s="32">
        <v>1895.7328620300002</v>
      </c>
      <c r="AX10" s="32">
        <v>1808.34667814</v>
      </c>
    </row>
    <row r="11" spans="2:50" ht="12.75" x14ac:dyDescent="0.2">
      <c r="B11" s="168" t="s">
        <v>223</v>
      </c>
      <c r="C11" s="135">
        <v>526.70000000000005</v>
      </c>
      <c r="D11" s="135">
        <v>769.8</v>
      </c>
      <c r="E11" s="135">
        <v>308</v>
      </c>
      <c r="F11" s="135">
        <v>851</v>
      </c>
      <c r="G11" s="135">
        <v>221</v>
      </c>
      <c r="H11" s="135">
        <v>681</v>
      </c>
      <c r="I11" s="135">
        <v>71</v>
      </c>
      <c r="J11" s="135">
        <v>652</v>
      </c>
      <c r="K11" s="135">
        <v>110</v>
      </c>
      <c r="L11" s="135">
        <v>485.9</v>
      </c>
      <c r="M11" s="91">
        <v>521.9</v>
      </c>
      <c r="N11" s="90" t="s">
        <v>18</v>
      </c>
      <c r="O11" s="90">
        <v>152</v>
      </c>
      <c r="P11" s="90" t="s">
        <v>18</v>
      </c>
      <c r="R11" s="44" t="s">
        <v>505</v>
      </c>
      <c r="S11" s="40">
        <v>611</v>
      </c>
      <c r="T11" s="40">
        <v>647</v>
      </c>
      <c r="U11" s="40">
        <v>761</v>
      </c>
      <c r="V11" s="40">
        <v>1029</v>
      </c>
      <c r="W11" s="40">
        <v>897.18000000000006</v>
      </c>
      <c r="X11" s="40">
        <v>980.35666557999991</v>
      </c>
      <c r="Y11" s="40">
        <v>1090.45</v>
      </c>
      <c r="Z11" s="40">
        <v>1154.8500000000001</v>
      </c>
      <c r="AA11" s="40">
        <v>1323.51</v>
      </c>
      <c r="AB11" s="40">
        <v>1181.069</v>
      </c>
      <c r="AC11" s="40">
        <v>1220.8820000000001</v>
      </c>
      <c r="AD11" s="40">
        <v>1255.1710000000003</v>
      </c>
      <c r="AE11" s="40">
        <v>1316.5568397899999</v>
      </c>
      <c r="AF11" s="40">
        <v>1375.2652075099995</v>
      </c>
      <c r="AG11" s="40">
        <v>1455.11079978</v>
      </c>
      <c r="AH11" s="299"/>
      <c r="AI11" s="60" t="s">
        <v>438</v>
      </c>
      <c r="AJ11" s="40">
        <v>354.16999999999996</v>
      </c>
      <c r="AK11" s="40">
        <v>360.19</v>
      </c>
      <c r="AL11" s="40">
        <v>377.84000000000003</v>
      </c>
      <c r="AM11" s="40">
        <v>334</v>
      </c>
      <c r="AN11" s="40">
        <v>307.56999999999994</v>
      </c>
      <c r="AO11" s="40">
        <v>312.51349794999999</v>
      </c>
      <c r="AP11" s="40">
        <v>308.81299999999999</v>
      </c>
      <c r="AQ11" s="40">
        <v>287.08</v>
      </c>
      <c r="AR11" s="40">
        <v>283.13</v>
      </c>
      <c r="AS11" s="40">
        <v>249.42200000000003</v>
      </c>
      <c r="AT11" s="40">
        <v>243.76</v>
      </c>
      <c r="AU11" s="40">
        <v>242.01100000000002</v>
      </c>
      <c r="AV11" s="40">
        <v>240.26469981</v>
      </c>
      <c r="AW11" s="40">
        <v>230.73813073000002</v>
      </c>
      <c r="AX11" s="40">
        <v>119.30320984000002</v>
      </c>
    </row>
    <row r="12" spans="2:50" ht="12.75" x14ac:dyDescent="0.2">
      <c r="B12" s="168" t="s">
        <v>224</v>
      </c>
      <c r="C12" s="135">
        <v>86.8</v>
      </c>
      <c r="D12" s="135">
        <v>285.89999999999998</v>
      </c>
      <c r="E12" s="135">
        <v>115</v>
      </c>
      <c r="F12" s="135">
        <v>298</v>
      </c>
      <c r="G12" s="135">
        <v>217</v>
      </c>
      <c r="H12" s="135">
        <v>253</v>
      </c>
      <c r="I12" s="135">
        <v>116</v>
      </c>
      <c r="J12" s="135">
        <v>442</v>
      </c>
      <c r="K12" s="135">
        <v>192</v>
      </c>
      <c r="L12" s="135">
        <v>274.89999999999998</v>
      </c>
      <c r="M12" s="91">
        <v>317.60000000000002</v>
      </c>
      <c r="N12" s="90" t="s">
        <v>18</v>
      </c>
      <c r="O12" s="90">
        <v>381</v>
      </c>
      <c r="P12" s="90" t="s">
        <v>18</v>
      </c>
      <c r="R12" s="44" t="s">
        <v>506</v>
      </c>
      <c r="S12" s="40">
        <v>61.68</v>
      </c>
      <c r="T12" s="40">
        <v>34.89</v>
      </c>
      <c r="U12" s="40">
        <v>15.7</v>
      </c>
      <c r="V12" s="40">
        <v>16.849999999999998</v>
      </c>
      <c r="W12" s="40">
        <v>142.72</v>
      </c>
      <c r="X12" s="40">
        <v>200.42510799999999</v>
      </c>
      <c r="Y12" s="40">
        <v>152.20699999999999</v>
      </c>
      <c r="Z12" s="40">
        <v>122.15</v>
      </c>
      <c r="AA12" s="40">
        <v>245.7</v>
      </c>
      <c r="AB12" s="40">
        <v>211.214</v>
      </c>
      <c r="AC12" s="40">
        <v>220.17000000000002</v>
      </c>
      <c r="AD12" s="40">
        <v>788.02800000000002</v>
      </c>
      <c r="AE12" s="40">
        <v>182.03070107999997</v>
      </c>
      <c r="AF12" s="40">
        <v>329.43049394000002</v>
      </c>
      <c r="AG12" s="40">
        <v>407.22235387999996</v>
      </c>
      <c r="AH12" s="299"/>
      <c r="AI12" s="60" t="s">
        <v>439</v>
      </c>
      <c r="AJ12" s="40">
        <v>216.77</v>
      </c>
      <c r="AK12" s="40">
        <v>260.5</v>
      </c>
      <c r="AL12" s="40">
        <v>316.04000000000002</v>
      </c>
      <c r="AM12" s="40">
        <v>280.99</v>
      </c>
      <c r="AN12" s="40">
        <v>231.01</v>
      </c>
      <c r="AO12" s="40">
        <v>212.19573849</v>
      </c>
      <c r="AP12" s="40">
        <v>217.23700000000002</v>
      </c>
      <c r="AQ12" s="40">
        <v>216.91600000000003</v>
      </c>
      <c r="AR12" s="40">
        <v>204.1499</v>
      </c>
      <c r="AS12" s="40">
        <v>219.03800000000001</v>
      </c>
      <c r="AT12" s="40">
        <v>239.18999999999997</v>
      </c>
      <c r="AU12" s="40">
        <v>295.29699999999997</v>
      </c>
      <c r="AV12" s="40">
        <v>357.37144300999995</v>
      </c>
      <c r="AW12" s="40">
        <v>440.13969615000002</v>
      </c>
      <c r="AX12" s="40">
        <v>477.33976632999997</v>
      </c>
    </row>
    <row r="13" spans="2:50" ht="12.75" x14ac:dyDescent="0.2">
      <c r="B13" s="168" t="s">
        <v>225</v>
      </c>
      <c r="C13" s="135">
        <v>904.6</v>
      </c>
      <c r="D13" s="135" t="s">
        <v>18</v>
      </c>
      <c r="E13" s="135">
        <v>943</v>
      </c>
      <c r="F13" s="135" t="s">
        <v>18</v>
      </c>
      <c r="G13" s="135">
        <v>917.6</v>
      </c>
      <c r="H13" s="135" t="s">
        <v>18</v>
      </c>
      <c r="I13" s="135">
        <v>908.7</v>
      </c>
      <c r="J13" s="135" t="s">
        <v>18</v>
      </c>
      <c r="K13" s="135">
        <v>951</v>
      </c>
      <c r="L13" s="135" t="s">
        <v>18</v>
      </c>
      <c r="M13" s="91">
        <v>2126</v>
      </c>
      <c r="N13" s="90" t="s">
        <v>18</v>
      </c>
      <c r="O13" s="90">
        <v>899</v>
      </c>
      <c r="P13" s="90" t="s">
        <v>18</v>
      </c>
      <c r="R13" s="44" t="s">
        <v>507</v>
      </c>
      <c r="S13" s="40">
        <v>156</v>
      </c>
      <c r="T13" s="40">
        <v>0</v>
      </c>
      <c r="U13" s="40">
        <v>0</v>
      </c>
      <c r="V13" s="40">
        <v>500</v>
      </c>
      <c r="W13" s="40">
        <v>600</v>
      </c>
      <c r="X13" s="40">
        <v>0</v>
      </c>
      <c r="Y13" s="40">
        <v>0</v>
      </c>
      <c r="Z13" s="40">
        <v>0</v>
      </c>
      <c r="AA13" s="40">
        <v>0</v>
      </c>
      <c r="AB13" s="40">
        <v>0</v>
      </c>
      <c r="AC13" s="40">
        <v>500</v>
      </c>
      <c r="AD13" s="40">
        <v>750</v>
      </c>
      <c r="AE13" s="40">
        <v>0</v>
      </c>
      <c r="AF13" s="40">
        <v>1000</v>
      </c>
      <c r="AG13" s="40">
        <v>1000</v>
      </c>
      <c r="AH13" s="299"/>
      <c r="AI13" s="60" t="s">
        <v>440</v>
      </c>
      <c r="AJ13" s="40">
        <v>26.46</v>
      </c>
      <c r="AK13" s="40">
        <v>13.190000000000003</v>
      </c>
      <c r="AL13" s="40">
        <v>3.48</v>
      </c>
      <c r="AM13" s="40">
        <v>10.899999999999999</v>
      </c>
      <c r="AN13" s="40">
        <v>30.81</v>
      </c>
      <c r="AO13" s="40">
        <v>83.038057849999973</v>
      </c>
      <c r="AP13" s="40">
        <v>51.158999999999999</v>
      </c>
      <c r="AQ13" s="40">
        <v>69.836999999999989</v>
      </c>
      <c r="AR13" s="40">
        <v>102.72499999999999</v>
      </c>
      <c r="AS13" s="40">
        <v>135.15299999999999</v>
      </c>
      <c r="AT13" s="40">
        <v>136.41</v>
      </c>
      <c r="AU13" s="40">
        <v>198.91000000000003</v>
      </c>
      <c r="AV13" s="40">
        <v>203.33072761</v>
      </c>
      <c r="AW13" s="40">
        <v>310.13878152000012</v>
      </c>
      <c r="AX13" s="40">
        <v>364.43340693000005</v>
      </c>
    </row>
    <row r="14" spans="2:50" ht="12.75" x14ac:dyDescent="0.2">
      <c r="B14" s="168" t="s">
        <v>223</v>
      </c>
      <c r="C14" s="135">
        <v>529.79999999999995</v>
      </c>
      <c r="D14" s="135" t="s">
        <v>18</v>
      </c>
      <c r="E14" s="135">
        <v>564</v>
      </c>
      <c r="F14" s="135" t="s">
        <v>18</v>
      </c>
      <c r="G14" s="135">
        <v>579</v>
      </c>
      <c r="H14" s="135" t="s">
        <v>18</v>
      </c>
      <c r="I14" s="135">
        <v>588.70000000000005</v>
      </c>
      <c r="J14" s="135" t="s">
        <v>18</v>
      </c>
      <c r="K14" s="135">
        <v>630</v>
      </c>
      <c r="L14" s="135" t="s">
        <v>18</v>
      </c>
      <c r="M14" s="91">
        <v>1801.8</v>
      </c>
      <c r="N14" s="90" t="s">
        <v>18</v>
      </c>
      <c r="O14" s="90">
        <v>692</v>
      </c>
      <c r="P14" s="90" t="s">
        <v>18</v>
      </c>
      <c r="R14" s="44" t="s">
        <v>508</v>
      </c>
      <c r="S14" s="40">
        <v>0</v>
      </c>
      <c r="T14" s="40">
        <v>0</v>
      </c>
      <c r="U14" s="40">
        <v>0</v>
      </c>
      <c r="V14" s="40">
        <v>5</v>
      </c>
      <c r="W14" s="40">
        <v>0</v>
      </c>
      <c r="X14" s="40">
        <v>0</v>
      </c>
      <c r="Y14" s="40">
        <v>0</v>
      </c>
      <c r="Z14" s="40">
        <v>0</v>
      </c>
      <c r="AA14" s="40">
        <v>0</v>
      </c>
      <c r="AB14" s="40">
        <v>0</v>
      </c>
      <c r="AC14" s="40">
        <v>0</v>
      </c>
      <c r="AD14" s="40">
        <v>0</v>
      </c>
      <c r="AE14" s="40">
        <v>0</v>
      </c>
      <c r="AF14" s="40">
        <v>0</v>
      </c>
      <c r="AG14" s="40">
        <v>0</v>
      </c>
      <c r="AH14" s="299"/>
      <c r="AI14" s="60" t="s">
        <v>441</v>
      </c>
      <c r="AJ14" s="40">
        <v>90</v>
      </c>
      <c r="AK14" s="40">
        <v>145</v>
      </c>
      <c r="AL14" s="40">
        <v>197</v>
      </c>
      <c r="AM14" s="40">
        <v>177</v>
      </c>
      <c r="AN14" s="40">
        <v>131.97</v>
      </c>
      <c r="AO14" s="40">
        <v>111.245</v>
      </c>
      <c r="AP14" s="40">
        <v>110.855</v>
      </c>
      <c r="AQ14" s="40">
        <v>110.82</v>
      </c>
      <c r="AR14" s="40">
        <v>110.815</v>
      </c>
      <c r="AS14" s="40">
        <v>299.565</v>
      </c>
      <c r="AT14" s="40">
        <v>354.005</v>
      </c>
      <c r="AU14" s="40">
        <v>366.40999999999997</v>
      </c>
      <c r="AV14" s="40">
        <v>422.83474317999998</v>
      </c>
      <c r="AW14" s="40">
        <v>502.66084105999994</v>
      </c>
      <c r="AX14" s="40">
        <v>395.97892098</v>
      </c>
    </row>
    <row r="15" spans="2:50" ht="12.75" x14ac:dyDescent="0.2">
      <c r="B15" s="168" t="s">
        <v>224</v>
      </c>
      <c r="C15" s="135">
        <v>374.7</v>
      </c>
      <c r="D15" s="135" t="s">
        <v>18</v>
      </c>
      <c r="E15" s="135">
        <v>379</v>
      </c>
      <c r="F15" s="135" t="s">
        <v>18</v>
      </c>
      <c r="G15" s="135">
        <v>338.6</v>
      </c>
      <c r="H15" s="135" t="s">
        <v>18</v>
      </c>
      <c r="I15" s="135">
        <v>320</v>
      </c>
      <c r="J15" s="135" t="s">
        <v>18</v>
      </c>
      <c r="K15" s="135">
        <v>321</v>
      </c>
      <c r="L15" s="135" t="s">
        <v>18</v>
      </c>
      <c r="M15" s="91">
        <v>324.2</v>
      </c>
      <c r="N15" s="90" t="s">
        <v>18</v>
      </c>
      <c r="O15" s="90">
        <v>207</v>
      </c>
      <c r="P15" s="90" t="s">
        <v>18</v>
      </c>
      <c r="R15" s="44" t="s">
        <v>509</v>
      </c>
      <c r="S15" s="40">
        <v>60</v>
      </c>
      <c r="T15" s="40">
        <v>45.5</v>
      </c>
      <c r="U15" s="40">
        <v>41</v>
      </c>
      <c r="V15" s="40">
        <v>80</v>
      </c>
      <c r="W15" s="40">
        <v>41.39</v>
      </c>
      <c r="X15" s="40">
        <v>31.875</v>
      </c>
      <c r="Y15" s="40">
        <v>31.875</v>
      </c>
      <c r="Z15" s="40">
        <v>31.875</v>
      </c>
      <c r="AA15" s="40">
        <v>35.630000000000003</v>
      </c>
      <c r="AB15" s="40">
        <v>35.630000000000003</v>
      </c>
      <c r="AC15" s="40">
        <v>0</v>
      </c>
      <c r="AD15" s="40">
        <v>0</v>
      </c>
      <c r="AE15" s="40">
        <v>0</v>
      </c>
      <c r="AF15" s="40">
        <v>0</v>
      </c>
      <c r="AG15" s="40">
        <v>0</v>
      </c>
      <c r="AH15" s="299"/>
      <c r="AI15" s="60" t="s">
        <v>442</v>
      </c>
      <c r="AJ15" s="40">
        <v>0</v>
      </c>
      <c r="AK15" s="40">
        <v>0</v>
      </c>
      <c r="AL15" s="40">
        <v>0</v>
      </c>
      <c r="AM15" s="40">
        <v>0</v>
      </c>
      <c r="AN15" s="40">
        <v>0</v>
      </c>
      <c r="AO15" s="40">
        <v>0</v>
      </c>
      <c r="AP15" s="40">
        <v>0</v>
      </c>
      <c r="AQ15" s="40">
        <v>0</v>
      </c>
      <c r="AR15" s="40">
        <v>0</v>
      </c>
      <c r="AS15" s="40">
        <v>0</v>
      </c>
      <c r="AT15" s="40">
        <v>0</v>
      </c>
      <c r="AU15" s="40">
        <v>0</v>
      </c>
      <c r="AV15" s="40">
        <v>0</v>
      </c>
      <c r="AW15" s="40">
        <v>0</v>
      </c>
      <c r="AX15" s="40">
        <v>0</v>
      </c>
    </row>
    <row r="16" spans="2:50" ht="12.75" x14ac:dyDescent="0.2">
      <c r="B16" s="168" t="s">
        <v>226</v>
      </c>
      <c r="C16" s="135">
        <v>9.8000000000000007</v>
      </c>
      <c r="D16" s="135">
        <v>147</v>
      </c>
      <c r="E16" s="135">
        <v>35</v>
      </c>
      <c r="F16" s="135">
        <v>132</v>
      </c>
      <c r="G16" s="135">
        <v>212.1</v>
      </c>
      <c r="H16" s="135">
        <v>68</v>
      </c>
      <c r="I16" s="135">
        <v>116.2</v>
      </c>
      <c r="J16" s="135">
        <v>32</v>
      </c>
      <c r="K16" s="135">
        <v>93</v>
      </c>
      <c r="L16" s="135">
        <v>25.8</v>
      </c>
      <c r="M16" s="91">
        <v>54.4</v>
      </c>
      <c r="N16" s="90" t="s">
        <v>18</v>
      </c>
      <c r="O16" s="90">
        <v>52</v>
      </c>
      <c r="P16" s="90" t="s">
        <v>18</v>
      </c>
      <c r="R16" s="44" t="s">
        <v>510</v>
      </c>
      <c r="S16" s="40">
        <v>16</v>
      </c>
      <c r="T16" s="40">
        <v>16</v>
      </c>
      <c r="U16" s="40">
        <v>16</v>
      </c>
      <c r="V16" s="40">
        <v>16</v>
      </c>
      <c r="W16" s="40">
        <v>116.28</v>
      </c>
      <c r="X16" s="40">
        <v>0</v>
      </c>
      <c r="Y16" s="40">
        <v>0</v>
      </c>
      <c r="Z16" s="40">
        <v>0</v>
      </c>
      <c r="AA16" s="40">
        <v>0</v>
      </c>
      <c r="AB16" s="40">
        <v>0</v>
      </c>
      <c r="AC16" s="40">
        <v>225</v>
      </c>
      <c r="AD16" s="40">
        <v>488.79300000000001</v>
      </c>
      <c r="AE16" s="40">
        <v>488.86469110000002</v>
      </c>
      <c r="AF16" s="40">
        <v>2097</v>
      </c>
      <c r="AG16" s="40">
        <v>3879.27711826</v>
      </c>
      <c r="AH16" s="299"/>
      <c r="AI16" s="60" t="s">
        <v>443</v>
      </c>
      <c r="AJ16" s="40">
        <v>9</v>
      </c>
      <c r="AK16" s="40">
        <v>7.8</v>
      </c>
      <c r="AL16" s="40">
        <v>4</v>
      </c>
      <c r="AM16" s="40">
        <v>10</v>
      </c>
      <c r="AN16" s="40">
        <v>0.05</v>
      </c>
      <c r="AO16" s="40">
        <v>5.8410000000000002</v>
      </c>
      <c r="AP16" s="40">
        <v>4.7249999999999996</v>
      </c>
      <c r="AQ16" s="40">
        <v>3.61</v>
      </c>
      <c r="AR16" s="40">
        <v>2.4940000000000002</v>
      </c>
      <c r="AS16" s="40">
        <v>1.25</v>
      </c>
      <c r="AT16" s="40">
        <v>0</v>
      </c>
      <c r="AU16" s="40">
        <v>0</v>
      </c>
      <c r="AV16" s="40">
        <v>0</v>
      </c>
      <c r="AW16" s="40">
        <v>0</v>
      </c>
      <c r="AX16" s="40">
        <v>0</v>
      </c>
    </row>
    <row r="17" spans="2:50" ht="12.75" x14ac:dyDescent="0.2">
      <c r="B17" s="168" t="s">
        <v>223</v>
      </c>
      <c r="C17" s="135">
        <v>8.5</v>
      </c>
      <c r="D17" s="135">
        <v>112.7</v>
      </c>
      <c r="E17" s="135">
        <v>20</v>
      </c>
      <c r="F17" s="135">
        <v>104</v>
      </c>
      <c r="G17" s="135">
        <v>172.1</v>
      </c>
      <c r="H17" s="135">
        <v>55</v>
      </c>
      <c r="I17" s="135">
        <v>93.2</v>
      </c>
      <c r="J17" s="135">
        <v>25</v>
      </c>
      <c r="K17" s="135">
        <v>71</v>
      </c>
      <c r="L17" s="135">
        <v>21.5</v>
      </c>
      <c r="M17" s="91">
        <v>38.9</v>
      </c>
      <c r="N17" s="90" t="s">
        <v>18</v>
      </c>
      <c r="O17" s="90">
        <v>27</v>
      </c>
      <c r="P17" s="90" t="s">
        <v>18</v>
      </c>
      <c r="R17" s="45" t="s">
        <v>511</v>
      </c>
      <c r="S17" s="40">
        <v>0</v>
      </c>
      <c r="T17" s="40">
        <v>0</v>
      </c>
      <c r="U17" s="40">
        <v>0</v>
      </c>
      <c r="V17" s="40">
        <v>0</v>
      </c>
      <c r="W17" s="40">
        <v>0</v>
      </c>
      <c r="X17" s="40">
        <v>0</v>
      </c>
      <c r="Y17" s="40">
        <v>0</v>
      </c>
      <c r="Z17" s="40">
        <v>20</v>
      </c>
      <c r="AA17" s="40">
        <v>40</v>
      </c>
      <c r="AB17" s="40">
        <v>40</v>
      </c>
      <c r="AC17" s="40">
        <v>40</v>
      </c>
      <c r="AD17" s="40">
        <v>40</v>
      </c>
      <c r="AE17" s="40">
        <v>20</v>
      </c>
      <c r="AF17" s="40">
        <v>0</v>
      </c>
      <c r="AG17" s="40">
        <v>0</v>
      </c>
      <c r="AH17" s="299"/>
      <c r="AI17" s="60" t="s">
        <v>444</v>
      </c>
      <c r="AJ17" s="40">
        <v>7</v>
      </c>
      <c r="AK17" s="40">
        <v>10.51</v>
      </c>
      <c r="AL17" s="40">
        <v>10</v>
      </c>
      <c r="AM17" s="40">
        <v>6</v>
      </c>
      <c r="AN17" s="40">
        <v>2.85</v>
      </c>
      <c r="AO17" s="40">
        <v>0</v>
      </c>
      <c r="AP17" s="40">
        <v>0</v>
      </c>
      <c r="AQ17" s="40">
        <v>0</v>
      </c>
      <c r="AR17" s="40">
        <v>3.62</v>
      </c>
      <c r="AS17" s="40">
        <v>8.92</v>
      </c>
      <c r="AT17" s="40">
        <v>33.323</v>
      </c>
      <c r="AU17" s="40">
        <v>66.02</v>
      </c>
      <c r="AV17" s="40">
        <v>236.92187569000004</v>
      </c>
      <c r="AW17" s="40">
        <v>412.05541256999999</v>
      </c>
      <c r="AX17" s="40">
        <v>450.43137405999994</v>
      </c>
    </row>
    <row r="18" spans="2:50" ht="12.75" x14ac:dyDescent="0.2">
      <c r="B18" s="168" t="s">
        <v>224</v>
      </c>
      <c r="C18" s="135">
        <v>3.1</v>
      </c>
      <c r="D18" s="135">
        <v>34.299999999999997</v>
      </c>
      <c r="E18" s="135">
        <v>15</v>
      </c>
      <c r="F18" s="135">
        <v>28</v>
      </c>
      <c r="G18" s="135">
        <v>40</v>
      </c>
      <c r="H18" s="135">
        <v>13</v>
      </c>
      <c r="I18" s="135">
        <v>23</v>
      </c>
      <c r="J18" s="135">
        <v>7</v>
      </c>
      <c r="K18" s="135">
        <v>22</v>
      </c>
      <c r="L18" s="135">
        <v>4.3</v>
      </c>
      <c r="M18" s="91">
        <v>15.5</v>
      </c>
      <c r="N18" s="90" t="s">
        <v>18</v>
      </c>
      <c r="O18" s="90">
        <v>25</v>
      </c>
      <c r="P18" s="90" t="s">
        <v>18</v>
      </c>
      <c r="R18" s="45" t="s">
        <v>512</v>
      </c>
      <c r="S18" s="40">
        <v>0</v>
      </c>
      <c r="T18" s="40">
        <v>0</v>
      </c>
      <c r="U18" s="40">
        <v>100</v>
      </c>
      <c r="V18" s="40">
        <v>100</v>
      </c>
      <c r="W18" s="40">
        <v>100</v>
      </c>
      <c r="X18" s="40">
        <v>100</v>
      </c>
      <c r="Y18" s="40">
        <v>100</v>
      </c>
      <c r="Z18" s="40">
        <v>0</v>
      </c>
      <c r="AA18" s="40">
        <v>0</v>
      </c>
      <c r="AB18" s="40">
        <v>0</v>
      </c>
      <c r="AC18" s="40">
        <v>0</v>
      </c>
      <c r="AD18" s="40">
        <v>0</v>
      </c>
      <c r="AE18" s="40">
        <v>0</v>
      </c>
      <c r="AF18" s="40">
        <v>0</v>
      </c>
      <c r="AG18" s="40">
        <v>0.68431481598813892</v>
      </c>
      <c r="AH18" s="299"/>
      <c r="AI18" s="30" t="s">
        <v>445</v>
      </c>
      <c r="AJ18" s="40">
        <v>0</v>
      </c>
      <c r="AK18" s="40">
        <v>0</v>
      </c>
      <c r="AL18" s="40">
        <v>0</v>
      </c>
      <c r="AM18" s="40">
        <v>0</v>
      </c>
      <c r="AN18" s="40">
        <v>0.24000000000000002</v>
      </c>
      <c r="AO18" s="40">
        <v>0.57800000000000007</v>
      </c>
      <c r="AP18" s="40">
        <v>0.13</v>
      </c>
      <c r="AQ18" s="40">
        <v>0.48799999999999999</v>
      </c>
      <c r="AR18" s="40">
        <v>0.21100000000000002</v>
      </c>
      <c r="AS18" s="40">
        <v>0.16300000000000001</v>
      </c>
      <c r="AT18" s="40">
        <v>0.33</v>
      </c>
      <c r="AU18" s="40">
        <v>0.32</v>
      </c>
      <c r="AV18" s="40">
        <v>0</v>
      </c>
      <c r="AW18" s="40">
        <v>0</v>
      </c>
      <c r="AX18" s="40">
        <v>0</v>
      </c>
    </row>
    <row r="19" spans="2:50" ht="12.75" x14ac:dyDescent="0.2">
      <c r="B19" s="168" t="s">
        <v>227</v>
      </c>
      <c r="C19" s="135">
        <v>75</v>
      </c>
      <c r="D19" s="135" t="s">
        <v>18</v>
      </c>
      <c r="E19" s="135">
        <v>62</v>
      </c>
      <c r="F19" s="135">
        <v>610</v>
      </c>
      <c r="G19" s="135">
        <v>62</v>
      </c>
      <c r="H19" s="135" t="s">
        <v>18</v>
      </c>
      <c r="I19" s="135">
        <v>67</v>
      </c>
      <c r="J19" s="135" t="s">
        <v>18</v>
      </c>
      <c r="K19" s="135">
        <v>223</v>
      </c>
      <c r="L19" s="135" t="s">
        <v>18</v>
      </c>
      <c r="M19" s="91">
        <v>197.3</v>
      </c>
      <c r="N19" s="90" t="s">
        <v>18</v>
      </c>
      <c r="O19" s="90">
        <v>217</v>
      </c>
      <c r="P19" s="90" t="s">
        <v>18</v>
      </c>
      <c r="R19" s="46" t="s">
        <v>513</v>
      </c>
      <c r="S19" s="32">
        <v>143</v>
      </c>
      <c r="T19" s="32">
        <v>120</v>
      </c>
      <c r="U19" s="32">
        <v>173</v>
      </c>
      <c r="V19" s="32">
        <v>210</v>
      </c>
      <c r="W19" s="32">
        <v>239.79000000000002</v>
      </c>
      <c r="X19" s="32">
        <v>268.23</v>
      </c>
      <c r="Y19" s="32">
        <v>1153.71</v>
      </c>
      <c r="Z19" s="32">
        <v>2898.9440000000004</v>
      </c>
      <c r="AA19" s="32">
        <v>3129.8199999999997</v>
      </c>
      <c r="AB19" s="32">
        <v>1225.5</v>
      </c>
      <c r="AC19" s="32">
        <v>52.573999999999998</v>
      </c>
      <c r="AD19" s="32">
        <v>0</v>
      </c>
      <c r="AE19" s="32">
        <v>85.86</v>
      </c>
      <c r="AF19" s="32">
        <v>375.21433992989819</v>
      </c>
      <c r="AG19" s="32">
        <v>744.21914382757802</v>
      </c>
      <c r="AH19" s="298"/>
      <c r="AI19" s="30" t="s">
        <v>446</v>
      </c>
      <c r="AJ19" s="40">
        <v>28</v>
      </c>
      <c r="AK19" s="40">
        <v>47</v>
      </c>
      <c r="AL19" s="40">
        <v>34</v>
      </c>
      <c r="AM19" s="40">
        <v>33</v>
      </c>
      <c r="AN19" s="40">
        <v>7.0500000000000007</v>
      </c>
      <c r="AO19" s="40">
        <v>2.4</v>
      </c>
      <c r="AP19" s="40">
        <v>0.79</v>
      </c>
      <c r="AQ19" s="40">
        <v>0</v>
      </c>
      <c r="AR19" s="40">
        <v>0</v>
      </c>
      <c r="AS19" s="40">
        <v>0</v>
      </c>
      <c r="AT19" s="40">
        <v>0</v>
      </c>
      <c r="AU19" s="40">
        <v>0</v>
      </c>
      <c r="AV19" s="40">
        <v>0</v>
      </c>
      <c r="AW19" s="40">
        <v>0</v>
      </c>
      <c r="AX19" s="40">
        <v>0.86</v>
      </c>
    </row>
    <row r="20" spans="2:50" ht="12.75" x14ac:dyDescent="0.2">
      <c r="B20" s="168" t="s">
        <v>223</v>
      </c>
      <c r="C20" s="135">
        <v>18</v>
      </c>
      <c r="D20" s="135" t="s">
        <v>18</v>
      </c>
      <c r="E20" s="135" t="s">
        <v>18</v>
      </c>
      <c r="F20" s="135">
        <v>610</v>
      </c>
      <c r="G20" s="135" t="s">
        <v>18</v>
      </c>
      <c r="H20" s="135" t="s">
        <v>18</v>
      </c>
      <c r="I20" s="135">
        <v>3</v>
      </c>
      <c r="J20" s="135" t="s">
        <v>18</v>
      </c>
      <c r="K20" s="135">
        <v>161.5</v>
      </c>
      <c r="L20" s="135" t="s">
        <v>18</v>
      </c>
      <c r="M20" s="91">
        <v>158</v>
      </c>
      <c r="N20" s="90" t="s">
        <v>18</v>
      </c>
      <c r="O20" s="90">
        <v>158</v>
      </c>
      <c r="P20" s="90" t="s">
        <v>18</v>
      </c>
      <c r="R20" s="45" t="s">
        <v>514</v>
      </c>
      <c r="S20" s="40">
        <v>0</v>
      </c>
      <c r="T20" s="40">
        <v>0</v>
      </c>
      <c r="U20" s="40">
        <v>0</v>
      </c>
      <c r="V20" s="40">
        <v>0</v>
      </c>
      <c r="W20" s="40">
        <v>0</v>
      </c>
      <c r="X20" s="40">
        <v>0</v>
      </c>
      <c r="Y20" s="40">
        <v>0</v>
      </c>
      <c r="Z20" s="40">
        <v>362.8</v>
      </c>
      <c r="AA20" s="40">
        <v>900.45</v>
      </c>
      <c r="AB20" s="40">
        <v>564.1</v>
      </c>
      <c r="AC20" s="40">
        <v>52.573999999999998</v>
      </c>
      <c r="AD20" s="40">
        <v>0</v>
      </c>
      <c r="AE20" s="40">
        <v>0</v>
      </c>
      <c r="AF20" s="40">
        <v>0</v>
      </c>
      <c r="AG20" s="40">
        <v>0</v>
      </c>
      <c r="AH20" s="299"/>
      <c r="AI20" s="59" t="s">
        <v>451</v>
      </c>
      <c r="AJ20" s="32">
        <v>13.6</v>
      </c>
      <c r="AK20" s="32">
        <v>10.27</v>
      </c>
      <c r="AL20" s="32">
        <v>8</v>
      </c>
      <c r="AM20" s="32">
        <v>40</v>
      </c>
      <c r="AN20" s="32">
        <v>19.18</v>
      </c>
      <c r="AO20" s="32">
        <v>28.62</v>
      </c>
      <c r="AP20" s="32">
        <v>23.02</v>
      </c>
      <c r="AQ20" s="32">
        <v>11.190000000000001</v>
      </c>
      <c r="AR20" s="32">
        <v>15.660000000000002</v>
      </c>
      <c r="AS20" s="32">
        <v>22.303000000000001</v>
      </c>
      <c r="AT20" s="32">
        <v>69.210000000000008</v>
      </c>
      <c r="AU20" s="32">
        <v>58.34</v>
      </c>
      <c r="AV20" s="32">
        <v>94.688910210000003</v>
      </c>
      <c r="AW20" s="32">
        <v>63.431961529999995</v>
      </c>
      <c r="AX20" s="32">
        <v>64.057639949999995</v>
      </c>
    </row>
    <row r="21" spans="2:50" ht="12.75" x14ac:dyDescent="0.2">
      <c r="B21" s="168" t="s">
        <v>224</v>
      </c>
      <c r="C21" s="135">
        <v>57</v>
      </c>
      <c r="D21" s="135" t="s">
        <v>18</v>
      </c>
      <c r="E21" s="135">
        <v>62</v>
      </c>
      <c r="F21" s="135" t="s">
        <v>18</v>
      </c>
      <c r="G21" s="135">
        <v>62</v>
      </c>
      <c r="H21" s="135" t="s">
        <v>18</v>
      </c>
      <c r="I21" s="135">
        <v>64</v>
      </c>
      <c r="J21" s="135" t="s">
        <v>18</v>
      </c>
      <c r="K21" s="135">
        <v>61.5</v>
      </c>
      <c r="L21" s="135" t="s">
        <v>18</v>
      </c>
      <c r="M21" s="91">
        <v>39.299999999999997</v>
      </c>
      <c r="N21" s="90" t="s">
        <v>18</v>
      </c>
      <c r="O21" s="90">
        <v>60</v>
      </c>
      <c r="P21" s="90" t="s">
        <v>18</v>
      </c>
      <c r="R21" s="44" t="s">
        <v>515</v>
      </c>
      <c r="S21" s="40">
        <v>143</v>
      </c>
      <c r="T21" s="40">
        <v>120</v>
      </c>
      <c r="U21" s="40">
        <v>173</v>
      </c>
      <c r="V21" s="40">
        <v>210</v>
      </c>
      <c r="W21" s="40">
        <v>239.79000000000002</v>
      </c>
      <c r="X21" s="40">
        <v>268.23</v>
      </c>
      <c r="Y21" s="40">
        <v>1153.71</v>
      </c>
      <c r="Z21" s="40">
        <v>2536.1440000000002</v>
      </c>
      <c r="AA21" s="40">
        <v>2229.37</v>
      </c>
      <c r="AB21" s="40">
        <v>661.4</v>
      </c>
      <c r="AC21" s="40">
        <v>0</v>
      </c>
      <c r="AD21" s="40">
        <v>0</v>
      </c>
      <c r="AE21" s="40">
        <v>85.86</v>
      </c>
      <c r="AF21" s="40">
        <v>375.21433992989819</v>
      </c>
      <c r="AG21" s="40">
        <v>744.21914382757802</v>
      </c>
      <c r="AH21" s="299"/>
      <c r="AI21" s="41" t="s">
        <v>453</v>
      </c>
      <c r="AJ21" s="40">
        <v>13.6</v>
      </c>
      <c r="AK21" s="40">
        <v>10.27</v>
      </c>
      <c r="AL21" s="40">
        <v>8</v>
      </c>
      <c r="AM21" s="40">
        <v>40</v>
      </c>
      <c r="AN21" s="40">
        <v>19.18</v>
      </c>
      <c r="AO21" s="40">
        <v>28.62</v>
      </c>
      <c r="AP21" s="40">
        <v>23.02</v>
      </c>
      <c r="AQ21" s="40">
        <v>11.190000000000001</v>
      </c>
      <c r="AR21" s="40">
        <v>13.540000000000001</v>
      </c>
      <c r="AS21" s="40">
        <v>18.630000000000003</v>
      </c>
      <c r="AT21" s="40">
        <v>47.6</v>
      </c>
      <c r="AU21" s="40">
        <v>51.46</v>
      </c>
      <c r="AV21" s="40">
        <v>61.248213319999998</v>
      </c>
      <c r="AW21" s="40">
        <v>52.00759502999999</v>
      </c>
      <c r="AX21" s="40">
        <v>48.419977369999998</v>
      </c>
    </row>
    <row r="22" spans="2:50" ht="12.75" x14ac:dyDescent="0.2">
      <c r="B22" s="235" t="s">
        <v>255</v>
      </c>
      <c r="C22" s="135">
        <v>25</v>
      </c>
      <c r="D22" s="135">
        <v>204</v>
      </c>
      <c r="E22" s="135">
        <v>49</v>
      </c>
      <c r="F22" s="135">
        <v>166</v>
      </c>
      <c r="G22" s="135">
        <v>56</v>
      </c>
      <c r="H22" s="135">
        <v>117</v>
      </c>
      <c r="I22" s="135">
        <v>24</v>
      </c>
      <c r="J22" s="135">
        <v>82</v>
      </c>
      <c r="K22" s="135">
        <v>0</v>
      </c>
      <c r="L22" s="135">
        <v>121.5</v>
      </c>
      <c r="M22" s="91">
        <v>73.5</v>
      </c>
      <c r="N22" s="90" t="s">
        <v>18</v>
      </c>
      <c r="O22" s="90">
        <v>79</v>
      </c>
      <c r="P22" s="90" t="s">
        <v>18</v>
      </c>
      <c r="R22" s="29" t="s">
        <v>516</v>
      </c>
      <c r="S22" s="32">
        <v>22</v>
      </c>
      <c r="T22" s="32">
        <v>22</v>
      </c>
      <c r="U22" s="32">
        <v>22</v>
      </c>
      <c r="V22" s="32">
        <v>22</v>
      </c>
      <c r="W22" s="32">
        <v>151.9</v>
      </c>
      <c r="X22" s="32">
        <v>122</v>
      </c>
      <c r="Y22" s="32">
        <v>100</v>
      </c>
      <c r="Z22" s="32">
        <v>100</v>
      </c>
      <c r="AA22" s="32">
        <v>100</v>
      </c>
      <c r="AB22" s="32">
        <v>0</v>
      </c>
      <c r="AC22" s="32">
        <v>0</v>
      </c>
      <c r="AD22" s="32">
        <v>0</v>
      </c>
      <c r="AE22" s="32">
        <v>0</v>
      </c>
      <c r="AF22" s="32">
        <v>0</v>
      </c>
      <c r="AG22" s="32">
        <v>500</v>
      </c>
      <c r="AH22" s="298"/>
      <c r="AI22" s="41" t="s">
        <v>454</v>
      </c>
      <c r="AJ22" s="40">
        <v>0</v>
      </c>
      <c r="AK22" s="40">
        <v>0</v>
      </c>
      <c r="AL22" s="40">
        <v>0</v>
      </c>
      <c r="AM22" s="40">
        <v>0</v>
      </c>
      <c r="AN22" s="40">
        <v>0</v>
      </c>
      <c r="AO22" s="40">
        <v>0</v>
      </c>
      <c r="AP22" s="40">
        <v>0</v>
      </c>
      <c r="AQ22" s="40">
        <v>0</v>
      </c>
      <c r="AR22" s="40">
        <v>2.12</v>
      </c>
      <c r="AS22" s="40">
        <v>3.673</v>
      </c>
      <c r="AT22" s="40">
        <v>21.61</v>
      </c>
      <c r="AU22" s="40">
        <v>6.88</v>
      </c>
      <c r="AV22" s="40">
        <v>33.440696890000005</v>
      </c>
      <c r="AW22" s="40">
        <v>11.424366500000001</v>
      </c>
      <c r="AX22" s="40">
        <v>15.637662579999997</v>
      </c>
    </row>
    <row r="23" spans="2:50" ht="12.75" x14ac:dyDescent="0.2">
      <c r="B23" s="168" t="s">
        <v>223</v>
      </c>
      <c r="C23" s="135">
        <v>22</v>
      </c>
      <c r="D23" s="135">
        <v>161</v>
      </c>
      <c r="E23" s="135">
        <v>49</v>
      </c>
      <c r="F23" s="135">
        <v>130</v>
      </c>
      <c r="G23" s="135">
        <v>56</v>
      </c>
      <c r="H23" s="135">
        <v>92</v>
      </c>
      <c r="I23" s="135">
        <v>19</v>
      </c>
      <c r="J23" s="135">
        <v>63</v>
      </c>
      <c r="K23" s="135">
        <v>0</v>
      </c>
      <c r="L23" s="135">
        <v>100.7</v>
      </c>
      <c r="M23" s="91">
        <v>58.5</v>
      </c>
      <c r="N23" s="90" t="s">
        <v>18</v>
      </c>
      <c r="O23" s="90">
        <v>67</v>
      </c>
      <c r="P23" s="90" t="s">
        <v>18</v>
      </c>
      <c r="R23" s="44" t="s">
        <v>517</v>
      </c>
      <c r="S23" s="40">
        <v>0</v>
      </c>
      <c r="T23" s="40">
        <v>0</v>
      </c>
      <c r="U23" s="40">
        <v>0</v>
      </c>
      <c r="V23" s="40">
        <v>0</v>
      </c>
      <c r="W23" s="40">
        <v>100</v>
      </c>
      <c r="X23" s="40">
        <v>100</v>
      </c>
      <c r="Y23" s="40">
        <v>100</v>
      </c>
      <c r="Z23" s="40">
        <v>100</v>
      </c>
      <c r="AA23" s="40">
        <v>100</v>
      </c>
      <c r="AB23" s="40">
        <v>0</v>
      </c>
      <c r="AC23" s="40">
        <v>0</v>
      </c>
      <c r="AD23" s="40">
        <v>0</v>
      </c>
      <c r="AE23" s="40">
        <v>0</v>
      </c>
      <c r="AF23" s="40">
        <v>0</v>
      </c>
      <c r="AG23" s="40">
        <v>500</v>
      </c>
      <c r="AH23" s="299"/>
      <c r="AI23" s="41" t="s">
        <v>455</v>
      </c>
      <c r="AJ23" s="40">
        <v>0</v>
      </c>
      <c r="AK23" s="40">
        <v>0</v>
      </c>
      <c r="AL23" s="40">
        <v>0</v>
      </c>
      <c r="AM23" s="40">
        <v>0</v>
      </c>
      <c r="AN23" s="40">
        <v>0</v>
      </c>
      <c r="AO23" s="40">
        <v>0</v>
      </c>
      <c r="AP23" s="40">
        <v>0</v>
      </c>
      <c r="AQ23" s="40">
        <v>0</v>
      </c>
      <c r="AR23" s="40">
        <v>0</v>
      </c>
      <c r="AS23" s="40">
        <v>0</v>
      </c>
      <c r="AT23" s="40">
        <v>0</v>
      </c>
      <c r="AU23" s="40">
        <v>0</v>
      </c>
      <c r="AV23" s="40">
        <v>0</v>
      </c>
      <c r="AW23" s="40">
        <v>0</v>
      </c>
      <c r="AX23" s="40">
        <v>0</v>
      </c>
    </row>
    <row r="24" spans="2:50" ht="12.75" x14ac:dyDescent="0.2">
      <c r="B24" s="168" t="s">
        <v>224</v>
      </c>
      <c r="C24" s="135">
        <v>3</v>
      </c>
      <c r="D24" s="135">
        <v>43</v>
      </c>
      <c r="E24" s="135" t="s">
        <v>18</v>
      </c>
      <c r="F24" s="135">
        <v>36</v>
      </c>
      <c r="G24" s="135" t="s">
        <v>18</v>
      </c>
      <c r="H24" s="135">
        <v>25</v>
      </c>
      <c r="I24" s="135">
        <v>5</v>
      </c>
      <c r="J24" s="135">
        <v>19</v>
      </c>
      <c r="K24" s="135">
        <v>0</v>
      </c>
      <c r="L24" s="135">
        <v>20.9</v>
      </c>
      <c r="M24" s="91">
        <v>15</v>
      </c>
      <c r="N24" s="90" t="s">
        <v>18</v>
      </c>
      <c r="O24" s="90">
        <v>12</v>
      </c>
      <c r="P24" s="90" t="s">
        <v>18</v>
      </c>
      <c r="R24" s="44" t="s">
        <v>518</v>
      </c>
      <c r="S24" s="40">
        <v>22</v>
      </c>
      <c r="T24" s="40">
        <v>22</v>
      </c>
      <c r="U24" s="40">
        <v>22</v>
      </c>
      <c r="V24" s="40">
        <v>22</v>
      </c>
      <c r="W24" s="40">
        <v>21.9</v>
      </c>
      <c r="X24" s="40">
        <v>22</v>
      </c>
      <c r="Y24" s="40">
        <v>0</v>
      </c>
      <c r="Z24" s="40">
        <v>0</v>
      </c>
      <c r="AA24" s="40">
        <v>0</v>
      </c>
      <c r="AB24" s="40">
        <v>0</v>
      </c>
      <c r="AC24" s="40">
        <v>0</v>
      </c>
      <c r="AD24" s="40">
        <v>0</v>
      </c>
      <c r="AE24" s="40">
        <v>0</v>
      </c>
      <c r="AF24" s="40">
        <v>0</v>
      </c>
      <c r="AG24" s="40">
        <v>0</v>
      </c>
      <c r="AH24" s="299"/>
      <c r="AI24" s="46" t="s">
        <v>433</v>
      </c>
      <c r="AJ24" s="32">
        <v>16</v>
      </c>
      <c r="AK24" s="32">
        <v>23</v>
      </c>
      <c r="AL24" s="32">
        <v>18</v>
      </c>
      <c r="AM24" s="32">
        <v>54</v>
      </c>
      <c r="AN24" s="32">
        <v>119.6</v>
      </c>
      <c r="AO24" s="32">
        <v>173.55</v>
      </c>
      <c r="AP24" s="32">
        <v>164.14400000000001</v>
      </c>
      <c r="AQ24" s="32">
        <v>100.49</v>
      </c>
      <c r="AR24" s="32">
        <v>51.760000000000005</v>
      </c>
      <c r="AS24" s="32">
        <v>38.69</v>
      </c>
      <c r="AT24" s="32">
        <v>50.51</v>
      </c>
      <c r="AU24" s="32">
        <v>85.858000000000004</v>
      </c>
      <c r="AV24" s="32">
        <v>128.32184794926584</v>
      </c>
      <c r="AW24" s="32">
        <v>143.60054571439153</v>
      </c>
      <c r="AX24" s="32">
        <v>159.61996232883246</v>
      </c>
    </row>
    <row r="25" spans="2:50" ht="12.75" x14ac:dyDescent="0.2">
      <c r="B25" s="168" t="s">
        <v>228</v>
      </c>
      <c r="C25" s="135">
        <v>167</v>
      </c>
      <c r="D25" s="135">
        <v>830</v>
      </c>
      <c r="E25" s="135">
        <v>211</v>
      </c>
      <c r="F25" s="135">
        <v>152</v>
      </c>
      <c r="G25" s="135">
        <v>522</v>
      </c>
      <c r="H25" s="135" t="s">
        <v>18</v>
      </c>
      <c r="I25" s="135">
        <v>1326</v>
      </c>
      <c r="J25" s="135" t="s">
        <v>18</v>
      </c>
      <c r="K25" s="135">
        <v>98.4</v>
      </c>
      <c r="L25" s="135">
        <v>100</v>
      </c>
      <c r="M25" s="91">
        <v>39.4</v>
      </c>
      <c r="N25" s="90">
        <v>100</v>
      </c>
      <c r="O25" s="90">
        <v>23</v>
      </c>
      <c r="P25" s="90">
        <v>100</v>
      </c>
      <c r="R25" s="44" t="s">
        <v>519</v>
      </c>
      <c r="S25" s="40">
        <v>0</v>
      </c>
      <c r="T25" s="40">
        <v>0</v>
      </c>
      <c r="U25" s="40">
        <v>0</v>
      </c>
      <c r="V25" s="40">
        <v>0</v>
      </c>
      <c r="W25" s="40">
        <v>30</v>
      </c>
      <c r="X25" s="40">
        <v>0</v>
      </c>
      <c r="Y25" s="40">
        <v>0</v>
      </c>
      <c r="Z25" s="40">
        <v>0</v>
      </c>
      <c r="AA25" s="40">
        <v>0</v>
      </c>
      <c r="AB25" s="40">
        <v>0</v>
      </c>
      <c r="AC25" s="40">
        <v>0</v>
      </c>
      <c r="AD25" s="40">
        <v>0</v>
      </c>
      <c r="AE25" s="40">
        <v>0</v>
      </c>
      <c r="AF25" s="40">
        <v>0</v>
      </c>
      <c r="AG25" s="40">
        <v>0</v>
      </c>
      <c r="AH25" s="299"/>
      <c r="AI25" s="45" t="s">
        <v>437</v>
      </c>
      <c r="AJ25" s="40">
        <v>0</v>
      </c>
      <c r="AK25" s="40">
        <v>0</v>
      </c>
      <c r="AL25" s="40">
        <v>0</v>
      </c>
      <c r="AM25" s="40">
        <v>0</v>
      </c>
      <c r="AN25" s="40">
        <v>25.020000000000003</v>
      </c>
      <c r="AO25" s="40">
        <v>50.072000000000003</v>
      </c>
      <c r="AP25" s="40">
        <v>47.884</v>
      </c>
      <c r="AQ25" s="40">
        <v>23.85</v>
      </c>
      <c r="AR25" s="40">
        <v>11.7</v>
      </c>
      <c r="AS25" s="40">
        <v>4.42</v>
      </c>
      <c r="AT25" s="40">
        <v>0.30000000000000004</v>
      </c>
      <c r="AU25" s="40">
        <v>0</v>
      </c>
      <c r="AV25" s="40">
        <v>0</v>
      </c>
      <c r="AW25" s="40">
        <v>0</v>
      </c>
      <c r="AX25" s="40">
        <v>0</v>
      </c>
    </row>
    <row r="26" spans="2:50" ht="12.75" x14ac:dyDescent="0.2">
      <c r="B26" s="168" t="s">
        <v>223</v>
      </c>
      <c r="C26" s="135">
        <v>87</v>
      </c>
      <c r="D26" s="135">
        <v>830</v>
      </c>
      <c r="E26" s="135">
        <v>59</v>
      </c>
      <c r="F26" s="135">
        <v>152</v>
      </c>
      <c r="G26" s="135">
        <v>445</v>
      </c>
      <c r="H26" s="135" t="s">
        <v>18</v>
      </c>
      <c r="I26" s="135">
        <v>1283</v>
      </c>
      <c r="J26" s="135" t="s">
        <v>18</v>
      </c>
      <c r="K26" s="135">
        <v>84</v>
      </c>
      <c r="L26" s="135">
        <v>100</v>
      </c>
      <c r="M26" s="91">
        <v>33.299999999999997</v>
      </c>
      <c r="N26" s="90">
        <v>100</v>
      </c>
      <c r="O26" s="90">
        <v>16</v>
      </c>
      <c r="P26" s="90">
        <v>100</v>
      </c>
      <c r="R26" s="31" t="s">
        <v>425</v>
      </c>
      <c r="S26" s="32">
        <v>98.980000000000018</v>
      </c>
      <c r="T26" s="32">
        <v>72.34</v>
      </c>
      <c r="U26" s="32">
        <v>80.040000000000006</v>
      </c>
      <c r="V26" s="32">
        <v>76.790000000000006</v>
      </c>
      <c r="W26" s="32">
        <v>122.91</v>
      </c>
      <c r="X26" s="32">
        <v>141.01393048</v>
      </c>
      <c r="Y26" s="32">
        <v>31.542999999999999</v>
      </c>
      <c r="Z26" s="32">
        <v>23.9</v>
      </c>
      <c r="AA26" s="32">
        <v>17.3</v>
      </c>
      <c r="AB26" s="32">
        <v>17.3</v>
      </c>
      <c r="AC26" s="32">
        <v>43.07</v>
      </c>
      <c r="AD26" s="32">
        <v>72.22</v>
      </c>
      <c r="AE26" s="32">
        <v>68.84603254000001</v>
      </c>
      <c r="AF26" s="32">
        <v>68.846032919999999</v>
      </c>
      <c r="AG26" s="32">
        <v>273.84603291999997</v>
      </c>
      <c r="AH26" s="298"/>
      <c r="AI26" s="45" t="s">
        <v>452</v>
      </c>
      <c r="AJ26" s="40">
        <v>16</v>
      </c>
      <c r="AK26" s="40">
        <v>23</v>
      </c>
      <c r="AL26" s="40">
        <v>18</v>
      </c>
      <c r="AM26" s="40">
        <v>54</v>
      </c>
      <c r="AN26" s="40">
        <v>94.580000000000013</v>
      </c>
      <c r="AO26" s="40">
        <v>123.47800000000001</v>
      </c>
      <c r="AP26" s="40">
        <v>116.25999999999999</v>
      </c>
      <c r="AQ26" s="40">
        <v>76.64</v>
      </c>
      <c r="AR26" s="40">
        <v>40.06</v>
      </c>
      <c r="AS26" s="40">
        <v>34.269999999999996</v>
      </c>
      <c r="AT26" s="40">
        <v>50.21</v>
      </c>
      <c r="AU26" s="40">
        <v>85.858000000000004</v>
      </c>
      <c r="AV26" s="40">
        <v>128.32184794926584</v>
      </c>
      <c r="AW26" s="40">
        <v>143.60054571439153</v>
      </c>
      <c r="AX26" s="40">
        <v>159.61996232883246</v>
      </c>
    </row>
    <row r="27" spans="2:50" ht="12.75" x14ac:dyDescent="0.2">
      <c r="B27" s="168" t="s">
        <v>224</v>
      </c>
      <c r="C27" s="135">
        <v>80</v>
      </c>
      <c r="D27" s="135" t="s">
        <v>18</v>
      </c>
      <c r="E27" s="135">
        <v>152</v>
      </c>
      <c r="F27" s="135" t="s">
        <v>18</v>
      </c>
      <c r="G27" s="135">
        <v>77</v>
      </c>
      <c r="H27" s="135" t="s">
        <v>18</v>
      </c>
      <c r="I27" s="135">
        <v>43</v>
      </c>
      <c r="J27" s="135" t="s">
        <v>18</v>
      </c>
      <c r="K27" s="135">
        <v>14.4</v>
      </c>
      <c r="L27" s="135" t="s">
        <v>18</v>
      </c>
      <c r="M27" s="91">
        <v>6.1</v>
      </c>
      <c r="N27" s="90" t="s">
        <v>18</v>
      </c>
      <c r="O27" s="90">
        <v>6</v>
      </c>
      <c r="P27" s="90" t="s">
        <v>18</v>
      </c>
      <c r="R27" s="47" t="s">
        <v>520</v>
      </c>
      <c r="S27" s="40">
        <v>28.35</v>
      </c>
      <c r="T27" s="40">
        <v>0</v>
      </c>
      <c r="U27" s="40">
        <v>0</v>
      </c>
      <c r="V27" s="40">
        <v>0</v>
      </c>
      <c r="W27" s="40">
        <v>0</v>
      </c>
      <c r="X27" s="40">
        <v>0</v>
      </c>
      <c r="Y27" s="40">
        <v>0</v>
      </c>
      <c r="Z27" s="40">
        <v>0</v>
      </c>
      <c r="AA27" s="40">
        <v>0</v>
      </c>
      <c r="AB27" s="40">
        <v>0</v>
      </c>
      <c r="AC27" s="40">
        <v>0</v>
      </c>
      <c r="AD27" s="40">
        <v>0</v>
      </c>
      <c r="AE27" s="40">
        <v>0</v>
      </c>
      <c r="AF27" s="40">
        <v>0</v>
      </c>
      <c r="AG27" s="40">
        <v>0</v>
      </c>
      <c r="AH27" s="299"/>
      <c r="AI27" s="29" t="s">
        <v>428</v>
      </c>
      <c r="AJ27" s="32">
        <v>38</v>
      </c>
      <c r="AK27" s="32">
        <v>33</v>
      </c>
      <c r="AL27" s="32">
        <v>36</v>
      </c>
      <c r="AM27" s="32">
        <v>22</v>
      </c>
      <c r="AN27" s="32">
        <v>26.52</v>
      </c>
      <c r="AO27" s="32">
        <v>14.887999999999998</v>
      </c>
      <c r="AP27" s="32">
        <v>11.77</v>
      </c>
      <c r="AQ27" s="32">
        <v>11.59</v>
      </c>
      <c r="AR27" s="32">
        <v>24.32</v>
      </c>
      <c r="AS27" s="32">
        <v>89.740000000000009</v>
      </c>
      <c r="AT27" s="32">
        <v>87.2</v>
      </c>
      <c r="AU27" s="32">
        <v>86.600000000000009</v>
      </c>
      <c r="AV27" s="32">
        <v>102.8</v>
      </c>
      <c r="AW27" s="32">
        <v>187.3</v>
      </c>
      <c r="AX27" s="32">
        <v>320.10000000000002</v>
      </c>
    </row>
    <row r="28" spans="2:50" ht="12.75" x14ac:dyDescent="0.2">
      <c r="B28" s="35" t="s">
        <v>229</v>
      </c>
      <c r="C28" s="135">
        <v>169</v>
      </c>
      <c r="D28" s="135" t="s">
        <v>18</v>
      </c>
      <c r="E28" s="135">
        <v>148</v>
      </c>
      <c r="F28" s="135" t="s">
        <v>18</v>
      </c>
      <c r="G28" s="135">
        <v>192</v>
      </c>
      <c r="H28" s="135" t="s">
        <v>18</v>
      </c>
      <c r="I28" s="135">
        <v>424</v>
      </c>
      <c r="J28" s="135" t="s">
        <v>18</v>
      </c>
      <c r="K28" s="135">
        <v>189.9</v>
      </c>
      <c r="L28" s="135" t="s">
        <v>18</v>
      </c>
      <c r="M28" s="98">
        <v>196.1</v>
      </c>
      <c r="N28" s="97" t="s">
        <v>18</v>
      </c>
      <c r="O28" s="97">
        <v>9</v>
      </c>
      <c r="P28" s="97" t="s">
        <v>18</v>
      </c>
      <c r="R28" s="47" t="s">
        <v>505</v>
      </c>
      <c r="S28" s="40">
        <v>49.56</v>
      </c>
      <c r="T28" s="40">
        <v>34.35</v>
      </c>
      <c r="U28" s="40">
        <v>34.599999999999994</v>
      </c>
      <c r="V28" s="40">
        <v>36.5</v>
      </c>
      <c r="W28" s="40">
        <v>36.33</v>
      </c>
      <c r="X28" s="40">
        <v>17.207974979999999</v>
      </c>
      <c r="Y28" s="40">
        <v>5.0999999999999996</v>
      </c>
      <c r="Z28" s="40">
        <v>5</v>
      </c>
      <c r="AA28" s="40">
        <v>5</v>
      </c>
      <c r="AB28" s="40">
        <v>5</v>
      </c>
      <c r="AC28" s="40">
        <v>5</v>
      </c>
      <c r="AD28" s="40">
        <v>5</v>
      </c>
      <c r="AE28" s="40">
        <v>5</v>
      </c>
      <c r="AF28" s="40">
        <v>5</v>
      </c>
      <c r="AG28" s="40">
        <v>0</v>
      </c>
      <c r="AH28" s="299"/>
      <c r="AI28" s="44" t="s">
        <v>435</v>
      </c>
      <c r="AJ28" s="40">
        <v>34</v>
      </c>
      <c r="AK28" s="40">
        <v>27</v>
      </c>
      <c r="AL28" s="40">
        <v>30</v>
      </c>
      <c r="AM28" s="40">
        <v>18</v>
      </c>
      <c r="AN28" s="40">
        <v>25.02</v>
      </c>
      <c r="AO28" s="40">
        <v>14.587999999999999</v>
      </c>
      <c r="AP28" s="40">
        <v>11.77</v>
      </c>
      <c r="AQ28" s="40">
        <v>11.59</v>
      </c>
      <c r="AR28" s="40">
        <v>8.6300000000000008</v>
      </c>
      <c r="AS28" s="40">
        <v>7.06</v>
      </c>
      <c r="AT28" s="40">
        <v>7.5500000000000007</v>
      </c>
      <c r="AU28" s="40">
        <v>10.499999999999998</v>
      </c>
      <c r="AV28" s="40">
        <v>14</v>
      </c>
      <c r="AW28" s="40">
        <v>21.400000000000002</v>
      </c>
      <c r="AX28" s="40">
        <v>181.29999999999998</v>
      </c>
    </row>
    <row r="29" spans="2:50" ht="12.75" x14ac:dyDescent="0.2">
      <c r="B29" s="168" t="s">
        <v>230</v>
      </c>
      <c r="C29" s="135">
        <v>169</v>
      </c>
      <c r="D29" s="135" t="s">
        <v>18</v>
      </c>
      <c r="E29" s="135">
        <v>148</v>
      </c>
      <c r="F29" s="135" t="s">
        <v>18</v>
      </c>
      <c r="G29" s="135">
        <v>192</v>
      </c>
      <c r="H29" s="135" t="s">
        <v>18</v>
      </c>
      <c r="I29" s="135">
        <v>424</v>
      </c>
      <c r="J29" s="135" t="s">
        <v>18</v>
      </c>
      <c r="K29" s="135">
        <v>189.9</v>
      </c>
      <c r="L29" s="135" t="s">
        <v>18</v>
      </c>
      <c r="M29" s="91">
        <v>196.1</v>
      </c>
      <c r="N29" s="90" t="s">
        <v>18</v>
      </c>
      <c r="O29" s="90">
        <v>9</v>
      </c>
      <c r="P29" s="90" t="s">
        <v>18</v>
      </c>
      <c r="R29" s="47" t="s">
        <v>521</v>
      </c>
      <c r="S29" s="40">
        <v>14.07</v>
      </c>
      <c r="T29" s="40">
        <v>31.990000000000002</v>
      </c>
      <c r="U29" s="40">
        <v>36.44</v>
      </c>
      <c r="V29" s="40">
        <v>36.29</v>
      </c>
      <c r="W29" s="40">
        <v>36.58</v>
      </c>
      <c r="X29" s="40">
        <v>48.805955500000003</v>
      </c>
      <c r="Y29" s="40">
        <v>26.442999999999998</v>
      </c>
      <c r="Z29" s="40">
        <v>18.899999999999999</v>
      </c>
      <c r="AA29" s="40">
        <v>12.3</v>
      </c>
      <c r="AB29" s="40">
        <v>12.3</v>
      </c>
      <c r="AC29" s="40">
        <v>38.07</v>
      </c>
      <c r="AD29" s="40">
        <v>67.22</v>
      </c>
      <c r="AE29" s="40">
        <v>63.846032540000003</v>
      </c>
      <c r="AF29" s="40">
        <v>63.846032919999999</v>
      </c>
      <c r="AG29" s="40">
        <v>63.846032919999999</v>
      </c>
      <c r="AH29" s="299"/>
      <c r="AI29" s="44" t="s">
        <v>436</v>
      </c>
      <c r="AJ29" s="40">
        <v>4</v>
      </c>
      <c r="AK29" s="40">
        <v>6</v>
      </c>
      <c r="AL29" s="40">
        <v>6</v>
      </c>
      <c r="AM29" s="40">
        <v>4</v>
      </c>
      <c r="AN29" s="40">
        <v>1.5</v>
      </c>
      <c r="AO29" s="40">
        <v>0</v>
      </c>
      <c r="AP29" s="40">
        <v>0</v>
      </c>
      <c r="AQ29" s="40">
        <v>0</v>
      </c>
      <c r="AR29" s="40">
        <v>0</v>
      </c>
      <c r="AS29" s="40">
        <v>0</v>
      </c>
      <c r="AT29" s="40">
        <v>0</v>
      </c>
      <c r="AU29" s="40">
        <v>0</v>
      </c>
      <c r="AV29" s="40">
        <v>0</v>
      </c>
      <c r="AW29" s="40">
        <v>0</v>
      </c>
      <c r="AX29" s="40">
        <v>0</v>
      </c>
    </row>
    <row r="30" spans="2:50" ht="12.75" x14ac:dyDescent="0.2">
      <c r="B30" s="35" t="s">
        <v>231</v>
      </c>
      <c r="C30" s="135">
        <v>157</v>
      </c>
      <c r="D30" s="135" t="s">
        <v>18</v>
      </c>
      <c r="E30" s="135">
        <v>141</v>
      </c>
      <c r="F30" s="135" t="s">
        <v>18</v>
      </c>
      <c r="G30" s="135">
        <v>184</v>
      </c>
      <c r="H30" s="135" t="s">
        <v>18</v>
      </c>
      <c r="I30" s="135">
        <v>403</v>
      </c>
      <c r="J30" s="135" t="s">
        <v>18</v>
      </c>
      <c r="K30" s="135">
        <v>182.9</v>
      </c>
      <c r="L30" s="135" t="s">
        <v>18</v>
      </c>
      <c r="M30" s="91">
        <v>191.1</v>
      </c>
      <c r="N30" s="90" t="s">
        <v>18</v>
      </c>
      <c r="O30" s="90">
        <v>8</v>
      </c>
      <c r="P30" s="90" t="s">
        <v>18</v>
      </c>
      <c r="R30" s="47" t="s">
        <v>522</v>
      </c>
      <c r="S30" s="40">
        <v>4</v>
      </c>
      <c r="T30" s="40">
        <v>4</v>
      </c>
      <c r="U30" s="40">
        <v>4</v>
      </c>
      <c r="V30" s="40">
        <v>4</v>
      </c>
      <c r="W30" s="40">
        <v>50</v>
      </c>
      <c r="X30" s="40">
        <v>75</v>
      </c>
      <c r="Y30" s="40">
        <v>0</v>
      </c>
      <c r="Z30" s="40">
        <v>0</v>
      </c>
      <c r="AA30" s="40">
        <v>0</v>
      </c>
      <c r="AB30" s="40">
        <v>0</v>
      </c>
      <c r="AC30" s="40">
        <v>0</v>
      </c>
      <c r="AD30" s="40">
        <v>0</v>
      </c>
      <c r="AE30" s="40">
        <v>0</v>
      </c>
      <c r="AF30" s="40">
        <v>0</v>
      </c>
      <c r="AG30" s="40">
        <v>210</v>
      </c>
      <c r="AH30" s="299"/>
      <c r="AI30" s="44" t="s">
        <v>434</v>
      </c>
      <c r="AJ30" s="40">
        <v>0</v>
      </c>
      <c r="AK30" s="40">
        <v>0</v>
      </c>
      <c r="AL30" s="40">
        <v>0</v>
      </c>
      <c r="AM30" s="40">
        <v>0</v>
      </c>
      <c r="AN30" s="40">
        <v>0</v>
      </c>
      <c r="AO30" s="40">
        <v>0.3</v>
      </c>
      <c r="AP30" s="40">
        <v>0</v>
      </c>
      <c r="AQ30" s="40">
        <v>0</v>
      </c>
      <c r="AR30" s="40">
        <v>15.69</v>
      </c>
      <c r="AS30" s="40">
        <v>82.679999999999993</v>
      </c>
      <c r="AT30" s="40">
        <v>79.650000000000006</v>
      </c>
      <c r="AU30" s="40">
        <v>76.099999999999994</v>
      </c>
      <c r="AV30" s="40">
        <v>88.8</v>
      </c>
      <c r="AW30" s="40">
        <v>165.89999999999998</v>
      </c>
      <c r="AX30" s="40">
        <v>138.80000000000001</v>
      </c>
    </row>
    <row r="31" spans="2:50" ht="12.75" x14ac:dyDescent="0.2">
      <c r="B31" s="168" t="s">
        <v>224</v>
      </c>
      <c r="C31" s="135">
        <v>12</v>
      </c>
      <c r="D31" s="135" t="s">
        <v>18</v>
      </c>
      <c r="E31" s="135">
        <v>7</v>
      </c>
      <c r="F31" s="135" t="s">
        <v>18</v>
      </c>
      <c r="G31" s="135">
        <v>8</v>
      </c>
      <c r="H31" s="135" t="s">
        <v>18</v>
      </c>
      <c r="I31" s="135">
        <v>21</v>
      </c>
      <c r="J31" s="135" t="s">
        <v>18</v>
      </c>
      <c r="K31" s="135">
        <v>7</v>
      </c>
      <c r="L31" s="135" t="s">
        <v>18</v>
      </c>
      <c r="M31" s="91">
        <v>5</v>
      </c>
      <c r="N31" s="90" t="s">
        <v>18</v>
      </c>
      <c r="O31" s="90">
        <v>0</v>
      </c>
      <c r="P31" s="90" t="s">
        <v>18</v>
      </c>
      <c r="R31" s="48" t="s">
        <v>523</v>
      </c>
      <c r="S31" s="40">
        <v>3</v>
      </c>
      <c r="T31" s="40">
        <v>2</v>
      </c>
      <c r="U31" s="40">
        <v>5</v>
      </c>
      <c r="V31" s="40">
        <v>0</v>
      </c>
      <c r="W31" s="40">
        <v>0</v>
      </c>
      <c r="X31" s="40">
        <v>0</v>
      </c>
      <c r="Y31" s="40">
        <v>0</v>
      </c>
      <c r="Z31" s="40">
        <v>0</v>
      </c>
      <c r="AA31" s="40">
        <v>0</v>
      </c>
      <c r="AB31" s="40">
        <v>0</v>
      </c>
      <c r="AC31" s="40">
        <v>0</v>
      </c>
      <c r="AD31" s="40">
        <v>0</v>
      </c>
      <c r="AE31" s="40">
        <v>0</v>
      </c>
      <c r="AF31" s="40">
        <v>0</v>
      </c>
      <c r="AG31" s="40">
        <v>0</v>
      </c>
      <c r="AH31" s="299"/>
      <c r="AI31" s="42" t="s">
        <v>425</v>
      </c>
      <c r="AJ31" s="32">
        <v>21.549999999999997</v>
      </c>
      <c r="AK31" s="32">
        <v>30.84</v>
      </c>
      <c r="AL31" s="32">
        <v>32.68</v>
      </c>
      <c r="AM31" s="32">
        <v>27.11</v>
      </c>
      <c r="AN31" s="32">
        <v>34.36</v>
      </c>
      <c r="AO31" s="32">
        <v>18.805060659999999</v>
      </c>
      <c r="AP31" s="32">
        <v>8.5410000000000004</v>
      </c>
      <c r="AQ31" s="32">
        <v>14.709</v>
      </c>
      <c r="AR31" s="32">
        <v>14.34</v>
      </c>
      <c r="AS31" s="32">
        <v>14.829400000000001</v>
      </c>
      <c r="AT31" s="32">
        <v>15.18</v>
      </c>
      <c r="AU31" s="32">
        <v>18.052499999999998</v>
      </c>
      <c r="AV31" s="32">
        <v>60.532943639999999</v>
      </c>
      <c r="AW31" s="32">
        <v>105.25290461000002</v>
      </c>
      <c r="AX31" s="32">
        <v>120.02850656</v>
      </c>
    </row>
    <row r="32" spans="2:50" ht="15.75" x14ac:dyDescent="0.2">
      <c r="B32" s="168"/>
      <c r="C32" s="135"/>
      <c r="D32" s="135"/>
      <c r="E32" s="135"/>
      <c r="F32" s="135"/>
      <c r="G32" s="135"/>
      <c r="H32" s="135"/>
      <c r="I32" s="135"/>
      <c r="J32" s="135"/>
      <c r="K32" s="135"/>
      <c r="L32" s="135"/>
      <c r="M32" s="91"/>
      <c r="N32" s="90"/>
      <c r="O32" s="90"/>
      <c r="P32" s="90"/>
      <c r="R32" s="31" t="s">
        <v>524</v>
      </c>
      <c r="S32" s="32">
        <v>45</v>
      </c>
      <c r="T32" s="32">
        <v>128.4</v>
      </c>
      <c r="U32" s="32">
        <v>91</v>
      </c>
      <c r="V32" s="32">
        <v>100</v>
      </c>
      <c r="W32" s="32">
        <v>167.51</v>
      </c>
      <c r="X32" s="32">
        <v>169.11499999999998</v>
      </c>
      <c r="Y32" s="32">
        <v>179.44</v>
      </c>
      <c r="Z32" s="32">
        <v>214.13</v>
      </c>
      <c r="AA32" s="32">
        <v>178.66</v>
      </c>
      <c r="AB32" s="32">
        <v>221.44</v>
      </c>
      <c r="AC32" s="32">
        <v>226.38300000000001</v>
      </c>
      <c r="AD32" s="32">
        <v>216.732</v>
      </c>
      <c r="AE32" s="32">
        <v>229.00000000000003</v>
      </c>
      <c r="AF32" s="32">
        <v>154.88999999999999</v>
      </c>
      <c r="AG32" s="32">
        <v>163.36000000000001</v>
      </c>
      <c r="AH32" s="298"/>
      <c r="AI32" s="47" t="s">
        <v>438</v>
      </c>
      <c r="AJ32" s="40">
        <v>2.21</v>
      </c>
      <c r="AK32" s="40">
        <v>0</v>
      </c>
      <c r="AL32" s="40">
        <v>0</v>
      </c>
      <c r="AM32" s="40">
        <v>0</v>
      </c>
      <c r="AN32" s="40">
        <v>3</v>
      </c>
      <c r="AO32" s="40">
        <v>4.915942999999999E-2</v>
      </c>
      <c r="AP32" s="40">
        <v>0</v>
      </c>
      <c r="AQ32" s="40">
        <v>0</v>
      </c>
      <c r="AR32" s="40">
        <v>0</v>
      </c>
      <c r="AS32" s="40">
        <v>0</v>
      </c>
      <c r="AT32" s="40">
        <v>0</v>
      </c>
      <c r="AU32" s="40">
        <v>0</v>
      </c>
      <c r="AV32" s="40">
        <v>0</v>
      </c>
      <c r="AW32" s="40">
        <v>0</v>
      </c>
      <c r="AX32" s="40">
        <v>0</v>
      </c>
    </row>
    <row r="33" spans="2:50" ht="15.75" x14ac:dyDescent="0.2">
      <c r="B33" s="173" t="s">
        <v>232</v>
      </c>
      <c r="C33" s="236">
        <v>650</v>
      </c>
      <c r="D33" s="236" t="s">
        <v>18</v>
      </c>
      <c r="E33" s="236">
        <v>838</v>
      </c>
      <c r="F33" s="236" t="s">
        <v>18</v>
      </c>
      <c r="G33" s="236">
        <v>696</v>
      </c>
      <c r="H33" s="236" t="s">
        <v>18</v>
      </c>
      <c r="I33" s="236">
        <v>795</v>
      </c>
      <c r="J33" s="236" t="s">
        <v>18</v>
      </c>
      <c r="K33" s="236">
        <v>833.7</v>
      </c>
      <c r="L33" s="236" t="s">
        <v>18</v>
      </c>
      <c r="M33" s="98">
        <v>743.5</v>
      </c>
      <c r="N33" s="97" t="s">
        <v>18</v>
      </c>
      <c r="O33" s="97">
        <v>482</v>
      </c>
      <c r="P33" s="97" t="s">
        <v>18</v>
      </c>
      <c r="R33" s="25" t="s">
        <v>525</v>
      </c>
      <c r="S33" s="32">
        <v>0</v>
      </c>
      <c r="T33" s="32">
        <v>0</v>
      </c>
      <c r="U33" s="32">
        <v>0</v>
      </c>
      <c r="V33" s="32">
        <v>0</v>
      </c>
      <c r="W33" s="32">
        <v>16.3</v>
      </c>
      <c r="X33" s="32">
        <v>18.869999999999997</v>
      </c>
      <c r="Y33" s="32">
        <v>17.53</v>
      </c>
      <c r="Z33" s="32">
        <v>15.91</v>
      </c>
      <c r="AA33" s="32">
        <v>47.68</v>
      </c>
      <c r="AB33" s="32">
        <v>17.5</v>
      </c>
      <c r="AC33" s="32">
        <v>2.86</v>
      </c>
      <c r="AD33" s="32">
        <v>0</v>
      </c>
      <c r="AE33" s="32">
        <v>1</v>
      </c>
      <c r="AF33" s="32">
        <v>2.6666669999999999</v>
      </c>
      <c r="AG33" s="32">
        <v>9.006630040000001</v>
      </c>
      <c r="AH33" s="298"/>
      <c r="AI33" s="47" t="s">
        <v>439</v>
      </c>
      <c r="AJ33" s="40">
        <v>10.08</v>
      </c>
      <c r="AK33" s="40">
        <v>9.6999999999999993</v>
      </c>
      <c r="AL33" s="40">
        <v>9.1999999999999993</v>
      </c>
      <c r="AM33" s="40">
        <v>5.01</v>
      </c>
      <c r="AN33" s="40">
        <v>3.23</v>
      </c>
      <c r="AO33" s="40">
        <v>0.61511397999999995</v>
      </c>
      <c r="AP33" s="40">
        <v>0.31499999999999995</v>
      </c>
      <c r="AQ33" s="40">
        <v>0.26400000000000001</v>
      </c>
      <c r="AR33" s="40">
        <v>0.191</v>
      </c>
      <c r="AS33" s="40">
        <v>0.15040000000000001</v>
      </c>
      <c r="AT33" s="40">
        <v>0.16</v>
      </c>
      <c r="AU33" s="40">
        <v>0.18149999999999999</v>
      </c>
      <c r="AV33" s="40">
        <v>0.17121306</v>
      </c>
      <c r="AW33" s="40">
        <v>0.10874056999999998</v>
      </c>
      <c r="AX33" s="40">
        <v>0</v>
      </c>
    </row>
    <row r="34" spans="2:50" ht="12.75" x14ac:dyDescent="0.2">
      <c r="B34" s="35" t="s">
        <v>233</v>
      </c>
      <c r="C34" s="135">
        <v>650</v>
      </c>
      <c r="D34" s="135" t="s">
        <v>18</v>
      </c>
      <c r="E34" s="135">
        <v>838</v>
      </c>
      <c r="F34" s="135" t="s">
        <v>18</v>
      </c>
      <c r="G34" s="135">
        <v>696</v>
      </c>
      <c r="H34" s="135" t="s">
        <v>18</v>
      </c>
      <c r="I34" s="236">
        <v>795</v>
      </c>
      <c r="J34" s="236" t="s">
        <v>18</v>
      </c>
      <c r="K34" s="236">
        <v>833.7</v>
      </c>
      <c r="L34" s="236" t="s">
        <v>18</v>
      </c>
      <c r="M34" s="98">
        <v>743.5</v>
      </c>
      <c r="N34" s="97" t="s">
        <v>18</v>
      </c>
      <c r="O34" s="97">
        <v>482</v>
      </c>
      <c r="P34" s="97" t="s">
        <v>18</v>
      </c>
      <c r="R34" s="25" t="s">
        <v>324</v>
      </c>
      <c r="S34" s="32">
        <v>0</v>
      </c>
      <c r="T34" s="32">
        <v>0</v>
      </c>
      <c r="U34" s="32">
        <v>0</v>
      </c>
      <c r="V34" s="32">
        <v>0</v>
      </c>
      <c r="W34" s="32">
        <v>50</v>
      </c>
      <c r="X34" s="32">
        <v>0</v>
      </c>
      <c r="Y34" s="32">
        <v>0</v>
      </c>
      <c r="Z34" s="32">
        <v>0</v>
      </c>
      <c r="AA34" s="32">
        <v>0</v>
      </c>
      <c r="AB34" s="32">
        <v>0</v>
      </c>
      <c r="AC34" s="32">
        <v>0</v>
      </c>
      <c r="AD34" s="32">
        <v>0</v>
      </c>
      <c r="AE34" s="32">
        <v>0</v>
      </c>
      <c r="AF34" s="32">
        <v>0</v>
      </c>
      <c r="AG34" s="32">
        <v>0</v>
      </c>
      <c r="AH34" s="298"/>
      <c r="AI34" s="47" t="s">
        <v>440</v>
      </c>
      <c r="AJ34" s="40">
        <v>7.26</v>
      </c>
      <c r="AK34" s="40">
        <v>19.14</v>
      </c>
      <c r="AL34" s="40">
        <v>16.690000000000001</v>
      </c>
      <c r="AM34" s="40">
        <v>14.100000000000001</v>
      </c>
      <c r="AN34" s="40">
        <v>26.33</v>
      </c>
      <c r="AO34" s="40">
        <v>15.463787249999999</v>
      </c>
      <c r="AP34" s="40">
        <v>8.2260000000000009</v>
      </c>
      <c r="AQ34" s="40">
        <v>14.445</v>
      </c>
      <c r="AR34" s="40">
        <v>14.148999999999999</v>
      </c>
      <c r="AS34" s="40">
        <v>14.679</v>
      </c>
      <c r="AT34" s="40">
        <v>15.02</v>
      </c>
      <c r="AU34" s="40">
        <v>17.870999999999999</v>
      </c>
      <c r="AV34" s="40">
        <v>46.543090249999999</v>
      </c>
      <c r="AW34" s="40">
        <v>85.425003380000007</v>
      </c>
      <c r="AX34" s="40">
        <v>99.536231729999997</v>
      </c>
    </row>
    <row r="35" spans="2:50" ht="12.75" x14ac:dyDescent="0.2">
      <c r="B35" s="168" t="s">
        <v>234</v>
      </c>
      <c r="C35" s="135">
        <v>650</v>
      </c>
      <c r="D35" s="135" t="s">
        <v>18</v>
      </c>
      <c r="E35" s="135">
        <v>838</v>
      </c>
      <c r="F35" s="135" t="s">
        <v>18</v>
      </c>
      <c r="G35" s="135">
        <v>696</v>
      </c>
      <c r="H35" s="135" t="s">
        <v>18</v>
      </c>
      <c r="I35" s="135">
        <v>795</v>
      </c>
      <c r="J35" s="135" t="s">
        <v>18</v>
      </c>
      <c r="K35" s="135">
        <v>833.7</v>
      </c>
      <c r="L35" s="135" t="s">
        <v>18</v>
      </c>
      <c r="M35" s="91">
        <v>743.5</v>
      </c>
      <c r="N35" s="90" t="s">
        <v>18</v>
      </c>
      <c r="O35" s="90">
        <v>482</v>
      </c>
      <c r="P35" s="90" t="s">
        <v>18</v>
      </c>
      <c r="R35" s="25" t="s">
        <v>421</v>
      </c>
      <c r="S35" s="32">
        <v>275</v>
      </c>
      <c r="T35" s="32">
        <v>271.60000000000002</v>
      </c>
      <c r="U35" s="32">
        <v>323</v>
      </c>
      <c r="V35" s="32">
        <v>360</v>
      </c>
      <c r="W35" s="32">
        <v>325.17</v>
      </c>
      <c r="X35" s="32">
        <v>247.2</v>
      </c>
      <c r="Y35" s="32">
        <v>265.32</v>
      </c>
      <c r="Z35" s="32">
        <v>287.35000000000002</v>
      </c>
      <c r="AA35" s="32">
        <v>238.75</v>
      </c>
      <c r="AB35" s="32">
        <v>354.54109192999999</v>
      </c>
      <c r="AC35" s="32">
        <v>325.37452860999997</v>
      </c>
      <c r="AD35" s="32">
        <v>416.57341887000001</v>
      </c>
      <c r="AE35" s="32">
        <v>322.68206822000002</v>
      </c>
      <c r="AF35" s="32">
        <v>482.94470386</v>
      </c>
      <c r="AG35" s="32">
        <v>821.89889133999998</v>
      </c>
      <c r="AH35" s="298"/>
      <c r="AI35" s="47" t="s">
        <v>447</v>
      </c>
      <c r="AJ35" s="40">
        <v>1</v>
      </c>
      <c r="AK35" s="40">
        <v>1</v>
      </c>
      <c r="AL35" s="40">
        <v>6.79</v>
      </c>
      <c r="AM35" s="40">
        <v>8</v>
      </c>
      <c r="AN35" s="40">
        <v>1.8</v>
      </c>
      <c r="AO35" s="40">
        <v>2.677</v>
      </c>
      <c r="AP35" s="40">
        <v>0</v>
      </c>
      <c r="AQ35" s="40">
        <v>0</v>
      </c>
      <c r="AR35" s="40">
        <v>0</v>
      </c>
      <c r="AS35" s="40">
        <v>0</v>
      </c>
      <c r="AT35" s="40">
        <v>0</v>
      </c>
      <c r="AU35" s="40">
        <v>0</v>
      </c>
      <c r="AV35" s="40">
        <v>13.818640330000001</v>
      </c>
      <c r="AW35" s="40">
        <v>19.71916066</v>
      </c>
      <c r="AX35" s="40">
        <v>20.492274829999999</v>
      </c>
    </row>
    <row r="36" spans="2:50" ht="12.75" x14ac:dyDescent="0.2">
      <c r="B36" s="35" t="s">
        <v>231</v>
      </c>
      <c r="C36" s="135">
        <v>436</v>
      </c>
      <c r="D36" s="135" t="s">
        <v>18</v>
      </c>
      <c r="E36" s="135">
        <v>590</v>
      </c>
      <c r="F36" s="135" t="s">
        <v>18</v>
      </c>
      <c r="G36" s="135">
        <v>500</v>
      </c>
      <c r="H36" s="135" t="s">
        <v>18</v>
      </c>
      <c r="I36" s="135">
        <v>586</v>
      </c>
      <c r="J36" s="135" t="s">
        <v>18</v>
      </c>
      <c r="K36" s="135">
        <v>663</v>
      </c>
      <c r="L36" s="135" t="s">
        <v>18</v>
      </c>
      <c r="M36" s="91">
        <v>612.6</v>
      </c>
      <c r="N36" s="90" t="s">
        <v>18</v>
      </c>
      <c r="O36" s="90">
        <v>374</v>
      </c>
      <c r="P36" s="90" t="s">
        <v>18</v>
      </c>
      <c r="R36" s="87" t="s">
        <v>422</v>
      </c>
      <c r="S36" s="32">
        <v>0</v>
      </c>
      <c r="T36" s="32">
        <v>0</v>
      </c>
      <c r="U36" s="32">
        <v>0</v>
      </c>
      <c r="V36" s="32">
        <v>137.80000000000001</v>
      </c>
      <c r="W36" s="32">
        <v>13</v>
      </c>
      <c r="X36" s="32">
        <v>0</v>
      </c>
      <c r="Y36" s="32">
        <v>0</v>
      </c>
      <c r="Z36" s="32">
        <v>0</v>
      </c>
      <c r="AA36" s="32">
        <v>112.24</v>
      </c>
      <c r="AB36" s="32">
        <v>0</v>
      </c>
      <c r="AC36" s="32">
        <v>0</v>
      </c>
      <c r="AD36" s="32">
        <v>0</v>
      </c>
      <c r="AE36" s="32">
        <v>0</v>
      </c>
      <c r="AF36" s="32">
        <v>0</v>
      </c>
      <c r="AG36" s="32">
        <v>0</v>
      </c>
      <c r="AH36" s="298"/>
      <c r="AI36" s="48" t="s">
        <v>448</v>
      </c>
      <c r="AJ36" s="40">
        <v>1</v>
      </c>
      <c r="AK36" s="40">
        <v>1</v>
      </c>
      <c r="AL36" s="40">
        <v>0</v>
      </c>
      <c r="AM36" s="40">
        <v>0</v>
      </c>
      <c r="AN36" s="40">
        <v>0</v>
      </c>
      <c r="AO36" s="40">
        <v>0</v>
      </c>
      <c r="AP36" s="40">
        <v>0</v>
      </c>
      <c r="AQ36" s="40">
        <v>0</v>
      </c>
      <c r="AR36" s="40">
        <v>0</v>
      </c>
      <c r="AS36" s="40">
        <v>0</v>
      </c>
      <c r="AT36" s="40">
        <v>0</v>
      </c>
      <c r="AU36" s="40">
        <v>0</v>
      </c>
      <c r="AV36" s="40">
        <v>0</v>
      </c>
      <c r="AW36" s="40">
        <v>0</v>
      </c>
      <c r="AX36" s="40">
        <v>0</v>
      </c>
    </row>
    <row r="37" spans="2:50" ht="12.75" x14ac:dyDescent="0.2">
      <c r="B37" s="35" t="s">
        <v>235</v>
      </c>
      <c r="C37" s="135">
        <v>214</v>
      </c>
      <c r="D37" s="135" t="s">
        <v>18</v>
      </c>
      <c r="E37" s="135">
        <v>248</v>
      </c>
      <c r="F37" s="135" t="s">
        <v>18</v>
      </c>
      <c r="G37" s="135">
        <v>196</v>
      </c>
      <c r="H37" s="135" t="s">
        <v>18</v>
      </c>
      <c r="I37" s="135">
        <v>209</v>
      </c>
      <c r="J37" s="135" t="s">
        <v>18</v>
      </c>
      <c r="K37" s="135">
        <v>170.7</v>
      </c>
      <c r="L37" s="135" t="s">
        <v>18</v>
      </c>
      <c r="M37" s="91">
        <v>130.9</v>
      </c>
      <c r="N37" s="90" t="s">
        <v>18</v>
      </c>
      <c r="O37" s="90">
        <v>109</v>
      </c>
      <c r="P37" s="90" t="s">
        <v>18</v>
      </c>
      <c r="R37" s="245" t="s">
        <v>423</v>
      </c>
      <c r="S37" s="32">
        <v>1717.72</v>
      </c>
      <c r="T37" s="32">
        <v>1593.1399999999999</v>
      </c>
      <c r="U37" s="32">
        <v>1866.7399999999998</v>
      </c>
      <c r="V37" s="32">
        <v>2837.4399999999996</v>
      </c>
      <c r="W37" s="32">
        <v>3139.94</v>
      </c>
      <c r="X37" s="32">
        <v>2457.7683703499997</v>
      </c>
      <c r="Y37" s="32">
        <v>3293.8250000000003</v>
      </c>
      <c r="Z37" s="32">
        <v>5045.6190000000006</v>
      </c>
      <c r="AA37" s="32">
        <v>5658.58</v>
      </c>
      <c r="AB37" s="32">
        <v>3499.4920919299993</v>
      </c>
      <c r="AC37" s="32">
        <v>3076.2135286100001</v>
      </c>
      <c r="AD37" s="32">
        <v>4439.3504188699999</v>
      </c>
      <c r="AE37" s="32">
        <v>3325.7128413999999</v>
      </c>
      <c r="AF37" s="32">
        <v>6527.2058006098969</v>
      </c>
      <c r="AG37" s="32">
        <v>9630.4700949535654</v>
      </c>
      <c r="AH37" s="300"/>
      <c r="AI37" s="42" t="s">
        <v>449</v>
      </c>
      <c r="AJ37" s="32">
        <v>9</v>
      </c>
      <c r="AK37" s="32">
        <v>38.5</v>
      </c>
      <c r="AL37" s="32">
        <v>49</v>
      </c>
      <c r="AM37" s="32">
        <v>33</v>
      </c>
      <c r="AN37" s="32">
        <v>27.08</v>
      </c>
      <c r="AO37" s="32">
        <v>29.93</v>
      </c>
      <c r="AP37" s="32">
        <v>29.409999999999997</v>
      </c>
      <c r="AQ37" s="32">
        <v>27.85</v>
      </c>
      <c r="AR37" s="32">
        <v>22.502000000000002</v>
      </c>
      <c r="AS37" s="32">
        <v>20.862000000000002</v>
      </c>
      <c r="AT37" s="32">
        <v>18.542999999999999</v>
      </c>
      <c r="AU37" s="32">
        <v>17.012</v>
      </c>
      <c r="AV37" s="32">
        <v>17.931999999999999</v>
      </c>
      <c r="AW37" s="32">
        <v>25.13</v>
      </c>
      <c r="AX37" s="32">
        <v>17.739999999999998</v>
      </c>
    </row>
    <row r="38" spans="2:50" ht="12.75" x14ac:dyDescent="0.2">
      <c r="B38" s="35" t="s">
        <v>236</v>
      </c>
      <c r="C38" s="135" t="s">
        <v>18</v>
      </c>
      <c r="D38" s="135" t="s">
        <v>18</v>
      </c>
      <c r="E38" s="135" t="s">
        <v>18</v>
      </c>
      <c r="F38" s="135" t="s">
        <v>18</v>
      </c>
      <c r="G38" s="135" t="s">
        <v>18</v>
      </c>
      <c r="H38" s="135" t="s">
        <v>18</v>
      </c>
      <c r="I38" s="236" t="s">
        <v>18</v>
      </c>
      <c r="J38" s="236" t="s">
        <v>18</v>
      </c>
      <c r="K38" s="236" t="s">
        <v>18</v>
      </c>
      <c r="L38" s="236" t="s">
        <v>18</v>
      </c>
      <c r="M38" s="98" t="s">
        <v>18</v>
      </c>
      <c r="N38" s="97" t="s">
        <v>18</v>
      </c>
      <c r="O38" s="97" t="s">
        <v>18</v>
      </c>
      <c r="P38" s="97" t="s">
        <v>18</v>
      </c>
      <c r="R38" s="34"/>
      <c r="S38" s="40"/>
      <c r="T38" s="40"/>
      <c r="U38" s="40"/>
      <c r="V38" s="40"/>
      <c r="W38" s="40"/>
      <c r="X38" s="40"/>
      <c r="Y38" s="40"/>
      <c r="Z38" s="40"/>
      <c r="AA38" s="40"/>
      <c r="AB38" s="40"/>
      <c r="AC38" s="40"/>
      <c r="AD38" s="40"/>
      <c r="AE38" s="40"/>
      <c r="AF38" s="40"/>
      <c r="AG38" s="40">
        <v>0</v>
      </c>
      <c r="AH38" s="301"/>
      <c r="AI38" s="61" t="s">
        <v>450</v>
      </c>
      <c r="AJ38" s="40">
        <v>9</v>
      </c>
      <c r="AK38" s="40">
        <v>38.5</v>
      </c>
      <c r="AL38" s="40">
        <v>49</v>
      </c>
      <c r="AM38" s="40">
        <v>33</v>
      </c>
      <c r="AN38" s="40">
        <v>22.689999999999998</v>
      </c>
      <c r="AO38" s="40">
        <v>26.86</v>
      </c>
      <c r="AP38" s="40">
        <v>27.82</v>
      </c>
      <c r="AQ38" s="40">
        <v>23.520000000000003</v>
      </c>
      <c r="AR38" s="40">
        <v>20.242000000000001</v>
      </c>
      <c r="AS38" s="40">
        <v>20.243000000000002</v>
      </c>
      <c r="AT38" s="40">
        <v>17.940000000000001</v>
      </c>
      <c r="AU38" s="40">
        <v>16.553999999999998</v>
      </c>
      <c r="AV38" s="40">
        <v>17.399999999999999</v>
      </c>
      <c r="AW38" s="40">
        <v>24.229999999999997</v>
      </c>
      <c r="AX38" s="40">
        <v>17.439999999999998</v>
      </c>
    </row>
    <row r="39" spans="2:50" ht="14.25" x14ac:dyDescent="0.2">
      <c r="C39" s="135"/>
      <c r="D39" s="135"/>
      <c r="E39" s="135"/>
      <c r="F39" s="135"/>
      <c r="G39" s="135"/>
      <c r="H39" s="135"/>
      <c r="I39" s="236"/>
      <c r="J39" s="236"/>
      <c r="K39" s="236"/>
      <c r="L39" s="236"/>
      <c r="M39" s="98"/>
      <c r="N39" s="97"/>
      <c r="O39" s="97"/>
      <c r="P39" s="97"/>
      <c r="R39" s="316" t="s">
        <v>496</v>
      </c>
      <c r="S39" s="40"/>
      <c r="T39" s="40"/>
      <c r="U39" s="40"/>
      <c r="V39" s="40"/>
      <c r="W39" s="40"/>
      <c r="X39" s="40"/>
      <c r="Y39" s="40"/>
      <c r="Z39" s="40"/>
      <c r="AA39" s="40"/>
      <c r="AB39" s="40"/>
      <c r="AC39" s="40"/>
      <c r="AD39" s="40"/>
      <c r="AE39" s="40"/>
      <c r="AF39" s="40"/>
      <c r="AG39" s="40">
        <v>0</v>
      </c>
      <c r="AH39" s="302"/>
      <c r="AI39" s="61" t="s">
        <v>456</v>
      </c>
      <c r="AJ39" s="40">
        <v>0</v>
      </c>
      <c r="AK39" s="40">
        <v>0</v>
      </c>
      <c r="AL39" s="40">
        <v>0</v>
      </c>
      <c r="AM39" s="40">
        <v>0</v>
      </c>
      <c r="AN39" s="40">
        <v>4.3900000000000006</v>
      </c>
      <c r="AO39" s="40">
        <v>3.07</v>
      </c>
      <c r="AP39" s="40">
        <v>1.59</v>
      </c>
      <c r="AQ39" s="40">
        <v>4.33</v>
      </c>
      <c r="AR39" s="40">
        <v>2.2599999999999998</v>
      </c>
      <c r="AS39" s="40">
        <v>0.61899999999999999</v>
      </c>
      <c r="AT39" s="40">
        <v>0.60299999999999998</v>
      </c>
      <c r="AU39" s="40">
        <v>0.45800000000000002</v>
      </c>
      <c r="AV39" s="40">
        <v>0.53200000000000003</v>
      </c>
      <c r="AW39" s="40">
        <v>0.89999999999999991</v>
      </c>
      <c r="AX39" s="40">
        <v>0.3</v>
      </c>
    </row>
    <row r="40" spans="2:50" ht="26.25" x14ac:dyDescent="0.2">
      <c r="B40" s="173" t="s">
        <v>237</v>
      </c>
      <c r="C40" s="236">
        <v>240</v>
      </c>
      <c r="D40" s="236" t="s">
        <v>18</v>
      </c>
      <c r="E40" s="236">
        <v>340</v>
      </c>
      <c r="F40" s="236" t="s">
        <v>18</v>
      </c>
      <c r="G40" s="236">
        <v>299</v>
      </c>
      <c r="H40" s="236" t="s">
        <v>18</v>
      </c>
      <c r="I40" s="236">
        <v>247</v>
      </c>
      <c r="J40" s="236" t="s">
        <v>18</v>
      </c>
      <c r="K40" s="236">
        <v>459.3</v>
      </c>
      <c r="L40" s="236" t="s">
        <v>18</v>
      </c>
      <c r="M40" s="98">
        <v>699.4</v>
      </c>
      <c r="N40" s="97" t="s">
        <v>18</v>
      </c>
      <c r="O40" s="97">
        <v>423</v>
      </c>
      <c r="P40" s="97" t="s">
        <v>18</v>
      </c>
      <c r="R40" s="246" t="s">
        <v>526</v>
      </c>
      <c r="S40" s="32">
        <v>270.7</v>
      </c>
      <c r="T40" s="32">
        <v>192</v>
      </c>
      <c r="U40" s="32">
        <v>68</v>
      </c>
      <c r="V40" s="32">
        <v>751</v>
      </c>
      <c r="W40" s="32">
        <v>452.04000000000008</v>
      </c>
      <c r="X40" s="32">
        <v>416.28000000000003</v>
      </c>
      <c r="Y40" s="32">
        <v>194.96</v>
      </c>
      <c r="Z40" s="32">
        <v>506.83</v>
      </c>
      <c r="AA40" s="32">
        <v>429.22999999999996</v>
      </c>
      <c r="AB40" s="32">
        <v>737.18006900000012</v>
      </c>
      <c r="AC40" s="32">
        <v>895.60813199999996</v>
      </c>
      <c r="AD40" s="32">
        <v>2083.21824763</v>
      </c>
      <c r="AE40" s="32">
        <v>1852.12380259</v>
      </c>
      <c r="AF40" s="32">
        <v>2110.9667260699998</v>
      </c>
      <c r="AG40" s="32">
        <v>1718.7327064900001</v>
      </c>
      <c r="AH40" s="303"/>
      <c r="AI40" s="33" t="s">
        <v>420</v>
      </c>
      <c r="AJ40" s="32">
        <v>0</v>
      </c>
      <c r="AK40" s="32">
        <v>0</v>
      </c>
      <c r="AL40" s="32">
        <v>0</v>
      </c>
      <c r="AM40" s="32">
        <v>0</v>
      </c>
      <c r="AN40" s="32">
        <v>7.9</v>
      </c>
      <c r="AO40" s="32">
        <v>6.12</v>
      </c>
      <c r="AP40" s="32">
        <v>3.82</v>
      </c>
      <c r="AQ40" s="32">
        <v>1.4530000000000001</v>
      </c>
      <c r="AR40" s="32">
        <v>8.9740000000000002</v>
      </c>
      <c r="AS40" s="32">
        <v>8.2600000000000016</v>
      </c>
      <c r="AT40" s="32">
        <v>8.25</v>
      </c>
      <c r="AU40" s="32">
        <v>23.214805639999998</v>
      </c>
      <c r="AV40" s="32">
        <v>61.345069190000004</v>
      </c>
      <c r="AW40" s="32">
        <v>71.856454650000003</v>
      </c>
      <c r="AX40" s="32">
        <v>80.86446574</v>
      </c>
    </row>
    <row r="41" spans="2:50" ht="12.75" x14ac:dyDescent="0.2">
      <c r="B41" s="35" t="s">
        <v>238</v>
      </c>
      <c r="C41" s="135">
        <v>196</v>
      </c>
      <c r="D41" s="135" t="s">
        <v>18</v>
      </c>
      <c r="E41" s="135">
        <v>280</v>
      </c>
      <c r="F41" s="135" t="s">
        <v>18</v>
      </c>
      <c r="G41" s="135">
        <v>239</v>
      </c>
      <c r="H41" s="135" t="s">
        <v>18</v>
      </c>
      <c r="I41" s="135">
        <v>194</v>
      </c>
      <c r="J41" s="135" t="s">
        <v>18</v>
      </c>
      <c r="K41" s="135">
        <v>419</v>
      </c>
      <c r="L41" s="135" t="s">
        <v>18</v>
      </c>
      <c r="M41" s="91">
        <v>673.6</v>
      </c>
      <c r="N41" s="90" t="s">
        <v>18</v>
      </c>
      <c r="O41" s="90">
        <v>400</v>
      </c>
      <c r="P41" s="90" t="s">
        <v>18</v>
      </c>
      <c r="R41" s="26" t="s">
        <v>426</v>
      </c>
      <c r="S41" s="40">
        <v>270.7</v>
      </c>
      <c r="T41" s="40">
        <v>192</v>
      </c>
      <c r="U41" s="40">
        <v>68</v>
      </c>
      <c r="V41" s="40">
        <v>751</v>
      </c>
      <c r="W41" s="40">
        <v>349.93</v>
      </c>
      <c r="X41" s="40">
        <v>325.13</v>
      </c>
      <c r="Y41" s="40">
        <v>0</v>
      </c>
      <c r="Z41" s="40">
        <v>390.28999999999996</v>
      </c>
      <c r="AA41" s="40">
        <v>256</v>
      </c>
      <c r="AB41" s="40">
        <v>611.59100000000001</v>
      </c>
      <c r="AC41" s="40">
        <v>734.54</v>
      </c>
      <c r="AD41" s="40">
        <v>1392.8899999999999</v>
      </c>
      <c r="AE41" s="40">
        <v>1486.26117359</v>
      </c>
      <c r="AF41" s="40">
        <v>1537.0772740699997</v>
      </c>
      <c r="AG41" s="40">
        <v>1180.93073349</v>
      </c>
      <c r="AH41" s="304"/>
      <c r="AI41" s="61" t="s">
        <v>450</v>
      </c>
      <c r="AJ41" s="40">
        <v>0</v>
      </c>
      <c r="AK41" s="40">
        <v>0</v>
      </c>
      <c r="AL41" s="40">
        <v>0</v>
      </c>
      <c r="AM41" s="40">
        <v>0</v>
      </c>
      <c r="AN41" s="40">
        <v>7.1</v>
      </c>
      <c r="AO41" s="40">
        <v>4.12</v>
      </c>
      <c r="AP41" s="40">
        <v>1.1600000000000001</v>
      </c>
      <c r="AQ41" s="40">
        <v>0.57000000000000006</v>
      </c>
      <c r="AR41" s="40">
        <v>1.45</v>
      </c>
      <c r="AS41" s="40">
        <v>4.2999999999999997E-2</v>
      </c>
      <c r="AT41" s="40">
        <v>0</v>
      </c>
      <c r="AU41" s="40">
        <v>0</v>
      </c>
      <c r="AV41" s="40">
        <v>0.14350000000000002</v>
      </c>
      <c r="AW41" s="40">
        <v>0.63968500000000006</v>
      </c>
      <c r="AX41" s="40">
        <v>1.3018166099999999</v>
      </c>
    </row>
    <row r="42" spans="2:50" ht="12.75" x14ac:dyDescent="0.2">
      <c r="B42" s="168" t="s">
        <v>239</v>
      </c>
      <c r="C42" s="135">
        <v>44</v>
      </c>
      <c r="D42" s="135" t="s">
        <v>18</v>
      </c>
      <c r="E42" s="135">
        <v>60</v>
      </c>
      <c r="F42" s="135" t="s">
        <v>18</v>
      </c>
      <c r="G42" s="135">
        <v>60</v>
      </c>
      <c r="H42" s="135" t="s">
        <v>18</v>
      </c>
      <c r="I42" s="135">
        <v>53</v>
      </c>
      <c r="J42" s="135" t="s">
        <v>18</v>
      </c>
      <c r="K42" s="135">
        <v>40.299999999999997</v>
      </c>
      <c r="L42" s="135" t="s">
        <v>18</v>
      </c>
      <c r="M42" s="91">
        <v>25.8</v>
      </c>
      <c r="N42" s="90" t="s">
        <v>18</v>
      </c>
      <c r="O42" s="90">
        <v>23</v>
      </c>
      <c r="P42" s="90" t="s">
        <v>18</v>
      </c>
      <c r="R42" s="48" t="s">
        <v>527</v>
      </c>
      <c r="S42" s="40">
        <v>270.7</v>
      </c>
      <c r="T42" s="40">
        <v>192</v>
      </c>
      <c r="U42" s="40">
        <v>25</v>
      </c>
      <c r="V42" s="40">
        <v>691</v>
      </c>
      <c r="W42" s="40">
        <v>349.93</v>
      </c>
      <c r="X42" s="40">
        <v>325.13</v>
      </c>
      <c r="Y42" s="40">
        <v>0</v>
      </c>
      <c r="Z42" s="40">
        <v>390.28999999999996</v>
      </c>
      <c r="AA42" s="40">
        <v>256</v>
      </c>
      <c r="AB42" s="40">
        <v>439.09100000000001</v>
      </c>
      <c r="AC42" s="40">
        <v>734.54</v>
      </c>
      <c r="AD42" s="40">
        <v>447.81</v>
      </c>
      <c r="AE42" s="40">
        <v>130.36414438</v>
      </c>
      <c r="AF42" s="40">
        <v>1082.0772740699999</v>
      </c>
      <c r="AG42" s="40">
        <v>836.70708872</v>
      </c>
      <c r="AH42" s="304"/>
      <c r="AI42" s="61" t="s">
        <v>456</v>
      </c>
      <c r="AJ42" s="40">
        <v>0</v>
      </c>
      <c r="AK42" s="40">
        <v>0</v>
      </c>
      <c r="AL42" s="40">
        <v>0</v>
      </c>
      <c r="AM42" s="40">
        <v>0</v>
      </c>
      <c r="AN42" s="40">
        <v>0.8</v>
      </c>
      <c r="AO42" s="40">
        <v>2</v>
      </c>
      <c r="AP42" s="40">
        <v>2.66</v>
      </c>
      <c r="AQ42" s="40">
        <v>0.88300000000000001</v>
      </c>
      <c r="AR42" s="40">
        <v>7.524</v>
      </c>
      <c r="AS42" s="40">
        <v>8.2170000000000005</v>
      </c>
      <c r="AT42" s="40">
        <v>8.25</v>
      </c>
      <c r="AU42" s="40">
        <v>23.214805639999998</v>
      </c>
      <c r="AV42" s="40">
        <v>61.201569190000001</v>
      </c>
      <c r="AW42" s="40">
        <v>71.216769650000003</v>
      </c>
      <c r="AX42" s="40">
        <v>79.562649130000011</v>
      </c>
    </row>
    <row r="43" spans="2:50" ht="12.75" x14ac:dyDescent="0.2">
      <c r="B43" s="168"/>
      <c r="C43" s="135"/>
      <c r="D43" s="135"/>
      <c r="E43" s="135"/>
      <c r="F43" s="135"/>
      <c r="G43" s="135"/>
      <c r="H43" s="135"/>
      <c r="I43" s="135"/>
      <c r="J43" s="135"/>
      <c r="K43" s="135"/>
      <c r="L43" s="135"/>
      <c r="M43" s="91"/>
      <c r="N43" s="90"/>
      <c r="O43" s="90"/>
      <c r="P43" s="90"/>
      <c r="R43" s="48" t="s">
        <v>528</v>
      </c>
      <c r="S43" s="40">
        <v>0</v>
      </c>
      <c r="T43" s="40">
        <v>0</v>
      </c>
      <c r="U43" s="40">
        <v>43</v>
      </c>
      <c r="V43" s="40">
        <v>10</v>
      </c>
      <c r="W43" s="40">
        <v>0</v>
      </c>
      <c r="X43" s="40">
        <v>0</v>
      </c>
      <c r="Y43" s="40">
        <v>0</v>
      </c>
      <c r="Z43" s="40">
        <v>0</v>
      </c>
      <c r="AA43" s="40">
        <v>0</v>
      </c>
      <c r="AB43" s="40">
        <v>0</v>
      </c>
      <c r="AC43" s="40">
        <v>0</v>
      </c>
      <c r="AD43" s="40">
        <v>0</v>
      </c>
      <c r="AE43" s="40">
        <v>0</v>
      </c>
      <c r="AF43" s="40">
        <v>0</v>
      </c>
      <c r="AG43" s="40">
        <v>0</v>
      </c>
      <c r="AH43" s="304"/>
      <c r="AI43" s="33" t="s">
        <v>324</v>
      </c>
      <c r="AJ43" s="32">
        <v>0</v>
      </c>
      <c r="AK43" s="32">
        <v>0</v>
      </c>
      <c r="AL43" s="32">
        <v>0</v>
      </c>
      <c r="AM43" s="32">
        <v>0</v>
      </c>
      <c r="AN43" s="32">
        <v>0.7</v>
      </c>
      <c r="AO43" s="32">
        <v>0</v>
      </c>
      <c r="AP43" s="32">
        <v>0</v>
      </c>
      <c r="AQ43" s="32">
        <v>0</v>
      </c>
      <c r="AR43" s="32">
        <v>0</v>
      </c>
      <c r="AS43" s="32">
        <v>0</v>
      </c>
      <c r="AT43" s="32">
        <v>0</v>
      </c>
      <c r="AU43" s="32">
        <v>0</v>
      </c>
      <c r="AV43" s="32">
        <v>0</v>
      </c>
      <c r="AW43" s="32">
        <v>0</v>
      </c>
      <c r="AX43" s="32">
        <v>0</v>
      </c>
    </row>
    <row r="44" spans="2:50" ht="12.75" x14ac:dyDescent="0.2">
      <c r="B44" s="173" t="s">
        <v>240</v>
      </c>
      <c r="C44" s="236">
        <v>2853.9</v>
      </c>
      <c r="D44" s="236">
        <v>2236.6</v>
      </c>
      <c r="E44" s="236">
        <v>3049</v>
      </c>
      <c r="F44" s="236">
        <v>2209</v>
      </c>
      <c r="G44" s="236">
        <v>3394.7</v>
      </c>
      <c r="H44" s="236">
        <v>1119</v>
      </c>
      <c r="I44" s="236">
        <v>4094.9</v>
      </c>
      <c r="J44" s="236">
        <v>1208</v>
      </c>
      <c r="K44" s="236">
        <v>3150.3</v>
      </c>
      <c r="L44" s="236">
        <v>1008.1</v>
      </c>
      <c r="M44" s="98">
        <v>4969.1000000000004</v>
      </c>
      <c r="N44" s="97">
        <v>100</v>
      </c>
      <c r="O44" s="98">
        <v>2716</v>
      </c>
      <c r="P44" s="97">
        <v>100</v>
      </c>
      <c r="R44" s="48" t="s">
        <v>228</v>
      </c>
      <c r="S44" s="40">
        <v>0</v>
      </c>
      <c r="T44" s="40">
        <v>0</v>
      </c>
      <c r="U44" s="40">
        <v>0</v>
      </c>
      <c r="V44" s="40">
        <v>50</v>
      </c>
      <c r="W44" s="40">
        <v>0</v>
      </c>
      <c r="X44" s="40">
        <v>0</v>
      </c>
      <c r="Y44" s="40">
        <v>0</v>
      </c>
      <c r="Z44" s="40">
        <v>0</v>
      </c>
      <c r="AA44" s="40">
        <v>0</v>
      </c>
      <c r="AB44" s="40">
        <v>172.5</v>
      </c>
      <c r="AC44" s="40">
        <v>0</v>
      </c>
      <c r="AD44" s="40">
        <v>515</v>
      </c>
      <c r="AE44" s="40">
        <v>650</v>
      </c>
      <c r="AF44" s="40">
        <v>455</v>
      </c>
      <c r="AG44" s="40">
        <v>344.22364477000002</v>
      </c>
      <c r="AH44" s="304"/>
      <c r="AI44" s="33" t="s">
        <v>421</v>
      </c>
      <c r="AJ44" s="32">
        <v>76.58</v>
      </c>
      <c r="AK44" s="32">
        <v>111.1</v>
      </c>
      <c r="AL44" s="32">
        <v>140</v>
      </c>
      <c r="AM44" s="32">
        <v>109</v>
      </c>
      <c r="AN44" s="32">
        <v>58.28</v>
      </c>
      <c r="AO44" s="32">
        <v>63.8</v>
      </c>
      <c r="AP44" s="32">
        <v>74.131000000000014</v>
      </c>
      <c r="AQ44" s="32">
        <v>66.94</v>
      </c>
      <c r="AR44" s="32">
        <v>59.129999999999995</v>
      </c>
      <c r="AS44" s="32">
        <v>63.548506920000001</v>
      </c>
      <c r="AT44" s="32">
        <v>90.002278329999996</v>
      </c>
      <c r="AU44" s="32">
        <v>165.87921997000001</v>
      </c>
      <c r="AV44" s="32">
        <v>391.15297608000003</v>
      </c>
      <c r="AW44" s="32">
        <v>458.90976551999995</v>
      </c>
      <c r="AX44" s="32">
        <v>658.34161281000002</v>
      </c>
    </row>
    <row r="45" spans="2:50" ht="15.75" x14ac:dyDescent="0.2">
      <c r="B45" s="173"/>
      <c r="C45" s="236"/>
      <c r="D45" s="236"/>
      <c r="E45" s="236"/>
      <c r="F45" s="236"/>
      <c r="G45" s="236"/>
      <c r="H45" s="236"/>
      <c r="I45" s="236"/>
      <c r="J45" s="236"/>
      <c r="K45" s="236"/>
      <c r="L45" s="236"/>
      <c r="M45" s="98"/>
      <c r="N45" s="97"/>
      <c r="O45" s="98"/>
      <c r="P45" s="97"/>
      <c r="R45" s="275" t="s">
        <v>529</v>
      </c>
      <c r="S45" s="40">
        <v>0</v>
      </c>
      <c r="T45" s="40">
        <v>0</v>
      </c>
      <c r="U45" s="40">
        <v>0</v>
      </c>
      <c r="V45" s="40">
        <v>0</v>
      </c>
      <c r="W45" s="40">
        <v>102.11000000000001</v>
      </c>
      <c r="X45" s="40">
        <v>91.15</v>
      </c>
      <c r="Y45" s="40">
        <v>148.96</v>
      </c>
      <c r="Z45" s="40">
        <v>115.53999999999999</v>
      </c>
      <c r="AA45" s="40">
        <v>151.15</v>
      </c>
      <c r="AB45" s="40">
        <v>64.28</v>
      </c>
      <c r="AC45" s="40">
        <v>56.41</v>
      </c>
      <c r="AD45" s="40">
        <v>42.715000000000003</v>
      </c>
      <c r="AE45" s="40">
        <v>33.700000000000003</v>
      </c>
      <c r="AF45" s="40">
        <v>0</v>
      </c>
      <c r="AG45" s="40">
        <v>12</v>
      </c>
      <c r="AH45" s="304"/>
      <c r="AI45" s="61" t="s">
        <v>450</v>
      </c>
      <c r="AJ45" s="40">
        <v>76.58</v>
      </c>
      <c r="AK45" s="40">
        <v>111.1</v>
      </c>
      <c r="AL45" s="40">
        <v>140</v>
      </c>
      <c r="AM45" s="40">
        <v>109</v>
      </c>
      <c r="AN45" s="40">
        <v>58.28</v>
      </c>
      <c r="AO45" s="40">
        <v>63.8</v>
      </c>
      <c r="AP45" s="40">
        <v>73.67</v>
      </c>
      <c r="AQ45" s="40">
        <v>66.789999999999992</v>
      </c>
      <c r="AR45" s="40">
        <v>59.129999999999995</v>
      </c>
      <c r="AS45" s="40">
        <v>63.292178919999998</v>
      </c>
      <c r="AT45" s="40">
        <v>89.170108330000005</v>
      </c>
      <c r="AU45" s="40">
        <v>157.21535054</v>
      </c>
      <c r="AV45" s="40">
        <v>366.23262807999998</v>
      </c>
      <c r="AW45" s="40">
        <v>446.91106252000003</v>
      </c>
      <c r="AX45" s="40">
        <v>630.87581181000007</v>
      </c>
    </row>
    <row r="46" spans="2:50" ht="15.75" x14ac:dyDescent="0.2">
      <c r="B46" s="173" t="s">
        <v>241</v>
      </c>
      <c r="C46" s="236">
        <v>163</v>
      </c>
      <c r="D46" s="236" t="s">
        <v>18</v>
      </c>
      <c r="E46" s="236">
        <v>43</v>
      </c>
      <c r="F46" s="236">
        <v>300</v>
      </c>
      <c r="G46" s="236">
        <v>46</v>
      </c>
      <c r="H46" s="236">
        <v>400</v>
      </c>
      <c r="I46" s="236">
        <v>38</v>
      </c>
      <c r="J46" s="236">
        <v>300</v>
      </c>
      <c r="K46" s="236">
        <v>70.8</v>
      </c>
      <c r="L46" s="236">
        <v>400</v>
      </c>
      <c r="M46" s="98">
        <v>14.6</v>
      </c>
      <c r="N46" s="97">
        <v>700</v>
      </c>
      <c r="O46" s="97">
        <v>24</v>
      </c>
      <c r="P46" s="97">
        <v>700</v>
      </c>
      <c r="R46" s="26" t="s">
        <v>530</v>
      </c>
      <c r="S46" s="40">
        <v>0</v>
      </c>
      <c r="T46" s="40">
        <v>0</v>
      </c>
      <c r="U46" s="40">
        <v>0</v>
      </c>
      <c r="V46" s="40">
        <v>0</v>
      </c>
      <c r="W46" s="40">
        <v>1179.94</v>
      </c>
      <c r="X46" s="40">
        <v>4911.6299999999992</v>
      </c>
      <c r="Y46" s="40">
        <v>20078.669999999998</v>
      </c>
      <c r="Z46" s="40">
        <v>26292.78</v>
      </c>
      <c r="AA46" s="40">
        <v>28559.289999999997</v>
      </c>
      <c r="AB46" s="40">
        <v>36798.25</v>
      </c>
      <c r="AC46" s="40">
        <v>50426.67</v>
      </c>
      <c r="AD46" s="40">
        <v>82680.39326170001</v>
      </c>
      <c r="AE46" s="40">
        <v>74695.260991349991</v>
      </c>
      <c r="AF46" s="40">
        <v>33516.905113649998</v>
      </c>
      <c r="AG46" s="40">
        <v>29174.907789189998</v>
      </c>
      <c r="AH46" s="304"/>
      <c r="AI46" s="61" t="s">
        <v>456</v>
      </c>
      <c r="AJ46" s="40">
        <v>0</v>
      </c>
      <c r="AK46" s="40">
        <v>0</v>
      </c>
      <c r="AL46" s="40">
        <v>0</v>
      </c>
      <c r="AM46" s="40">
        <v>0</v>
      </c>
      <c r="AN46" s="40">
        <v>0</v>
      </c>
      <c r="AO46" s="40">
        <v>0</v>
      </c>
      <c r="AP46" s="40">
        <v>0.46100000000000002</v>
      </c>
      <c r="AQ46" s="40">
        <v>0.15</v>
      </c>
      <c r="AR46" s="40">
        <v>0</v>
      </c>
      <c r="AS46" s="40">
        <v>0.256328</v>
      </c>
      <c r="AT46" s="40">
        <v>0.83216999999999997</v>
      </c>
      <c r="AU46" s="40">
        <v>8.6638694300000001</v>
      </c>
      <c r="AV46" s="40">
        <v>24.920347999999997</v>
      </c>
      <c r="AW46" s="40">
        <v>11.998703000000001</v>
      </c>
      <c r="AX46" s="40">
        <v>27.465800999999999</v>
      </c>
    </row>
    <row r="47" spans="2:50" ht="14.25" x14ac:dyDescent="0.2">
      <c r="B47" s="35" t="s">
        <v>242</v>
      </c>
      <c r="C47" s="135">
        <v>113</v>
      </c>
      <c r="D47" s="135" t="s">
        <v>18</v>
      </c>
      <c r="E47" s="135" t="s">
        <v>18</v>
      </c>
      <c r="F47" s="135">
        <v>300</v>
      </c>
      <c r="G47" s="135" t="s">
        <v>18</v>
      </c>
      <c r="H47" s="135">
        <v>400</v>
      </c>
      <c r="I47" s="135">
        <v>0</v>
      </c>
      <c r="J47" s="135">
        <v>300</v>
      </c>
      <c r="K47" s="135">
        <v>50</v>
      </c>
      <c r="L47" s="135">
        <v>400</v>
      </c>
      <c r="M47" s="91" t="s">
        <v>18</v>
      </c>
      <c r="N47" s="90">
        <v>700</v>
      </c>
      <c r="O47" s="90" t="s">
        <v>18</v>
      </c>
      <c r="P47" s="90">
        <v>700</v>
      </c>
      <c r="R47" s="38" t="s">
        <v>531</v>
      </c>
      <c r="S47" s="50">
        <v>0</v>
      </c>
      <c r="T47" s="50">
        <v>0</v>
      </c>
      <c r="U47" s="50">
        <v>0</v>
      </c>
      <c r="V47" s="50">
        <v>0</v>
      </c>
      <c r="W47" s="50">
        <v>209</v>
      </c>
      <c r="X47" s="50">
        <v>207</v>
      </c>
      <c r="Y47" s="50">
        <v>486</v>
      </c>
      <c r="Z47" s="50">
        <v>-134.29000000000008</v>
      </c>
      <c r="AA47" s="50">
        <v>412.52999999999992</v>
      </c>
      <c r="AB47" s="50">
        <v>277.31999999999988</v>
      </c>
      <c r="AC47" s="50">
        <v>274.96203006999986</v>
      </c>
      <c r="AD47" s="50">
        <v>1691.7968441500002</v>
      </c>
      <c r="AE47" s="50">
        <v>-345.02157399000043</v>
      </c>
      <c r="AF47" s="50">
        <v>192.5544898600001</v>
      </c>
      <c r="AG47" s="50">
        <v>-385.76125682999964</v>
      </c>
      <c r="AH47" s="305"/>
      <c r="AI47" s="33" t="s">
        <v>422</v>
      </c>
      <c r="AJ47" s="32">
        <v>0</v>
      </c>
      <c r="AK47" s="32">
        <v>0</v>
      </c>
      <c r="AL47" s="32">
        <v>21.8</v>
      </c>
      <c r="AM47" s="32">
        <v>21.8</v>
      </c>
      <c r="AN47" s="32">
        <v>9.84</v>
      </c>
      <c r="AO47" s="32">
        <v>10.133755000000001</v>
      </c>
      <c r="AP47" s="32">
        <v>10</v>
      </c>
      <c r="AQ47" s="32">
        <v>9.68</v>
      </c>
      <c r="AR47" s="32">
        <v>4.84</v>
      </c>
      <c r="AS47" s="32">
        <v>0</v>
      </c>
      <c r="AT47" s="32">
        <v>0</v>
      </c>
      <c r="AU47" s="32">
        <v>0</v>
      </c>
      <c r="AV47" s="32">
        <v>0</v>
      </c>
      <c r="AW47" s="32">
        <v>0</v>
      </c>
      <c r="AX47" s="32">
        <v>0</v>
      </c>
    </row>
    <row r="48" spans="2:50" ht="12.75" x14ac:dyDescent="0.2">
      <c r="B48" s="35" t="s">
        <v>243</v>
      </c>
      <c r="C48" s="135">
        <v>50</v>
      </c>
      <c r="D48" s="135" t="s">
        <v>18</v>
      </c>
      <c r="E48" s="135">
        <v>43</v>
      </c>
      <c r="F48" s="135" t="s">
        <v>18</v>
      </c>
      <c r="G48" s="135">
        <v>46</v>
      </c>
      <c r="H48" s="135" t="s">
        <v>18</v>
      </c>
      <c r="I48" s="135">
        <v>38</v>
      </c>
      <c r="J48" s="135" t="s">
        <v>18</v>
      </c>
      <c r="K48" s="135">
        <v>20.8</v>
      </c>
      <c r="L48" s="135" t="s">
        <v>18</v>
      </c>
      <c r="M48" s="91">
        <v>14.6</v>
      </c>
      <c r="N48" s="90" t="s">
        <v>18</v>
      </c>
      <c r="O48" s="90">
        <v>24</v>
      </c>
      <c r="P48" s="90" t="s">
        <v>18</v>
      </c>
      <c r="R48" s="26" t="s">
        <v>427</v>
      </c>
      <c r="S48" s="40">
        <v>0</v>
      </c>
      <c r="T48" s="40">
        <v>0</v>
      </c>
      <c r="U48" s="40">
        <v>0</v>
      </c>
      <c r="V48" s="40">
        <v>0</v>
      </c>
      <c r="W48" s="40">
        <v>0</v>
      </c>
      <c r="X48" s="40">
        <v>0</v>
      </c>
      <c r="Y48" s="40">
        <v>46</v>
      </c>
      <c r="Z48" s="40">
        <v>1</v>
      </c>
      <c r="AA48" s="40">
        <v>22.08</v>
      </c>
      <c r="AB48" s="40">
        <v>61.309069000000001</v>
      </c>
      <c r="AC48" s="40">
        <v>104.65813199999999</v>
      </c>
      <c r="AD48" s="40">
        <v>647.61324763000005</v>
      </c>
      <c r="AE48" s="40">
        <v>332.16262899999998</v>
      </c>
      <c r="AF48" s="40">
        <v>573.88945200000001</v>
      </c>
      <c r="AG48" s="40">
        <v>525.80197299999998</v>
      </c>
      <c r="AH48" s="304"/>
      <c r="AI48" s="33" t="s">
        <v>431</v>
      </c>
      <c r="AJ48" s="32">
        <v>906.13</v>
      </c>
      <c r="AK48" s="32">
        <v>1090.9000000000001</v>
      </c>
      <c r="AL48" s="32">
        <v>1247.8400000000001</v>
      </c>
      <c r="AM48" s="32">
        <v>1158.8</v>
      </c>
      <c r="AN48" s="32">
        <v>1015.01</v>
      </c>
      <c r="AO48" s="32">
        <v>1073.6581099499999</v>
      </c>
      <c r="AP48" s="32">
        <v>1018.5450000000001</v>
      </c>
      <c r="AQ48" s="32">
        <v>932.65300000000002</v>
      </c>
      <c r="AR48" s="32">
        <v>908.67090000000007</v>
      </c>
      <c r="AS48" s="32">
        <v>1171.74390692</v>
      </c>
      <c r="AT48" s="32">
        <v>1345.9132783299999</v>
      </c>
      <c r="AU48" s="32">
        <v>1623.92452561</v>
      </c>
      <c r="AV48" s="32">
        <v>2317.4972363692659</v>
      </c>
      <c r="AW48" s="32">
        <v>2951.2144940543917</v>
      </c>
      <c r="AX48" s="32">
        <v>3229.0988655288329</v>
      </c>
    </row>
    <row r="49" spans="2:50" ht="13.5" thickBot="1" x14ac:dyDescent="0.25">
      <c r="C49" s="135"/>
      <c r="D49" s="135"/>
      <c r="E49" s="135"/>
      <c r="F49" s="135"/>
      <c r="G49" s="135"/>
      <c r="H49" s="135"/>
      <c r="I49" s="135"/>
      <c r="J49" s="135"/>
      <c r="K49" s="135"/>
      <c r="L49" s="135"/>
      <c r="M49" s="91"/>
      <c r="N49" s="90"/>
      <c r="O49" s="90"/>
      <c r="P49" s="90"/>
      <c r="R49" s="34" t="s">
        <v>325</v>
      </c>
      <c r="S49" s="32">
        <v>1300</v>
      </c>
      <c r="T49" s="32">
        <v>1300</v>
      </c>
      <c r="U49" s="32">
        <v>1200</v>
      </c>
      <c r="V49" s="32">
        <v>1600</v>
      </c>
      <c r="W49" s="32">
        <v>1723</v>
      </c>
      <c r="X49" s="32">
        <v>1488</v>
      </c>
      <c r="Y49" s="32">
        <v>1543</v>
      </c>
      <c r="Z49" s="32">
        <v>700</v>
      </c>
      <c r="AA49" s="32">
        <v>700</v>
      </c>
      <c r="AB49" s="32">
        <v>1749</v>
      </c>
      <c r="AC49" s="32">
        <v>2524.29</v>
      </c>
      <c r="AD49" s="32">
        <v>3656.91</v>
      </c>
      <c r="AE49" s="32">
        <v>0</v>
      </c>
      <c r="AF49" s="32">
        <v>0</v>
      </c>
      <c r="AG49" s="32">
        <v>0</v>
      </c>
      <c r="AH49" s="303"/>
      <c r="AI49" s="247"/>
      <c r="AJ49" s="248"/>
      <c r="AK49" s="248"/>
      <c r="AL49" s="248"/>
      <c r="AM49" s="248"/>
      <c r="AN49" s="248"/>
      <c r="AO49" s="248"/>
      <c r="AP49" s="248"/>
      <c r="AQ49" s="248"/>
      <c r="AR49" s="248"/>
      <c r="AS49" s="248"/>
      <c r="AT49" s="248"/>
      <c r="AU49" s="248"/>
      <c r="AV49" s="248"/>
      <c r="AW49" s="248"/>
      <c r="AX49" s="248"/>
    </row>
    <row r="50" spans="2:50" ht="13.5" thickTop="1" x14ac:dyDescent="0.2">
      <c r="B50" s="173" t="s">
        <v>244</v>
      </c>
      <c r="C50" s="236">
        <v>37</v>
      </c>
      <c r="D50" s="236" t="s">
        <v>18</v>
      </c>
      <c r="E50" s="236">
        <v>64</v>
      </c>
      <c r="F50" s="236">
        <v>500</v>
      </c>
      <c r="G50" s="236">
        <v>209</v>
      </c>
      <c r="H50" s="236">
        <v>500</v>
      </c>
      <c r="I50" s="236">
        <v>287</v>
      </c>
      <c r="J50" s="236">
        <v>500</v>
      </c>
      <c r="K50" s="236">
        <v>18.3</v>
      </c>
      <c r="L50" s="236">
        <v>500</v>
      </c>
      <c r="M50" s="98">
        <v>15.3</v>
      </c>
      <c r="N50" s="97">
        <v>500</v>
      </c>
      <c r="O50" s="97">
        <v>16</v>
      </c>
      <c r="P50" s="97">
        <v>500</v>
      </c>
      <c r="R50" s="49" t="s">
        <v>532</v>
      </c>
      <c r="S50" s="40">
        <v>100</v>
      </c>
      <c r="T50" s="40">
        <v>100</v>
      </c>
      <c r="U50" s="40">
        <v>100</v>
      </c>
      <c r="V50" s="40">
        <v>100</v>
      </c>
      <c r="W50" s="40">
        <v>0</v>
      </c>
      <c r="X50" s="40">
        <v>0</v>
      </c>
      <c r="Y50" s="40">
        <v>0</v>
      </c>
      <c r="Z50" s="40">
        <v>0</v>
      </c>
      <c r="AA50" s="40">
        <v>0</v>
      </c>
      <c r="AB50" s="40">
        <v>0</v>
      </c>
      <c r="AC50" s="40">
        <v>0</v>
      </c>
      <c r="AD50" s="40">
        <v>0</v>
      </c>
      <c r="AE50" s="40">
        <v>0</v>
      </c>
      <c r="AF50" s="40">
        <v>0</v>
      </c>
      <c r="AG50" s="40">
        <v>0</v>
      </c>
      <c r="AH50" s="306"/>
      <c r="AI50" s="296"/>
      <c r="AJ50" s="43"/>
    </row>
    <row r="51" spans="2:50" ht="12.75" x14ac:dyDescent="0.2">
      <c r="B51" s="35" t="s">
        <v>245</v>
      </c>
      <c r="C51" s="135" t="s">
        <v>18</v>
      </c>
      <c r="D51" s="135" t="s">
        <v>18</v>
      </c>
      <c r="E51" s="135">
        <v>10</v>
      </c>
      <c r="F51" s="135">
        <v>500</v>
      </c>
      <c r="G51" s="135">
        <v>147</v>
      </c>
      <c r="H51" s="135">
        <v>500</v>
      </c>
      <c r="I51" s="135">
        <v>249</v>
      </c>
      <c r="J51" s="135">
        <v>500</v>
      </c>
      <c r="K51" s="135">
        <v>0</v>
      </c>
      <c r="L51" s="135">
        <v>500</v>
      </c>
      <c r="M51" s="91" t="s">
        <v>18</v>
      </c>
      <c r="N51" s="90">
        <v>500</v>
      </c>
      <c r="O51" s="90" t="s">
        <v>18</v>
      </c>
      <c r="P51" s="90">
        <v>500</v>
      </c>
      <c r="R51" s="49" t="s">
        <v>533</v>
      </c>
      <c r="S51" s="40">
        <v>500</v>
      </c>
      <c r="T51" s="40">
        <v>500</v>
      </c>
      <c r="U51" s="40">
        <v>400</v>
      </c>
      <c r="V51" s="40">
        <v>300</v>
      </c>
      <c r="W51" s="40">
        <v>0</v>
      </c>
      <c r="X51" s="40">
        <v>100</v>
      </c>
      <c r="Y51" s="40">
        <v>0</v>
      </c>
      <c r="Z51" s="40">
        <v>0</v>
      </c>
      <c r="AA51" s="40">
        <v>0</v>
      </c>
      <c r="AB51" s="40">
        <v>0</v>
      </c>
      <c r="AC51" s="40">
        <v>0</v>
      </c>
      <c r="AD51" s="40">
        <v>0</v>
      </c>
      <c r="AE51" s="40">
        <v>0</v>
      </c>
      <c r="AF51" s="40">
        <v>0</v>
      </c>
      <c r="AG51" s="40">
        <v>0</v>
      </c>
      <c r="AH51" s="306"/>
      <c r="AI51" s="315" t="s">
        <v>464</v>
      </c>
    </row>
    <row r="52" spans="2:50" ht="12.75" x14ac:dyDescent="0.2">
      <c r="B52" s="35" t="s">
        <v>246</v>
      </c>
      <c r="C52" s="135">
        <v>37</v>
      </c>
      <c r="D52" s="135" t="s">
        <v>18</v>
      </c>
      <c r="E52" s="135">
        <v>54</v>
      </c>
      <c r="F52" s="135" t="s">
        <v>18</v>
      </c>
      <c r="G52" s="135">
        <v>62</v>
      </c>
      <c r="H52" s="135" t="s">
        <v>18</v>
      </c>
      <c r="I52" s="135">
        <v>38</v>
      </c>
      <c r="J52" s="135" t="s">
        <v>18</v>
      </c>
      <c r="K52" s="135">
        <v>18.3</v>
      </c>
      <c r="L52" s="135" t="s">
        <v>18</v>
      </c>
      <c r="M52" s="91">
        <v>15.3</v>
      </c>
      <c r="N52" s="90" t="s">
        <v>18</v>
      </c>
      <c r="O52" s="90">
        <v>16</v>
      </c>
      <c r="P52" s="90" t="s">
        <v>18</v>
      </c>
      <c r="R52" s="275" t="s">
        <v>534</v>
      </c>
      <c r="S52" s="40">
        <v>0</v>
      </c>
      <c r="T52" s="40">
        <v>0</v>
      </c>
      <c r="U52" s="40">
        <v>0</v>
      </c>
      <c r="V52" s="40">
        <v>0</v>
      </c>
      <c r="W52" s="40">
        <v>623</v>
      </c>
      <c r="X52" s="40">
        <v>388</v>
      </c>
      <c r="Y52" s="40">
        <v>543</v>
      </c>
      <c r="Z52" s="40">
        <v>0</v>
      </c>
      <c r="AA52" s="40">
        <v>0</v>
      </c>
      <c r="AB52" s="40">
        <v>0</v>
      </c>
      <c r="AC52" s="40">
        <v>248.29000000000002</v>
      </c>
      <c r="AD52" s="40">
        <v>0</v>
      </c>
      <c r="AE52" s="40">
        <v>0</v>
      </c>
      <c r="AF52" s="40">
        <v>0</v>
      </c>
      <c r="AG52" s="40">
        <v>0</v>
      </c>
      <c r="AH52" s="306"/>
      <c r="AI52" s="319" t="s">
        <v>540</v>
      </c>
    </row>
    <row r="53" spans="2:50" ht="12.75" customHeight="1" x14ac:dyDescent="0.2">
      <c r="C53" s="135"/>
      <c r="D53" s="135"/>
      <c r="E53" s="135"/>
      <c r="F53" s="135"/>
      <c r="G53" s="135"/>
      <c r="H53" s="135"/>
      <c r="I53" s="135"/>
      <c r="J53" s="135"/>
      <c r="K53" s="135"/>
      <c r="L53" s="135"/>
      <c r="M53" s="91"/>
      <c r="N53" s="90"/>
      <c r="O53" s="90"/>
      <c r="P53" s="90"/>
      <c r="R53" s="275" t="s">
        <v>535</v>
      </c>
      <c r="S53" s="40">
        <v>700</v>
      </c>
      <c r="T53" s="40">
        <v>700</v>
      </c>
      <c r="U53" s="40">
        <v>700</v>
      </c>
      <c r="V53" s="40">
        <v>1200</v>
      </c>
      <c r="W53" s="40">
        <v>1100</v>
      </c>
      <c r="X53" s="40">
        <v>1000</v>
      </c>
      <c r="Y53" s="40">
        <v>1000</v>
      </c>
      <c r="Z53" s="40">
        <v>700</v>
      </c>
      <c r="AA53" s="40">
        <v>700</v>
      </c>
      <c r="AB53" s="40">
        <v>700</v>
      </c>
      <c r="AC53" s="40">
        <v>700</v>
      </c>
      <c r="AD53" s="40">
        <v>700</v>
      </c>
      <c r="AE53" s="40">
        <v>0</v>
      </c>
      <c r="AF53" s="40">
        <v>0</v>
      </c>
      <c r="AG53" s="40">
        <v>0</v>
      </c>
      <c r="AH53" s="306"/>
    </row>
    <row r="54" spans="2:50" ht="12.75" x14ac:dyDescent="0.2">
      <c r="B54" s="173" t="s">
        <v>247</v>
      </c>
      <c r="C54" s="236" t="s">
        <v>18</v>
      </c>
      <c r="D54" s="236" t="s">
        <v>18</v>
      </c>
      <c r="E54" s="236">
        <v>86</v>
      </c>
      <c r="F54" s="236" t="s">
        <v>18</v>
      </c>
      <c r="G54" s="236">
        <v>104</v>
      </c>
      <c r="H54" s="236" t="s">
        <v>18</v>
      </c>
      <c r="I54" s="236">
        <v>537</v>
      </c>
      <c r="J54" s="236" t="s">
        <v>18</v>
      </c>
      <c r="K54" s="236">
        <v>316</v>
      </c>
      <c r="L54" s="236" t="s">
        <v>18</v>
      </c>
      <c r="M54" s="98">
        <v>196.8</v>
      </c>
      <c r="N54" s="236" t="s">
        <v>18</v>
      </c>
      <c r="O54" s="236" t="s">
        <v>18</v>
      </c>
      <c r="P54" s="236" t="s">
        <v>18</v>
      </c>
      <c r="R54" s="49" t="s">
        <v>536</v>
      </c>
      <c r="S54" s="40">
        <v>0</v>
      </c>
      <c r="T54" s="40">
        <v>0</v>
      </c>
      <c r="U54" s="40">
        <v>0</v>
      </c>
      <c r="V54" s="40">
        <v>0</v>
      </c>
      <c r="W54" s="40">
        <v>0</v>
      </c>
      <c r="X54" s="40">
        <v>0</v>
      </c>
      <c r="Y54" s="40">
        <v>0</v>
      </c>
      <c r="Z54" s="40">
        <v>0</v>
      </c>
      <c r="AA54" s="40">
        <v>0</v>
      </c>
      <c r="AB54" s="40">
        <v>1049</v>
      </c>
      <c r="AC54" s="40">
        <v>1576</v>
      </c>
      <c r="AD54" s="40">
        <v>2956.91</v>
      </c>
      <c r="AE54" s="40">
        <v>0</v>
      </c>
      <c r="AF54" s="40">
        <v>0</v>
      </c>
      <c r="AG54" s="40">
        <v>0</v>
      </c>
      <c r="AH54" s="306"/>
    </row>
    <row r="55" spans="2:50" ht="15.75" customHeight="1" thickBot="1" x14ac:dyDescent="0.25">
      <c r="B55" s="35" t="s">
        <v>245</v>
      </c>
      <c r="C55" s="135" t="s">
        <v>18</v>
      </c>
      <c r="D55" s="135" t="s">
        <v>18</v>
      </c>
      <c r="E55" s="135" t="s">
        <v>18</v>
      </c>
      <c r="F55" s="135" t="s">
        <v>18</v>
      </c>
      <c r="G55" s="135" t="s">
        <v>18</v>
      </c>
      <c r="H55" s="135" t="s">
        <v>18</v>
      </c>
      <c r="I55" s="135">
        <v>470</v>
      </c>
      <c r="J55" s="135" t="s">
        <v>18</v>
      </c>
      <c r="K55" s="135">
        <v>283.3</v>
      </c>
      <c r="L55" s="135" t="s">
        <v>18</v>
      </c>
      <c r="M55" s="91">
        <v>167.1</v>
      </c>
      <c r="N55" s="135" t="s">
        <v>18</v>
      </c>
      <c r="O55" s="135" t="s">
        <v>18</v>
      </c>
      <c r="P55" s="135" t="s">
        <v>18</v>
      </c>
      <c r="R55" s="244"/>
      <c r="S55" s="244"/>
      <c r="T55" s="244"/>
      <c r="U55" s="244"/>
      <c r="V55" s="244"/>
      <c r="W55" s="244"/>
      <c r="X55" s="244"/>
      <c r="Y55" s="244"/>
      <c r="Z55" s="244"/>
      <c r="AA55" s="244"/>
      <c r="AB55" s="244"/>
      <c r="AC55" s="244"/>
      <c r="AD55" s="244"/>
      <c r="AE55" s="244"/>
      <c r="AF55" s="244"/>
      <c r="AG55" s="244"/>
      <c r="AH55" s="40"/>
    </row>
    <row r="56" spans="2:50" ht="14.25" customHeight="1" thickTop="1" x14ac:dyDescent="0.2">
      <c r="B56" s="35" t="s">
        <v>246</v>
      </c>
      <c r="C56" s="135" t="s">
        <v>18</v>
      </c>
      <c r="D56" s="135" t="s">
        <v>18</v>
      </c>
      <c r="E56" s="135">
        <v>86</v>
      </c>
      <c r="F56" s="135" t="s">
        <v>18</v>
      </c>
      <c r="G56" s="135">
        <v>104</v>
      </c>
      <c r="H56" s="135" t="s">
        <v>18</v>
      </c>
      <c r="I56" s="135">
        <v>67</v>
      </c>
      <c r="J56" s="135" t="s">
        <v>18</v>
      </c>
      <c r="K56" s="135">
        <v>32.700000000000003</v>
      </c>
      <c r="L56" s="135" t="s">
        <v>18</v>
      </c>
      <c r="M56" s="91">
        <v>29.7</v>
      </c>
      <c r="N56" s="135" t="s">
        <v>18</v>
      </c>
      <c r="O56" s="135" t="s">
        <v>18</v>
      </c>
      <c r="P56" s="135" t="s">
        <v>18</v>
      </c>
      <c r="R56" s="288" t="s">
        <v>429</v>
      </c>
      <c r="S56" s="26"/>
      <c r="T56" s="40"/>
      <c r="U56" s="40"/>
      <c r="V56" s="40"/>
      <c r="W56" s="40"/>
      <c r="X56" s="40"/>
      <c r="Y56" s="40"/>
      <c r="Z56" s="40"/>
      <c r="AA56" s="40"/>
      <c r="AB56" s="40"/>
      <c r="AC56" s="40"/>
      <c r="AD56" s="40"/>
      <c r="AE56" s="40"/>
      <c r="AF56" s="40"/>
      <c r="AG56" s="40"/>
      <c r="AH56" s="40"/>
    </row>
    <row r="57" spans="2:50" ht="22.5" customHeight="1" x14ac:dyDescent="0.2">
      <c r="C57" s="135"/>
      <c r="D57" s="135"/>
      <c r="E57" s="135"/>
      <c r="F57" s="135"/>
      <c r="G57" s="135"/>
      <c r="H57" s="135"/>
      <c r="I57" s="135"/>
      <c r="J57" s="135"/>
      <c r="K57" s="135"/>
      <c r="L57" s="135"/>
      <c r="M57" s="91"/>
      <c r="N57" s="135"/>
      <c r="O57" s="135"/>
      <c r="P57" s="135"/>
      <c r="R57" s="292" t="s">
        <v>430</v>
      </c>
      <c r="S57" s="273"/>
      <c r="T57" s="273"/>
      <c r="U57" s="273"/>
      <c r="V57" s="273"/>
      <c r="W57" s="273"/>
      <c r="X57" s="273"/>
      <c r="Y57" s="273"/>
      <c r="Z57" s="273"/>
      <c r="AA57" s="273"/>
      <c r="AB57" s="273"/>
      <c r="AC57" s="273"/>
      <c r="AD57" s="273"/>
      <c r="AE57" s="273"/>
      <c r="AF57" s="273"/>
      <c r="AG57" s="273"/>
      <c r="AH57" s="273"/>
    </row>
    <row r="58" spans="2:50" x14ac:dyDescent="0.2">
      <c r="B58" s="173" t="s">
        <v>256</v>
      </c>
      <c r="C58" s="236">
        <v>36</v>
      </c>
      <c r="D58" s="236" t="s">
        <v>18</v>
      </c>
      <c r="E58" s="236">
        <v>39</v>
      </c>
      <c r="F58" s="236" t="s">
        <v>18</v>
      </c>
      <c r="G58" s="236">
        <v>39</v>
      </c>
      <c r="H58" s="236" t="s">
        <v>18</v>
      </c>
      <c r="I58" s="236">
        <v>38</v>
      </c>
      <c r="J58" s="236" t="s">
        <v>18</v>
      </c>
      <c r="K58" s="236">
        <v>29</v>
      </c>
      <c r="L58" s="236" t="s">
        <v>18</v>
      </c>
      <c r="M58" s="98">
        <v>26.5</v>
      </c>
      <c r="N58" s="97" t="s">
        <v>18</v>
      </c>
      <c r="O58" s="97">
        <v>25</v>
      </c>
      <c r="P58" s="97" t="s">
        <v>18</v>
      </c>
      <c r="R58" s="339" t="s">
        <v>538</v>
      </c>
      <c r="S58" s="339"/>
      <c r="T58" s="339"/>
      <c r="U58" s="339"/>
      <c r="V58" s="339"/>
      <c r="W58" s="339"/>
      <c r="X58" s="339"/>
      <c r="Y58" s="339"/>
      <c r="Z58" s="339"/>
      <c r="AA58" s="339"/>
      <c r="AB58" s="339"/>
      <c r="AC58" s="271"/>
      <c r="AD58" s="271"/>
      <c r="AE58" s="271"/>
      <c r="AF58" s="271"/>
      <c r="AG58" s="271"/>
      <c r="AH58" s="271"/>
      <c r="AI58" s="15"/>
    </row>
    <row r="59" spans="2:50" ht="22.5" x14ac:dyDescent="0.2">
      <c r="B59" s="35" t="s">
        <v>245</v>
      </c>
      <c r="C59" s="135">
        <v>22</v>
      </c>
      <c r="D59" s="135" t="s">
        <v>18</v>
      </c>
      <c r="E59" s="135">
        <v>22</v>
      </c>
      <c r="F59" s="135" t="s">
        <v>18</v>
      </c>
      <c r="G59" s="135">
        <v>22</v>
      </c>
      <c r="H59" s="135" t="s">
        <v>18</v>
      </c>
      <c r="I59" s="135">
        <v>22</v>
      </c>
      <c r="J59" s="135" t="s">
        <v>18</v>
      </c>
      <c r="K59" s="135">
        <v>21.9</v>
      </c>
      <c r="L59" s="135" t="s">
        <v>18</v>
      </c>
      <c r="M59" s="91">
        <v>21.9</v>
      </c>
      <c r="N59" s="90" t="s">
        <v>18</v>
      </c>
      <c r="O59" s="90">
        <v>22</v>
      </c>
      <c r="P59" s="90" t="s">
        <v>18</v>
      </c>
      <c r="R59" s="317" t="s">
        <v>537</v>
      </c>
      <c r="S59" s="267"/>
      <c r="T59" s="267"/>
      <c r="U59" s="267"/>
      <c r="V59" s="267"/>
      <c r="W59" s="267"/>
      <c r="X59" s="267"/>
      <c r="Y59" s="267"/>
      <c r="Z59" s="267"/>
      <c r="AA59" s="267"/>
      <c r="AB59" s="267"/>
      <c r="AC59" s="267"/>
      <c r="AD59" s="267"/>
      <c r="AE59" s="267"/>
      <c r="AF59" s="267"/>
      <c r="AG59" s="267"/>
      <c r="AH59" s="267"/>
      <c r="AI59" s="15"/>
    </row>
    <row r="60" spans="2:50" ht="11.25" customHeight="1" x14ac:dyDescent="0.2">
      <c r="B60" s="35" t="s">
        <v>243</v>
      </c>
      <c r="C60" s="135">
        <v>14</v>
      </c>
      <c r="D60" s="135" t="s">
        <v>18</v>
      </c>
      <c r="E60" s="135">
        <v>17</v>
      </c>
      <c r="F60" s="135" t="s">
        <v>18</v>
      </c>
      <c r="G60" s="135">
        <v>17</v>
      </c>
      <c r="H60" s="135" t="s">
        <v>18</v>
      </c>
      <c r="I60" s="135">
        <v>16</v>
      </c>
      <c r="J60" s="135" t="s">
        <v>18</v>
      </c>
      <c r="K60" s="135">
        <v>7.1</v>
      </c>
      <c r="L60" s="135" t="s">
        <v>18</v>
      </c>
      <c r="M60" s="91">
        <v>4.5999999999999996</v>
      </c>
      <c r="N60" s="90" t="s">
        <v>18</v>
      </c>
      <c r="O60" s="90">
        <v>3</v>
      </c>
      <c r="P60" s="90" t="s">
        <v>18</v>
      </c>
      <c r="R60" s="288" t="s">
        <v>539</v>
      </c>
      <c r="S60" s="52"/>
      <c r="T60" s="52"/>
      <c r="U60" s="52"/>
      <c r="V60" s="52"/>
      <c r="W60" s="52"/>
      <c r="X60" s="52"/>
      <c r="Y60" s="52"/>
      <c r="Z60" s="52"/>
      <c r="AA60" s="52"/>
      <c r="AB60" s="52"/>
      <c r="AC60" s="52"/>
      <c r="AD60" s="52"/>
      <c r="AE60" s="52"/>
      <c r="AF60" s="52"/>
      <c r="AG60" s="52"/>
      <c r="AH60" s="52"/>
      <c r="AI60" s="21"/>
    </row>
    <row r="61" spans="2:50" x14ac:dyDescent="0.2">
      <c r="C61" s="135"/>
      <c r="D61" s="135"/>
      <c r="E61" s="135"/>
      <c r="F61" s="135"/>
      <c r="G61" s="135"/>
      <c r="H61" s="135"/>
      <c r="I61" s="135"/>
      <c r="J61" s="135"/>
      <c r="K61" s="135"/>
      <c r="L61" s="135"/>
      <c r="M61" s="91"/>
      <c r="N61" s="90"/>
      <c r="O61" s="90"/>
      <c r="P61" s="90"/>
      <c r="R61" s="65"/>
      <c r="S61" s="274"/>
      <c r="T61" s="274"/>
      <c r="U61" s="274"/>
      <c r="V61" s="274"/>
      <c r="W61" s="274"/>
      <c r="X61" s="274"/>
      <c r="Y61" s="274"/>
      <c r="Z61" s="274"/>
      <c r="AA61" s="274"/>
      <c r="AB61" s="274"/>
      <c r="AC61" s="274"/>
      <c r="AD61" s="274"/>
      <c r="AE61" s="274"/>
      <c r="AF61" s="274"/>
      <c r="AG61" s="274"/>
      <c r="AH61" s="274"/>
      <c r="AI61" s="14"/>
    </row>
    <row r="62" spans="2:50" x14ac:dyDescent="0.2">
      <c r="B62" s="173" t="s">
        <v>248</v>
      </c>
      <c r="C62" s="236" t="s">
        <v>18</v>
      </c>
      <c r="D62" s="236" t="s">
        <v>18</v>
      </c>
      <c r="E62" s="236" t="s">
        <v>18</v>
      </c>
      <c r="F62" s="236" t="s">
        <v>18</v>
      </c>
      <c r="G62" s="236">
        <v>866</v>
      </c>
      <c r="H62" s="236" t="s">
        <v>18</v>
      </c>
      <c r="I62" s="236">
        <v>441</v>
      </c>
      <c r="J62" s="236" t="s">
        <v>18</v>
      </c>
      <c r="K62" s="236">
        <v>235</v>
      </c>
      <c r="L62" s="236" t="s">
        <v>18</v>
      </c>
      <c r="M62" s="98">
        <v>0</v>
      </c>
      <c r="N62" s="97" t="s">
        <v>18</v>
      </c>
      <c r="O62" s="97" t="s">
        <v>18</v>
      </c>
      <c r="P62" s="97" t="s">
        <v>18</v>
      </c>
      <c r="R62" s="265"/>
      <c r="S62" s="270"/>
      <c r="T62" s="270"/>
      <c r="U62" s="270"/>
      <c r="V62" s="270"/>
      <c r="W62" s="270"/>
      <c r="X62" s="270"/>
      <c r="Y62" s="270"/>
      <c r="Z62" s="270"/>
      <c r="AA62" s="270"/>
      <c r="AB62" s="270"/>
      <c r="AC62" s="270"/>
      <c r="AD62" s="270"/>
      <c r="AE62" s="270"/>
      <c r="AF62" s="270"/>
      <c r="AG62" s="270"/>
      <c r="AH62" s="270"/>
      <c r="AI62" s="14"/>
    </row>
    <row r="63" spans="2:50" x14ac:dyDescent="0.2">
      <c r="B63" s="173"/>
      <c r="C63" s="236"/>
      <c r="D63" s="236"/>
      <c r="E63" s="236"/>
      <c r="F63" s="236"/>
      <c r="G63" s="236"/>
      <c r="H63" s="236"/>
      <c r="I63" s="236"/>
      <c r="J63" s="236"/>
      <c r="K63" s="236"/>
      <c r="L63" s="236"/>
      <c r="M63" s="98"/>
      <c r="N63" s="97"/>
      <c r="O63" s="97"/>
      <c r="P63" s="97"/>
      <c r="R63" s="35"/>
      <c r="S63" s="265"/>
      <c r="T63" s="265"/>
      <c r="U63" s="265"/>
      <c r="V63" s="265"/>
      <c r="W63" s="265"/>
      <c r="X63" s="265"/>
      <c r="Y63" s="265"/>
      <c r="Z63" s="265"/>
      <c r="AA63" s="265"/>
      <c r="AB63" s="265"/>
      <c r="AC63" s="265"/>
      <c r="AD63" s="265"/>
      <c r="AE63" s="265"/>
      <c r="AF63" s="265"/>
      <c r="AG63" s="265"/>
      <c r="AH63" s="265"/>
      <c r="AI63" s="14"/>
    </row>
    <row r="64" spans="2:50" x14ac:dyDescent="0.2">
      <c r="B64" s="173" t="s">
        <v>249</v>
      </c>
      <c r="C64" s="236">
        <v>213</v>
      </c>
      <c r="D64" s="236">
        <v>1202</v>
      </c>
      <c r="E64" s="236">
        <v>392</v>
      </c>
      <c r="F64" s="236">
        <v>1072</v>
      </c>
      <c r="G64" s="236">
        <v>365</v>
      </c>
      <c r="H64" s="236">
        <v>776</v>
      </c>
      <c r="I64" s="236">
        <v>777</v>
      </c>
      <c r="J64" s="236">
        <v>235</v>
      </c>
      <c r="K64" s="236">
        <v>411.6</v>
      </c>
      <c r="L64" s="236" t="s">
        <v>18</v>
      </c>
      <c r="M64" s="98">
        <v>1.3</v>
      </c>
      <c r="N64" s="97" t="s">
        <v>18</v>
      </c>
      <c r="O64" s="97">
        <v>1</v>
      </c>
      <c r="P64" s="97" t="s">
        <v>18</v>
      </c>
      <c r="R64" s="13"/>
      <c r="S64" s="14"/>
      <c r="T64" s="14"/>
      <c r="U64" s="14"/>
      <c r="V64" s="14"/>
      <c r="W64" s="14"/>
      <c r="X64" s="14"/>
      <c r="Y64" s="14"/>
      <c r="Z64" s="14"/>
      <c r="AA64" s="14"/>
      <c r="AB64" s="14"/>
      <c r="AC64" s="14"/>
      <c r="AD64" s="14"/>
      <c r="AE64" s="14"/>
      <c r="AF64" s="14"/>
      <c r="AG64" s="14"/>
      <c r="AH64" s="14"/>
      <c r="AI64" s="14"/>
    </row>
    <row r="65" spans="2:35" x14ac:dyDescent="0.2">
      <c r="B65" s="35" t="s">
        <v>250</v>
      </c>
      <c r="C65" s="135">
        <v>213</v>
      </c>
      <c r="D65" s="135">
        <v>1202</v>
      </c>
      <c r="E65" s="135">
        <v>383</v>
      </c>
      <c r="F65" s="135">
        <v>1072</v>
      </c>
      <c r="G65" s="135">
        <v>347</v>
      </c>
      <c r="H65" s="135">
        <v>776</v>
      </c>
      <c r="I65" s="236">
        <v>569</v>
      </c>
      <c r="J65" s="236">
        <v>235</v>
      </c>
      <c r="K65" s="236">
        <v>238.1</v>
      </c>
      <c r="L65" s="236" t="s">
        <v>18</v>
      </c>
      <c r="M65" s="91" t="s">
        <v>18</v>
      </c>
      <c r="N65" s="90" t="s">
        <v>18</v>
      </c>
      <c r="O65" s="90" t="s">
        <v>18</v>
      </c>
      <c r="P65" s="90" t="s">
        <v>18</v>
      </c>
      <c r="R65" s="14"/>
      <c r="S65" s="13"/>
      <c r="T65" s="13"/>
      <c r="U65" s="13"/>
      <c r="V65" s="13"/>
      <c r="W65" s="13"/>
      <c r="X65" s="13"/>
      <c r="Y65" s="13"/>
      <c r="Z65" s="13"/>
      <c r="AA65" s="13"/>
      <c r="AB65" s="13"/>
      <c r="AC65" s="13"/>
      <c r="AD65" s="13"/>
      <c r="AE65" s="13"/>
      <c r="AF65" s="13"/>
      <c r="AG65" s="13"/>
      <c r="AH65" s="13"/>
      <c r="AI65" s="13"/>
    </row>
    <row r="66" spans="2:35" x14ac:dyDescent="0.2">
      <c r="B66" s="168" t="s">
        <v>223</v>
      </c>
      <c r="C66" s="135">
        <v>127</v>
      </c>
      <c r="D66" s="135">
        <v>1202</v>
      </c>
      <c r="E66" s="135">
        <v>308</v>
      </c>
      <c r="F66" s="135">
        <v>1072</v>
      </c>
      <c r="G66" s="135">
        <v>295</v>
      </c>
      <c r="H66" s="135">
        <v>776</v>
      </c>
      <c r="I66" s="135">
        <v>540</v>
      </c>
      <c r="J66" s="135">
        <v>235</v>
      </c>
      <c r="K66" s="135">
        <v>233.9</v>
      </c>
      <c r="L66" s="135" t="s">
        <v>18</v>
      </c>
      <c r="M66" s="91" t="s">
        <v>18</v>
      </c>
      <c r="N66" s="90" t="s">
        <v>18</v>
      </c>
      <c r="O66" s="90" t="s">
        <v>18</v>
      </c>
      <c r="P66" s="90" t="s">
        <v>18</v>
      </c>
      <c r="R66" s="14"/>
      <c r="S66" s="14"/>
      <c r="T66" s="14"/>
      <c r="U66" s="14"/>
      <c r="V66" s="14"/>
      <c r="W66" s="14"/>
      <c r="X66" s="14"/>
      <c r="Y66" s="14"/>
      <c r="Z66" s="14"/>
      <c r="AA66" s="14"/>
      <c r="AB66" s="14"/>
      <c r="AC66" s="14"/>
      <c r="AD66" s="14"/>
      <c r="AE66" s="14"/>
      <c r="AF66" s="14"/>
      <c r="AG66" s="14"/>
      <c r="AH66" s="14"/>
      <c r="AI66" s="14"/>
    </row>
    <row r="67" spans="2:35" x14ac:dyDescent="0.2">
      <c r="B67" s="168" t="s">
        <v>224</v>
      </c>
      <c r="C67" s="135">
        <v>86</v>
      </c>
      <c r="D67" s="135" t="s">
        <v>18</v>
      </c>
      <c r="E67" s="135">
        <v>75</v>
      </c>
      <c r="F67" s="135" t="s">
        <v>18</v>
      </c>
      <c r="G67" s="135">
        <v>52</v>
      </c>
      <c r="H67" s="135" t="s">
        <v>18</v>
      </c>
      <c r="I67" s="135">
        <v>29</v>
      </c>
      <c r="J67" s="135" t="s">
        <v>18</v>
      </c>
      <c r="K67" s="135">
        <v>4.2</v>
      </c>
      <c r="L67" s="135" t="s">
        <v>18</v>
      </c>
      <c r="M67" s="91" t="s">
        <v>18</v>
      </c>
      <c r="N67" s="90" t="s">
        <v>18</v>
      </c>
      <c r="O67" s="90" t="s">
        <v>18</v>
      </c>
      <c r="P67" s="90" t="s">
        <v>18</v>
      </c>
      <c r="R67" s="14"/>
      <c r="S67" s="14"/>
      <c r="T67" s="14"/>
      <c r="U67" s="14"/>
      <c r="V67" s="14"/>
      <c r="W67" s="14"/>
      <c r="X67" s="14"/>
      <c r="Y67" s="14"/>
      <c r="Z67" s="14"/>
      <c r="AA67" s="14"/>
      <c r="AB67" s="14"/>
      <c r="AC67" s="14"/>
      <c r="AD67" s="14"/>
      <c r="AE67" s="14"/>
      <c r="AF67" s="14"/>
      <c r="AG67" s="14"/>
      <c r="AH67" s="14"/>
      <c r="AI67" s="14"/>
    </row>
    <row r="68" spans="2:35" ht="23.25" customHeight="1" x14ac:dyDescent="0.2">
      <c r="B68" s="168" t="s">
        <v>251</v>
      </c>
      <c r="C68" s="135" t="s">
        <v>18</v>
      </c>
      <c r="D68" s="135" t="s">
        <v>18</v>
      </c>
      <c r="E68" s="135">
        <v>9</v>
      </c>
      <c r="F68" s="135" t="s">
        <v>18</v>
      </c>
      <c r="G68" s="135">
        <v>18</v>
      </c>
      <c r="H68" s="135" t="s">
        <v>18</v>
      </c>
      <c r="I68" s="236">
        <v>4</v>
      </c>
      <c r="J68" s="236" t="s">
        <v>18</v>
      </c>
      <c r="K68" s="236">
        <v>2.4</v>
      </c>
      <c r="L68" s="236" t="s">
        <v>18</v>
      </c>
      <c r="M68" s="91">
        <v>1.3</v>
      </c>
      <c r="N68" s="90" t="s">
        <v>18</v>
      </c>
      <c r="O68" s="90">
        <v>1</v>
      </c>
      <c r="P68" s="90" t="s">
        <v>18</v>
      </c>
      <c r="R68" s="14"/>
      <c r="S68" s="14"/>
      <c r="T68" s="14"/>
      <c r="U68" s="14"/>
      <c r="V68" s="14"/>
      <c r="W68" s="14"/>
      <c r="X68" s="14"/>
      <c r="Y68" s="14"/>
      <c r="Z68" s="14"/>
      <c r="AA68" s="14"/>
      <c r="AB68" s="14"/>
      <c r="AC68" s="14"/>
      <c r="AD68" s="14"/>
      <c r="AE68" s="14"/>
      <c r="AF68" s="14"/>
      <c r="AG68" s="14"/>
      <c r="AH68" s="14"/>
      <c r="AI68" s="14"/>
    </row>
    <row r="69" spans="2:35" x14ac:dyDescent="0.2">
      <c r="B69" s="168" t="s">
        <v>252</v>
      </c>
      <c r="C69" s="135" t="s">
        <v>18</v>
      </c>
      <c r="D69" s="135" t="s">
        <v>18</v>
      </c>
      <c r="E69" s="135" t="s">
        <v>18</v>
      </c>
      <c r="F69" s="135" t="s">
        <v>18</v>
      </c>
      <c r="G69" s="135" t="s">
        <v>18</v>
      </c>
      <c r="H69" s="135" t="s">
        <v>18</v>
      </c>
      <c r="I69" s="236">
        <v>204</v>
      </c>
      <c r="J69" s="236" t="s">
        <v>18</v>
      </c>
      <c r="K69" s="236">
        <v>171.1</v>
      </c>
      <c r="L69" s="236" t="s">
        <v>18</v>
      </c>
      <c r="M69" s="91" t="s">
        <v>18</v>
      </c>
      <c r="N69" s="90" t="s">
        <v>18</v>
      </c>
      <c r="O69" s="90" t="s">
        <v>18</v>
      </c>
      <c r="P69" s="90" t="s">
        <v>18</v>
      </c>
      <c r="R69" s="14"/>
      <c r="S69" s="14"/>
      <c r="T69" s="14"/>
      <c r="U69" s="14"/>
      <c r="V69" s="14"/>
      <c r="W69" s="14"/>
      <c r="X69" s="14"/>
      <c r="Y69" s="14"/>
      <c r="Z69" s="14"/>
      <c r="AA69" s="14"/>
      <c r="AB69" s="14"/>
      <c r="AC69" s="14"/>
      <c r="AD69" s="14"/>
      <c r="AE69" s="14"/>
      <c r="AF69" s="14"/>
      <c r="AG69" s="14"/>
      <c r="AH69" s="14"/>
      <c r="AI69" s="14"/>
    </row>
    <row r="70" spans="2:35" ht="11.25" customHeight="1" x14ac:dyDescent="0.2">
      <c r="B70" s="168"/>
      <c r="C70" s="135"/>
      <c r="D70" s="135"/>
      <c r="E70" s="135"/>
      <c r="F70" s="135"/>
      <c r="G70" s="135"/>
      <c r="H70" s="135"/>
      <c r="I70" s="236"/>
      <c r="J70" s="236"/>
      <c r="K70" s="236"/>
      <c r="L70" s="236"/>
      <c r="M70" s="91"/>
      <c r="N70" s="90"/>
      <c r="O70" s="90"/>
      <c r="P70" s="90"/>
      <c r="R70" s="15"/>
      <c r="S70" s="14"/>
      <c r="T70" s="14"/>
      <c r="U70" s="14"/>
      <c r="V70" s="14"/>
      <c r="W70" s="14"/>
      <c r="X70" s="14"/>
      <c r="Y70" s="14"/>
      <c r="Z70" s="14"/>
      <c r="AA70" s="14"/>
      <c r="AB70" s="14"/>
      <c r="AC70" s="14"/>
      <c r="AD70" s="14"/>
      <c r="AE70" s="14"/>
      <c r="AF70" s="14"/>
      <c r="AG70" s="14"/>
      <c r="AH70" s="14"/>
      <c r="AI70" s="14"/>
    </row>
    <row r="71" spans="2:35" ht="11.25" customHeight="1" x14ac:dyDescent="0.2">
      <c r="B71" s="173" t="s">
        <v>257</v>
      </c>
      <c r="C71" s="236" t="s">
        <v>18</v>
      </c>
      <c r="D71" s="236" t="s">
        <v>18</v>
      </c>
      <c r="E71" s="236" t="s">
        <v>18</v>
      </c>
      <c r="F71" s="236" t="s">
        <v>18</v>
      </c>
      <c r="G71" s="236" t="s">
        <v>18</v>
      </c>
      <c r="H71" s="236" t="s">
        <v>18</v>
      </c>
      <c r="I71" s="236">
        <v>62</v>
      </c>
      <c r="J71" s="236" t="s">
        <v>18</v>
      </c>
      <c r="K71" s="236">
        <v>68.5</v>
      </c>
      <c r="L71" s="236" t="s">
        <v>18</v>
      </c>
      <c r="M71" s="98">
        <v>3.6</v>
      </c>
      <c r="N71" s="97" t="s">
        <v>18</v>
      </c>
      <c r="O71" s="97">
        <v>1</v>
      </c>
      <c r="P71" s="97" t="s">
        <v>18</v>
      </c>
      <c r="R71" s="14"/>
      <c r="S71" s="15"/>
      <c r="T71" s="15"/>
      <c r="U71" s="15"/>
      <c r="V71" s="15"/>
      <c r="W71" s="15"/>
      <c r="X71" s="15"/>
      <c r="Y71" s="15"/>
      <c r="Z71" s="15"/>
      <c r="AA71" s="15"/>
      <c r="AB71" s="15"/>
      <c r="AC71" s="15"/>
      <c r="AD71" s="15"/>
      <c r="AE71" s="15"/>
      <c r="AF71" s="15"/>
      <c r="AG71" s="15"/>
      <c r="AH71" s="15"/>
      <c r="AI71" s="15"/>
    </row>
    <row r="72" spans="2:35" x14ac:dyDescent="0.2">
      <c r="B72" s="173"/>
      <c r="C72" s="236"/>
      <c r="D72" s="236"/>
      <c r="E72" s="236"/>
      <c r="F72" s="236"/>
      <c r="G72" s="236"/>
      <c r="H72" s="236"/>
      <c r="I72" s="236"/>
      <c r="J72" s="236"/>
      <c r="K72" s="236"/>
      <c r="L72" s="236"/>
      <c r="M72" s="98"/>
      <c r="N72" s="97"/>
      <c r="O72" s="97"/>
      <c r="P72" s="97"/>
      <c r="R72" s="14"/>
      <c r="S72" s="14"/>
      <c r="T72" s="14"/>
      <c r="U72" s="14"/>
      <c r="V72" s="14"/>
      <c r="W72" s="14"/>
      <c r="X72" s="14"/>
      <c r="Y72" s="14"/>
      <c r="Z72" s="14"/>
      <c r="AA72" s="14"/>
      <c r="AB72" s="14"/>
      <c r="AC72" s="14"/>
      <c r="AD72" s="14"/>
      <c r="AE72" s="14"/>
      <c r="AF72" s="14"/>
      <c r="AG72" s="14"/>
      <c r="AH72" s="14"/>
      <c r="AI72" s="14"/>
    </row>
    <row r="73" spans="2:35" x14ac:dyDescent="0.2">
      <c r="B73" s="173" t="s">
        <v>258</v>
      </c>
      <c r="C73" s="236">
        <v>186</v>
      </c>
      <c r="D73" s="236" t="s">
        <v>18</v>
      </c>
      <c r="E73" s="236">
        <v>83</v>
      </c>
      <c r="F73" s="236" t="s">
        <v>18</v>
      </c>
      <c r="G73" s="236">
        <v>76</v>
      </c>
      <c r="H73" s="236" t="s">
        <v>18</v>
      </c>
      <c r="I73" s="236">
        <v>50</v>
      </c>
      <c r="J73" s="236" t="s">
        <v>18</v>
      </c>
      <c r="K73" s="236">
        <v>46</v>
      </c>
      <c r="L73" s="236" t="s">
        <v>18</v>
      </c>
      <c r="M73" s="98">
        <v>47.1</v>
      </c>
      <c r="N73" s="236" t="s">
        <v>18</v>
      </c>
      <c r="O73" s="236" t="s">
        <v>18</v>
      </c>
      <c r="P73" s="236" t="s">
        <v>18</v>
      </c>
      <c r="R73" s="15"/>
      <c r="S73" s="14"/>
      <c r="T73" s="14"/>
      <c r="U73" s="14"/>
      <c r="V73" s="14"/>
      <c r="W73" s="14"/>
      <c r="X73" s="14"/>
      <c r="Y73" s="14"/>
      <c r="Z73" s="14"/>
      <c r="AA73" s="14"/>
      <c r="AB73" s="14"/>
      <c r="AC73" s="14"/>
      <c r="AD73" s="14"/>
      <c r="AE73" s="14"/>
      <c r="AF73" s="14"/>
      <c r="AG73" s="14"/>
      <c r="AH73" s="14"/>
      <c r="AI73" s="14"/>
    </row>
    <row r="74" spans="2:35" x14ac:dyDescent="0.2">
      <c r="B74" s="35" t="s">
        <v>223</v>
      </c>
      <c r="C74" s="135">
        <v>119</v>
      </c>
      <c r="D74" s="135" t="s">
        <v>18</v>
      </c>
      <c r="E74" s="135">
        <v>48</v>
      </c>
      <c r="F74" s="135" t="s">
        <v>18</v>
      </c>
      <c r="G74" s="135">
        <v>39</v>
      </c>
      <c r="H74" s="135" t="s">
        <v>18</v>
      </c>
      <c r="I74" s="135">
        <v>27</v>
      </c>
      <c r="J74" s="135" t="s">
        <v>18</v>
      </c>
      <c r="K74" s="135">
        <v>26</v>
      </c>
      <c r="L74" s="135" t="s">
        <v>18</v>
      </c>
      <c r="M74" s="91">
        <v>20.8</v>
      </c>
      <c r="N74" s="135" t="s">
        <v>18</v>
      </c>
      <c r="O74" s="135" t="s">
        <v>18</v>
      </c>
      <c r="P74" s="135" t="s">
        <v>18</v>
      </c>
      <c r="R74" s="14"/>
      <c r="S74" s="15"/>
      <c r="T74" s="15"/>
      <c r="U74" s="15"/>
      <c r="V74" s="15"/>
      <c r="W74" s="15"/>
      <c r="X74" s="15"/>
      <c r="Y74" s="15"/>
      <c r="Z74" s="15"/>
      <c r="AA74" s="15"/>
      <c r="AB74" s="15"/>
      <c r="AC74" s="15"/>
      <c r="AD74" s="15"/>
      <c r="AE74" s="15"/>
      <c r="AF74" s="15"/>
      <c r="AG74" s="15"/>
      <c r="AH74" s="15"/>
      <c r="AI74" s="15"/>
    </row>
    <row r="75" spans="2:35" x14ac:dyDescent="0.2">
      <c r="B75" s="39" t="s">
        <v>224</v>
      </c>
      <c r="C75" s="133">
        <v>67</v>
      </c>
      <c r="D75" s="133" t="s">
        <v>18</v>
      </c>
      <c r="E75" s="133">
        <v>35</v>
      </c>
      <c r="F75" s="133" t="s">
        <v>18</v>
      </c>
      <c r="G75" s="133">
        <v>37</v>
      </c>
      <c r="H75" s="133" t="s">
        <v>18</v>
      </c>
      <c r="I75" s="133">
        <v>23</v>
      </c>
      <c r="J75" s="133" t="s">
        <v>18</v>
      </c>
      <c r="K75" s="133">
        <v>20</v>
      </c>
      <c r="L75" s="133" t="s">
        <v>18</v>
      </c>
      <c r="M75" s="93">
        <v>26.3</v>
      </c>
      <c r="N75" s="133" t="s">
        <v>18</v>
      </c>
      <c r="O75" s="133" t="s">
        <v>18</v>
      </c>
      <c r="P75" s="133" t="s">
        <v>18</v>
      </c>
      <c r="R75" s="14"/>
      <c r="S75" s="14"/>
      <c r="T75" s="14"/>
      <c r="U75" s="14"/>
      <c r="V75" s="14"/>
      <c r="W75" s="14"/>
      <c r="X75" s="14"/>
      <c r="Y75" s="14"/>
      <c r="Z75" s="14"/>
      <c r="AA75" s="14"/>
      <c r="AB75" s="14"/>
      <c r="AC75" s="14"/>
      <c r="AD75" s="14"/>
      <c r="AE75" s="14"/>
      <c r="AF75" s="14"/>
      <c r="AG75" s="14"/>
      <c r="AH75" s="14"/>
      <c r="AI75" s="14"/>
    </row>
    <row r="76" spans="2:35" x14ac:dyDescent="0.2">
      <c r="B76" s="39"/>
      <c r="C76" s="133"/>
      <c r="D76" s="133"/>
      <c r="E76" s="133"/>
      <c r="F76" s="133"/>
      <c r="G76" s="133"/>
      <c r="H76" s="133"/>
      <c r="I76" s="133"/>
      <c r="J76" s="133"/>
      <c r="K76" s="133"/>
      <c r="L76" s="133"/>
      <c r="M76" s="93"/>
      <c r="N76" s="133"/>
      <c r="O76" s="133"/>
      <c r="P76" s="133"/>
      <c r="R76" s="15"/>
      <c r="S76" s="14"/>
      <c r="T76" s="14"/>
      <c r="U76" s="14"/>
      <c r="V76" s="14"/>
      <c r="W76" s="14"/>
      <c r="X76" s="14"/>
      <c r="Y76" s="14"/>
      <c r="Z76" s="14"/>
      <c r="AA76" s="14"/>
      <c r="AB76" s="14"/>
      <c r="AC76" s="14"/>
      <c r="AD76" s="14"/>
      <c r="AE76" s="14"/>
      <c r="AF76" s="14"/>
      <c r="AG76" s="14"/>
      <c r="AH76" s="14"/>
      <c r="AI76" s="14"/>
    </row>
    <row r="77" spans="2:35" x14ac:dyDescent="0.2">
      <c r="B77" s="119" t="s">
        <v>79</v>
      </c>
      <c r="C77" s="132">
        <v>3490.6</v>
      </c>
      <c r="D77" s="132">
        <v>3438.6</v>
      </c>
      <c r="E77" s="132">
        <v>3756</v>
      </c>
      <c r="F77" s="132">
        <v>4081</v>
      </c>
      <c r="G77" s="132">
        <v>5099.7</v>
      </c>
      <c r="H77" s="132">
        <v>2795</v>
      </c>
      <c r="I77" s="132">
        <v>6324.9</v>
      </c>
      <c r="J77" s="132">
        <v>2243</v>
      </c>
      <c r="K77" s="132">
        <v>4345.5</v>
      </c>
      <c r="L77" s="132">
        <v>1908.1</v>
      </c>
      <c r="M77" s="85">
        <v>5274.3</v>
      </c>
      <c r="N77" s="85">
        <v>1300</v>
      </c>
      <c r="O77" s="85">
        <v>2783</v>
      </c>
      <c r="P77" s="85">
        <v>1300</v>
      </c>
      <c r="R77" s="14"/>
      <c r="S77" s="15"/>
      <c r="T77" s="15"/>
      <c r="U77" s="15"/>
      <c r="V77" s="15"/>
      <c r="W77" s="15"/>
      <c r="X77" s="15"/>
      <c r="Y77" s="15"/>
      <c r="Z77" s="15"/>
      <c r="AA77" s="15"/>
      <c r="AB77" s="15"/>
      <c r="AC77" s="15"/>
      <c r="AD77" s="15"/>
      <c r="AE77" s="15"/>
      <c r="AF77" s="15"/>
      <c r="AG77" s="15"/>
      <c r="AH77" s="15"/>
      <c r="AI77" s="15"/>
    </row>
    <row r="78" spans="2:35" x14ac:dyDescent="0.2">
      <c r="B78" s="39" t="s">
        <v>253</v>
      </c>
      <c r="C78" s="133">
        <v>2362.1</v>
      </c>
      <c r="D78" s="133">
        <v>3075.5</v>
      </c>
      <c r="E78" s="133">
        <v>2399</v>
      </c>
      <c r="F78" s="133">
        <v>3719</v>
      </c>
      <c r="G78" s="133">
        <v>3765.1</v>
      </c>
      <c r="H78" s="133">
        <v>2504</v>
      </c>
      <c r="I78" s="133">
        <v>5255.9</v>
      </c>
      <c r="J78" s="133">
        <v>1775</v>
      </c>
      <c r="K78" s="133">
        <v>3411.1</v>
      </c>
      <c r="L78" s="133">
        <v>1608.1</v>
      </c>
      <c r="M78" s="93">
        <v>4303.1000000000004</v>
      </c>
      <c r="N78" s="93">
        <v>1300</v>
      </c>
      <c r="O78" s="93">
        <v>1916</v>
      </c>
      <c r="P78" s="93">
        <v>1300</v>
      </c>
      <c r="R78" s="14"/>
      <c r="S78" s="14"/>
      <c r="T78" s="14"/>
      <c r="U78" s="14"/>
      <c r="V78" s="14"/>
      <c r="W78" s="14"/>
      <c r="X78" s="14"/>
      <c r="Y78" s="14"/>
      <c r="Z78" s="14"/>
      <c r="AA78" s="14"/>
      <c r="AB78" s="14"/>
      <c r="AC78" s="14"/>
      <c r="AD78" s="14"/>
      <c r="AE78" s="14"/>
      <c r="AF78" s="14"/>
      <c r="AG78" s="14"/>
      <c r="AH78" s="14"/>
      <c r="AI78" s="14"/>
    </row>
    <row r="79" spans="2:35" x14ac:dyDescent="0.2">
      <c r="B79" s="39" t="s">
        <v>254</v>
      </c>
      <c r="C79" s="133">
        <v>1128.5999999999999</v>
      </c>
      <c r="D79" s="133">
        <v>363.2</v>
      </c>
      <c r="E79" s="133">
        <v>1357</v>
      </c>
      <c r="F79" s="133">
        <v>362</v>
      </c>
      <c r="G79" s="133">
        <v>1334.6</v>
      </c>
      <c r="H79" s="133">
        <v>291</v>
      </c>
      <c r="I79" s="133">
        <v>1069</v>
      </c>
      <c r="J79" s="133">
        <v>468</v>
      </c>
      <c r="K79" s="133">
        <v>934.4</v>
      </c>
      <c r="L79" s="133">
        <v>300.10000000000002</v>
      </c>
      <c r="M79" s="93">
        <v>971.2</v>
      </c>
      <c r="N79" s="16" t="s">
        <v>18</v>
      </c>
      <c r="O79" s="16">
        <v>867</v>
      </c>
      <c r="P79" s="16" t="s">
        <v>18</v>
      </c>
      <c r="R79" s="14"/>
      <c r="S79" s="14"/>
      <c r="T79" s="14"/>
      <c r="U79" s="14"/>
      <c r="V79" s="14"/>
      <c r="W79" s="14"/>
      <c r="X79" s="14"/>
      <c r="Y79" s="14"/>
      <c r="Z79" s="14"/>
      <c r="AA79" s="14"/>
      <c r="AB79" s="14"/>
      <c r="AC79" s="14"/>
      <c r="AD79" s="14"/>
      <c r="AE79" s="14"/>
      <c r="AF79" s="14"/>
      <c r="AG79" s="14"/>
      <c r="AH79" s="14"/>
      <c r="AI79" s="14"/>
    </row>
    <row r="80" spans="2:35" ht="12" thickBot="1" x14ac:dyDescent="0.25">
      <c r="B80" s="74"/>
      <c r="C80" s="148"/>
      <c r="D80" s="148"/>
      <c r="E80" s="148"/>
      <c r="F80" s="148"/>
      <c r="G80" s="148"/>
      <c r="H80" s="148"/>
      <c r="I80" s="148"/>
      <c r="J80" s="148"/>
      <c r="K80" s="148"/>
      <c r="L80" s="148"/>
      <c r="M80" s="237"/>
      <c r="N80" s="136"/>
      <c r="O80" s="136"/>
      <c r="P80" s="136"/>
      <c r="Q80" s="39"/>
      <c r="R80" s="15"/>
      <c r="S80" s="14"/>
      <c r="T80" s="14"/>
      <c r="U80" s="14"/>
      <c r="V80" s="14"/>
      <c r="W80" s="14"/>
      <c r="X80" s="14"/>
      <c r="Y80" s="14"/>
      <c r="Z80" s="14"/>
      <c r="AA80" s="14"/>
      <c r="AB80" s="14"/>
      <c r="AC80" s="14"/>
      <c r="AD80" s="14"/>
      <c r="AE80" s="14"/>
      <c r="AF80" s="14"/>
      <c r="AG80" s="14"/>
      <c r="AH80" s="14"/>
      <c r="AI80" s="14"/>
    </row>
    <row r="81" spans="2:35" ht="12" thickTop="1" x14ac:dyDescent="0.2">
      <c r="B81" s="340" t="s">
        <v>366</v>
      </c>
      <c r="C81" s="340"/>
      <c r="D81" s="340"/>
      <c r="E81" s="340"/>
      <c r="F81" s="340"/>
      <c r="G81" s="89"/>
      <c r="H81" s="89"/>
      <c r="I81" s="89"/>
      <c r="J81" s="89"/>
      <c r="K81" s="89"/>
      <c r="L81" s="89"/>
      <c r="M81" s="92"/>
      <c r="N81" s="89"/>
      <c r="O81" s="89"/>
      <c r="Q81" s="39"/>
      <c r="R81" s="14"/>
      <c r="S81" s="15"/>
      <c r="T81" s="15"/>
      <c r="U81" s="15"/>
      <c r="V81" s="15"/>
      <c r="W81" s="15"/>
      <c r="X81" s="15"/>
      <c r="Y81" s="15"/>
      <c r="Z81" s="15"/>
      <c r="AA81" s="15"/>
      <c r="AB81" s="15"/>
      <c r="AC81" s="15"/>
      <c r="AD81" s="15"/>
      <c r="AE81" s="15"/>
      <c r="AF81" s="15"/>
      <c r="AG81" s="15"/>
      <c r="AH81" s="15"/>
      <c r="AI81" s="15"/>
    </row>
    <row r="82" spans="2:35" x14ac:dyDescent="0.2">
      <c r="J82" s="89"/>
      <c r="K82" s="89"/>
      <c r="L82" s="89"/>
      <c r="M82" s="92"/>
      <c r="N82" s="89"/>
      <c r="O82" s="89"/>
      <c r="Q82" s="39"/>
      <c r="R82" s="14"/>
      <c r="S82" s="14"/>
      <c r="T82" s="14"/>
      <c r="U82" s="14"/>
      <c r="V82" s="14"/>
      <c r="W82" s="14"/>
      <c r="X82" s="14"/>
      <c r="Y82" s="14"/>
      <c r="Z82" s="14"/>
      <c r="AA82" s="14"/>
      <c r="AB82" s="14"/>
      <c r="AC82" s="14"/>
      <c r="AD82" s="14"/>
      <c r="AE82" s="14"/>
      <c r="AF82" s="14"/>
      <c r="AG82" s="14"/>
      <c r="AH82" s="14"/>
      <c r="AI82" s="14"/>
    </row>
    <row r="83" spans="2:35" x14ac:dyDescent="0.2">
      <c r="B83" s="39" t="s">
        <v>365</v>
      </c>
      <c r="C83" s="39"/>
      <c r="D83" s="39"/>
      <c r="E83" s="39"/>
      <c r="F83" s="39"/>
      <c r="G83" s="39"/>
      <c r="H83" s="39"/>
      <c r="I83" s="138"/>
      <c r="J83" s="89"/>
      <c r="K83" s="89"/>
      <c r="L83" s="89"/>
      <c r="M83" s="92"/>
      <c r="N83" s="89"/>
      <c r="O83" s="89"/>
      <c r="Q83" s="39"/>
      <c r="R83" s="14"/>
      <c r="S83" s="14"/>
      <c r="T83" s="14"/>
      <c r="U83" s="14"/>
      <c r="V83" s="14"/>
      <c r="W83" s="14"/>
      <c r="X83" s="14"/>
      <c r="Y83" s="14"/>
      <c r="Z83" s="14"/>
      <c r="AA83" s="14"/>
      <c r="AB83" s="14"/>
      <c r="AC83" s="14"/>
      <c r="AD83" s="14"/>
      <c r="AE83" s="14"/>
      <c r="AF83" s="14"/>
      <c r="AG83" s="14"/>
      <c r="AH83" s="14"/>
      <c r="AI83" s="14"/>
    </row>
    <row r="84" spans="2:35" x14ac:dyDescent="0.2">
      <c r="B84" s="238" t="s">
        <v>367</v>
      </c>
      <c r="C84" s="239"/>
      <c r="D84" s="239"/>
      <c r="E84" s="239"/>
      <c r="F84" s="239"/>
      <c r="G84" s="239"/>
      <c r="H84" s="239"/>
      <c r="I84" s="239"/>
      <c r="J84" s="89"/>
      <c r="K84" s="89"/>
      <c r="L84" s="89"/>
      <c r="M84" s="92"/>
      <c r="N84" s="89"/>
      <c r="O84" s="89"/>
      <c r="R84" s="14"/>
      <c r="S84" s="14"/>
      <c r="T84" s="14"/>
      <c r="U84" s="14"/>
      <c r="V84" s="14"/>
      <c r="W84" s="14"/>
      <c r="X84" s="14"/>
      <c r="Y84" s="14"/>
      <c r="Z84" s="14"/>
      <c r="AA84" s="14"/>
      <c r="AB84" s="14"/>
      <c r="AC84" s="14"/>
      <c r="AD84" s="14"/>
      <c r="AE84" s="14"/>
      <c r="AF84" s="14"/>
      <c r="AG84" s="14"/>
      <c r="AH84" s="14"/>
      <c r="AI84" s="14"/>
    </row>
    <row r="85" spans="2:35" x14ac:dyDescent="0.2">
      <c r="B85" s="28" t="s">
        <v>368</v>
      </c>
      <c r="C85" s="28"/>
      <c r="D85" s="28"/>
      <c r="E85" s="39"/>
      <c r="F85" s="39"/>
      <c r="G85" s="39"/>
      <c r="H85" s="39"/>
      <c r="I85" s="39"/>
      <c r="J85" s="89"/>
      <c r="K85" s="89"/>
      <c r="L85" s="89"/>
      <c r="M85" s="92"/>
      <c r="N85" s="89"/>
      <c r="O85" s="89"/>
      <c r="R85" s="14"/>
      <c r="S85" s="14"/>
      <c r="T85" s="14"/>
      <c r="U85" s="14"/>
      <c r="V85" s="14"/>
      <c r="W85" s="14"/>
      <c r="X85" s="14"/>
      <c r="Y85" s="14"/>
      <c r="Z85" s="14"/>
      <c r="AA85" s="14"/>
      <c r="AB85" s="14"/>
      <c r="AC85" s="14"/>
      <c r="AD85" s="14"/>
      <c r="AE85" s="14"/>
      <c r="AF85" s="14"/>
      <c r="AG85" s="14"/>
      <c r="AH85" s="14"/>
      <c r="AI85" s="14"/>
    </row>
    <row r="86" spans="2:35" x14ac:dyDescent="0.2">
      <c r="C86" s="28"/>
      <c r="D86" s="28"/>
      <c r="E86" s="28"/>
      <c r="F86" s="28"/>
      <c r="G86" s="28"/>
      <c r="H86" s="28"/>
      <c r="I86" s="28"/>
      <c r="J86" s="89"/>
      <c r="K86" s="89"/>
      <c r="L86" s="89"/>
      <c r="M86" s="92"/>
      <c r="N86" s="89"/>
      <c r="O86" s="89"/>
      <c r="R86" s="15"/>
      <c r="S86" s="14"/>
      <c r="T86" s="14"/>
      <c r="U86" s="14"/>
      <c r="V86" s="14"/>
      <c r="W86" s="14"/>
      <c r="X86" s="14"/>
      <c r="Y86" s="14"/>
      <c r="Z86" s="14"/>
      <c r="AA86" s="14"/>
      <c r="AB86" s="14"/>
      <c r="AC86" s="14"/>
      <c r="AD86" s="14"/>
      <c r="AE86" s="14"/>
      <c r="AF86" s="14"/>
      <c r="AG86" s="14"/>
      <c r="AH86" s="14"/>
      <c r="AI86" s="14"/>
    </row>
    <row r="87" spans="2:35" x14ac:dyDescent="0.2">
      <c r="B87" s="28" t="s">
        <v>374</v>
      </c>
      <c r="C87" s="28"/>
      <c r="D87" s="28"/>
      <c r="E87" s="28"/>
      <c r="F87" s="28"/>
      <c r="G87" s="28"/>
      <c r="H87" s="28"/>
      <c r="I87" s="28"/>
      <c r="J87" s="89"/>
      <c r="K87" s="89"/>
      <c r="L87" s="89"/>
      <c r="M87" s="92"/>
      <c r="N87" s="89"/>
      <c r="O87" s="89"/>
      <c r="R87" s="15"/>
      <c r="S87" s="15"/>
      <c r="T87" s="15"/>
      <c r="U87" s="15"/>
      <c r="V87" s="15"/>
      <c r="W87" s="15"/>
      <c r="X87" s="15"/>
      <c r="Y87" s="15"/>
      <c r="Z87" s="15"/>
      <c r="AA87" s="15"/>
      <c r="AB87" s="15"/>
      <c r="AC87" s="15"/>
      <c r="AD87" s="15"/>
      <c r="AE87" s="15"/>
      <c r="AF87" s="15"/>
      <c r="AG87" s="15"/>
      <c r="AH87" s="15"/>
      <c r="AI87" s="15"/>
    </row>
    <row r="88" spans="2:35" x14ac:dyDescent="0.2">
      <c r="B88" s="28" t="s">
        <v>369</v>
      </c>
      <c r="C88" s="28"/>
      <c r="D88" s="28"/>
      <c r="E88" s="28"/>
      <c r="F88" s="28"/>
      <c r="G88" s="28"/>
      <c r="H88" s="28"/>
      <c r="I88" s="28"/>
      <c r="J88" s="89"/>
      <c r="K88" s="89"/>
      <c r="L88" s="89"/>
      <c r="M88" s="92"/>
      <c r="N88" s="89"/>
      <c r="O88" s="89"/>
      <c r="R88" s="15"/>
      <c r="S88" s="15"/>
      <c r="T88" s="15"/>
      <c r="U88" s="15"/>
      <c r="V88" s="15"/>
      <c r="W88" s="15"/>
      <c r="X88" s="15"/>
      <c r="Y88" s="15"/>
      <c r="Z88" s="15"/>
      <c r="AA88" s="15"/>
      <c r="AB88" s="15"/>
      <c r="AC88" s="15"/>
      <c r="AD88" s="15"/>
      <c r="AE88" s="15"/>
      <c r="AF88" s="15"/>
      <c r="AG88" s="15"/>
      <c r="AH88" s="15"/>
      <c r="AI88" s="15"/>
    </row>
    <row r="89" spans="2:35" x14ac:dyDescent="0.2">
      <c r="B89" s="28" t="s">
        <v>370</v>
      </c>
      <c r="C89" s="28"/>
      <c r="D89" s="28"/>
      <c r="E89" s="28"/>
      <c r="F89" s="28"/>
      <c r="G89" s="28"/>
      <c r="H89" s="28"/>
      <c r="I89" s="28"/>
      <c r="J89" s="89"/>
      <c r="K89" s="89"/>
      <c r="L89" s="89"/>
      <c r="M89" s="92"/>
      <c r="N89" s="89"/>
      <c r="O89" s="89"/>
      <c r="R89" s="14"/>
      <c r="S89" s="15"/>
      <c r="T89" s="15"/>
      <c r="U89" s="15"/>
      <c r="V89" s="15"/>
      <c r="W89" s="15"/>
      <c r="X89" s="15"/>
      <c r="Y89" s="15"/>
      <c r="Z89" s="15"/>
      <c r="AA89" s="15"/>
      <c r="AB89" s="15"/>
      <c r="AC89" s="15"/>
      <c r="AD89" s="15"/>
      <c r="AE89" s="15"/>
      <c r="AF89" s="15"/>
      <c r="AG89" s="15"/>
      <c r="AH89" s="15"/>
      <c r="AI89" s="15"/>
    </row>
    <row r="90" spans="2:35" x14ac:dyDescent="0.2">
      <c r="B90" s="28" t="s">
        <v>371</v>
      </c>
      <c r="C90" s="28"/>
      <c r="D90" s="28"/>
      <c r="E90" s="28"/>
      <c r="F90" s="28"/>
      <c r="G90" s="28"/>
      <c r="H90" s="28"/>
      <c r="I90" s="28"/>
      <c r="R90" s="15"/>
      <c r="S90" s="14"/>
      <c r="T90" s="14"/>
      <c r="U90" s="14"/>
      <c r="V90" s="14"/>
      <c r="W90" s="14"/>
      <c r="X90" s="14"/>
      <c r="Y90" s="14"/>
      <c r="Z90" s="14"/>
      <c r="AA90" s="14"/>
      <c r="AB90" s="14"/>
      <c r="AC90" s="14"/>
      <c r="AD90" s="14"/>
      <c r="AE90" s="14"/>
      <c r="AF90" s="14"/>
      <c r="AG90" s="14"/>
      <c r="AH90" s="14"/>
      <c r="AI90" s="14"/>
    </row>
    <row r="91" spans="2:35" x14ac:dyDescent="0.2">
      <c r="B91" s="28" t="s">
        <v>372</v>
      </c>
      <c r="C91" s="28"/>
      <c r="D91" s="28"/>
      <c r="E91" s="28"/>
      <c r="F91" s="28"/>
      <c r="G91" s="28"/>
      <c r="H91" s="28"/>
      <c r="I91" s="28"/>
      <c r="R91" s="15"/>
      <c r="S91" s="15"/>
      <c r="T91" s="15"/>
      <c r="U91" s="15"/>
      <c r="V91" s="15"/>
      <c r="W91" s="15"/>
      <c r="X91" s="15"/>
      <c r="Y91" s="15"/>
      <c r="Z91" s="15"/>
      <c r="AA91" s="15"/>
      <c r="AB91" s="15"/>
      <c r="AC91" s="15"/>
      <c r="AD91" s="15"/>
      <c r="AE91" s="15"/>
      <c r="AF91" s="15"/>
      <c r="AG91" s="15"/>
      <c r="AH91" s="15"/>
      <c r="AI91" s="15"/>
    </row>
    <row r="92" spans="2:35" x14ac:dyDescent="0.2">
      <c r="B92" s="28" t="s">
        <v>373</v>
      </c>
      <c r="C92" s="28"/>
      <c r="D92" s="28"/>
      <c r="E92" s="28"/>
      <c r="F92" s="28"/>
      <c r="G92" s="28"/>
      <c r="H92" s="28"/>
      <c r="I92" s="28"/>
      <c r="R92" s="15"/>
      <c r="S92" s="15"/>
      <c r="T92" s="15"/>
      <c r="U92" s="15"/>
      <c r="V92" s="15"/>
      <c r="W92" s="15"/>
      <c r="X92" s="15"/>
      <c r="Y92" s="15"/>
      <c r="Z92" s="15"/>
      <c r="AA92" s="15"/>
      <c r="AB92" s="15"/>
      <c r="AC92" s="15"/>
      <c r="AD92" s="15"/>
      <c r="AE92" s="15"/>
      <c r="AF92" s="15"/>
      <c r="AG92" s="15"/>
      <c r="AH92" s="15"/>
      <c r="AI92" s="15"/>
    </row>
    <row r="93" spans="2:35" x14ac:dyDescent="0.2">
      <c r="B93" s="35" t="s">
        <v>470</v>
      </c>
      <c r="C93" s="138"/>
      <c r="D93" s="138"/>
      <c r="E93" s="138"/>
      <c r="F93" s="138"/>
      <c r="G93" s="138"/>
      <c r="H93" s="138"/>
      <c r="I93" s="138"/>
      <c r="J93" s="138"/>
      <c r="K93" s="138"/>
      <c r="L93" s="138"/>
      <c r="M93" s="125"/>
      <c r="N93" s="138"/>
      <c r="O93" s="138"/>
      <c r="P93" s="138"/>
      <c r="R93" s="12"/>
      <c r="S93" s="15"/>
      <c r="T93" s="15"/>
      <c r="U93" s="15"/>
      <c r="V93" s="15"/>
      <c r="W93" s="15"/>
      <c r="X93" s="15"/>
      <c r="Y93" s="15"/>
      <c r="Z93" s="15"/>
      <c r="AA93" s="15"/>
      <c r="AB93" s="15"/>
      <c r="AC93" s="15"/>
      <c r="AD93" s="15"/>
      <c r="AE93" s="15"/>
      <c r="AF93" s="15"/>
      <c r="AG93" s="15"/>
      <c r="AH93" s="15"/>
      <c r="AI93" s="15"/>
    </row>
    <row r="94" spans="2:35" x14ac:dyDescent="0.2">
      <c r="C94" s="39"/>
      <c r="D94" s="39"/>
      <c r="E94" s="39"/>
      <c r="F94" s="39"/>
      <c r="G94" s="39"/>
      <c r="H94" s="39"/>
      <c r="I94" s="240"/>
      <c r="J94" s="240"/>
      <c r="K94" s="240"/>
      <c r="L94" s="240"/>
      <c r="M94" s="85"/>
      <c r="N94" s="6"/>
      <c r="O94" s="39"/>
      <c r="P94" s="39"/>
      <c r="R94" s="15"/>
      <c r="S94" s="12"/>
      <c r="T94" s="12"/>
      <c r="U94" s="12"/>
      <c r="V94" s="12"/>
      <c r="W94" s="12"/>
      <c r="X94" s="12"/>
      <c r="Y94" s="12"/>
      <c r="Z94" s="12"/>
      <c r="AA94" s="12"/>
      <c r="AB94" s="12"/>
      <c r="AC94" s="12"/>
      <c r="AD94" s="12"/>
      <c r="AE94" s="12"/>
      <c r="AF94" s="12"/>
      <c r="AG94" s="12"/>
      <c r="AH94" s="12"/>
      <c r="AI94" s="12"/>
    </row>
    <row r="95" spans="2:35" x14ac:dyDescent="0.2">
      <c r="C95" s="39"/>
      <c r="D95" s="39"/>
      <c r="E95" s="39"/>
      <c r="F95" s="39"/>
      <c r="G95" s="39"/>
      <c r="H95" s="39"/>
      <c r="I95" s="146"/>
      <c r="J95" s="146"/>
      <c r="K95" s="146"/>
      <c r="L95" s="146"/>
      <c r="M95" s="85"/>
      <c r="N95" s="6"/>
      <c r="O95" s="39"/>
      <c r="P95" s="39"/>
      <c r="R95" s="15"/>
      <c r="S95" s="15"/>
      <c r="T95" s="15"/>
      <c r="U95" s="15"/>
      <c r="V95" s="15"/>
      <c r="W95" s="15"/>
      <c r="X95" s="15"/>
      <c r="Y95" s="15"/>
      <c r="Z95" s="15"/>
      <c r="AA95" s="15"/>
      <c r="AB95" s="15"/>
      <c r="AC95" s="15"/>
      <c r="AD95" s="15"/>
      <c r="AE95" s="15"/>
      <c r="AF95" s="15"/>
      <c r="AG95" s="15"/>
      <c r="AH95" s="15"/>
      <c r="AI95" s="15"/>
    </row>
    <row r="96" spans="2:35" x14ac:dyDescent="0.2">
      <c r="C96" s="39"/>
      <c r="D96" s="39"/>
      <c r="E96" s="39"/>
      <c r="F96" s="39"/>
      <c r="G96" s="39"/>
      <c r="H96" s="39"/>
      <c r="I96" s="16"/>
      <c r="J96" s="146"/>
      <c r="K96" s="16"/>
      <c r="L96" s="16"/>
      <c r="M96" s="16"/>
      <c r="N96" s="16"/>
      <c r="O96" s="39"/>
      <c r="P96" s="39"/>
      <c r="R96" s="15"/>
      <c r="S96" s="15"/>
      <c r="T96" s="15"/>
      <c r="U96" s="15"/>
      <c r="V96" s="15"/>
      <c r="W96" s="15"/>
      <c r="X96" s="15"/>
      <c r="Y96" s="15"/>
      <c r="Z96" s="15"/>
      <c r="AA96" s="15"/>
      <c r="AB96" s="15"/>
      <c r="AC96" s="15"/>
      <c r="AD96" s="15"/>
      <c r="AE96" s="15"/>
      <c r="AF96" s="15"/>
      <c r="AG96" s="15"/>
      <c r="AH96" s="15"/>
      <c r="AI96" s="15"/>
    </row>
    <row r="97" spans="9:35" x14ac:dyDescent="0.2">
      <c r="I97" s="90"/>
      <c r="J97" s="90"/>
      <c r="K97" s="90"/>
      <c r="L97" s="90"/>
      <c r="M97" s="90"/>
      <c r="N97" s="90"/>
      <c r="R97" s="15"/>
      <c r="S97" s="15"/>
      <c r="T97" s="15"/>
      <c r="U97" s="15"/>
      <c r="V97" s="15"/>
      <c r="W97" s="15"/>
      <c r="X97" s="15"/>
      <c r="Y97" s="15"/>
      <c r="Z97" s="15"/>
      <c r="AA97" s="15"/>
      <c r="AB97" s="15"/>
      <c r="AC97" s="15"/>
      <c r="AD97" s="15"/>
      <c r="AE97" s="15"/>
      <c r="AF97" s="15"/>
      <c r="AG97" s="15"/>
      <c r="AH97" s="15"/>
      <c r="AI97" s="15"/>
    </row>
    <row r="98" spans="9:35" x14ac:dyDescent="0.2">
      <c r="I98" s="90"/>
      <c r="J98" s="90"/>
      <c r="K98" s="90"/>
      <c r="L98" s="90"/>
      <c r="M98" s="90"/>
      <c r="N98" s="90"/>
      <c r="R98" s="15"/>
      <c r="S98" s="15"/>
      <c r="T98" s="15"/>
      <c r="U98" s="15"/>
      <c r="V98" s="15"/>
      <c r="W98" s="15"/>
      <c r="X98" s="15"/>
      <c r="Y98" s="15"/>
      <c r="Z98" s="15"/>
      <c r="AA98" s="15"/>
      <c r="AB98" s="15"/>
      <c r="AC98" s="15"/>
      <c r="AD98" s="15"/>
      <c r="AE98" s="15"/>
      <c r="AF98" s="15"/>
      <c r="AG98" s="15"/>
      <c r="AH98" s="15"/>
      <c r="AI98" s="15"/>
    </row>
    <row r="99" spans="9:35" x14ac:dyDescent="0.2">
      <c r="I99" s="90"/>
      <c r="J99" s="90"/>
      <c r="K99" s="90"/>
      <c r="L99" s="147"/>
      <c r="M99" s="90"/>
      <c r="N99" s="90"/>
      <c r="S99" s="15"/>
      <c r="T99" s="15"/>
      <c r="U99" s="15"/>
      <c r="V99" s="15"/>
      <c r="W99" s="15"/>
      <c r="X99" s="15"/>
      <c r="Y99" s="15"/>
      <c r="Z99" s="15"/>
      <c r="AA99" s="15"/>
      <c r="AB99" s="15"/>
      <c r="AC99" s="15"/>
      <c r="AD99" s="15"/>
      <c r="AE99" s="15"/>
      <c r="AF99" s="15"/>
      <c r="AG99" s="15"/>
      <c r="AH99" s="15"/>
      <c r="AI99" s="15"/>
    </row>
    <row r="100" spans="9:35" x14ac:dyDescent="0.2">
      <c r="I100" s="90"/>
      <c r="J100" s="90"/>
      <c r="K100" s="90"/>
      <c r="L100" s="147"/>
      <c r="M100" s="90"/>
      <c r="N100" s="90"/>
    </row>
    <row r="101" spans="9:35" x14ac:dyDescent="0.2">
      <c r="I101" s="90"/>
      <c r="J101" s="90"/>
      <c r="K101" s="90"/>
      <c r="L101" s="90"/>
      <c r="M101" s="90"/>
      <c r="N101" s="90"/>
    </row>
    <row r="102" spans="9:35" x14ac:dyDescent="0.2">
      <c r="I102" s="90"/>
      <c r="J102" s="90"/>
      <c r="K102" s="90"/>
      <c r="L102" s="90"/>
      <c r="M102" s="90"/>
      <c r="N102" s="90"/>
    </row>
    <row r="103" spans="9:35" x14ac:dyDescent="0.2">
      <c r="I103" s="90"/>
      <c r="J103" s="90"/>
      <c r="K103" s="90"/>
      <c r="L103" s="90"/>
      <c r="M103" s="90"/>
      <c r="N103" s="90"/>
    </row>
    <row r="104" spans="9:35" x14ac:dyDescent="0.2">
      <c r="I104" s="90"/>
      <c r="J104" s="90"/>
      <c r="K104" s="90"/>
      <c r="L104" s="90"/>
      <c r="M104" s="90"/>
      <c r="N104" s="90"/>
    </row>
    <row r="105" spans="9:35" x14ac:dyDescent="0.2">
      <c r="I105" s="90"/>
      <c r="J105" s="90"/>
      <c r="K105" s="90"/>
      <c r="L105" s="90"/>
      <c r="M105" s="90"/>
      <c r="N105" s="90"/>
    </row>
    <row r="106" spans="9:35" x14ac:dyDescent="0.2">
      <c r="I106" s="90"/>
      <c r="J106" s="90"/>
      <c r="K106" s="90"/>
      <c r="L106" s="90"/>
      <c r="M106" s="90"/>
      <c r="N106" s="90"/>
    </row>
    <row r="107" spans="9:35" x14ac:dyDescent="0.2">
      <c r="I107" s="90"/>
      <c r="J107" s="90"/>
      <c r="K107" s="90"/>
      <c r="L107" s="90"/>
      <c r="M107" s="90"/>
      <c r="N107" s="90"/>
    </row>
    <row r="108" spans="9:35" x14ac:dyDescent="0.2">
      <c r="I108" s="90"/>
      <c r="J108" s="90"/>
      <c r="K108" s="90"/>
      <c r="L108" s="90"/>
      <c r="M108" s="90"/>
      <c r="N108" s="90"/>
    </row>
    <row r="109" spans="9:35" x14ac:dyDescent="0.2">
      <c r="I109" s="90"/>
      <c r="J109" s="90"/>
      <c r="K109" s="90"/>
      <c r="L109" s="90"/>
      <c r="M109" s="90"/>
      <c r="N109" s="90"/>
    </row>
    <row r="110" spans="9:35" x14ac:dyDescent="0.2">
      <c r="I110" s="90"/>
      <c r="J110" s="90"/>
      <c r="K110" s="90"/>
      <c r="L110" s="90"/>
      <c r="M110" s="90"/>
      <c r="N110" s="90"/>
    </row>
    <row r="111" spans="9:35" x14ac:dyDescent="0.2">
      <c r="I111" s="147"/>
      <c r="J111" s="90"/>
      <c r="K111" s="90"/>
      <c r="L111" s="90"/>
      <c r="M111" s="90"/>
      <c r="N111" s="90"/>
    </row>
    <row r="112" spans="9:35" x14ac:dyDescent="0.2">
      <c r="I112" s="147"/>
      <c r="J112" s="90"/>
      <c r="K112" s="90"/>
      <c r="L112" s="90"/>
      <c r="M112" s="90"/>
      <c r="N112" s="90"/>
    </row>
    <row r="113" spans="9:14" x14ac:dyDescent="0.2">
      <c r="I113" s="90"/>
      <c r="J113" s="90"/>
      <c r="K113" s="90"/>
      <c r="L113" s="90"/>
      <c r="M113" s="90"/>
      <c r="N113" s="90"/>
    </row>
    <row r="114" spans="9:14" x14ac:dyDescent="0.2">
      <c r="I114" s="90"/>
      <c r="J114" s="90"/>
      <c r="K114" s="90"/>
      <c r="L114" s="90"/>
      <c r="M114" s="97"/>
      <c r="N114" s="97"/>
    </row>
    <row r="115" spans="9:14" x14ac:dyDescent="0.2">
      <c r="I115" s="90"/>
      <c r="J115" s="90"/>
      <c r="K115" s="90"/>
      <c r="L115" s="90"/>
      <c r="M115" s="90"/>
      <c r="N115" s="90"/>
    </row>
    <row r="116" spans="9:14" x14ac:dyDescent="0.2">
      <c r="I116" s="90"/>
      <c r="J116" s="241"/>
      <c r="K116" s="90"/>
      <c r="L116" s="90"/>
      <c r="M116" s="90"/>
      <c r="N116" s="90"/>
    </row>
    <row r="117" spans="9:14" x14ac:dyDescent="0.2">
      <c r="I117" s="90"/>
      <c r="J117" s="90"/>
      <c r="K117" s="90"/>
      <c r="L117" s="90"/>
      <c r="M117" s="90"/>
      <c r="N117" s="90"/>
    </row>
    <row r="118" spans="9:14" x14ac:dyDescent="0.2">
      <c r="I118" s="97"/>
      <c r="J118" s="97"/>
      <c r="K118" s="97"/>
      <c r="L118" s="97"/>
      <c r="M118" s="97"/>
      <c r="N118" s="97"/>
    </row>
    <row r="119" spans="9:14" x14ac:dyDescent="0.2">
      <c r="I119" s="97"/>
      <c r="J119" s="97"/>
      <c r="K119" s="97"/>
      <c r="L119" s="97"/>
      <c r="M119" s="97"/>
      <c r="N119" s="97"/>
    </row>
    <row r="120" spans="9:14" x14ac:dyDescent="0.2">
      <c r="I120" s="90"/>
      <c r="J120" s="90"/>
      <c r="K120" s="90"/>
      <c r="L120" s="90"/>
      <c r="M120" s="90"/>
      <c r="N120" s="90"/>
    </row>
    <row r="121" spans="9:14" x14ac:dyDescent="0.2">
      <c r="I121" s="90"/>
      <c r="J121" s="90"/>
      <c r="K121" s="90"/>
      <c r="L121" s="90"/>
      <c r="M121" s="90"/>
      <c r="N121" s="90"/>
    </row>
    <row r="122" spans="9:14" x14ac:dyDescent="0.2">
      <c r="I122" s="90"/>
      <c r="J122" s="90"/>
      <c r="K122" s="90"/>
      <c r="L122" s="90"/>
      <c r="M122" s="90"/>
      <c r="N122" s="90"/>
    </row>
    <row r="123" spans="9:14" x14ac:dyDescent="0.2">
      <c r="I123" s="97"/>
      <c r="J123" s="97"/>
      <c r="K123" s="97"/>
      <c r="L123" s="97"/>
      <c r="M123" s="97"/>
      <c r="N123" s="97"/>
    </row>
    <row r="124" spans="9:14" x14ac:dyDescent="0.2">
      <c r="I124" s="97"/>
      <c r="J124" s="97"/>
      <c r="K124" s="97"/>
      <c r="L124" s="97"/>
      <c r="M124" s="97"/>
      <c r="N124" s="97"/>
    </row>
    <row r="125" spans="9:14" x14ac:dyDescent="0.2">
      <c r="I125" s="90"/>
      <c r="J125" s="241"/>
      <c r="K125" s="90"/>
      <c r="L125" s="90"/>
      <c r="M125" s="90"/>
      <c r="N125" s="90"/>
    </row>
    <row r="126" spans="9:14" x14ac:dyDescent="0.2">
      <c r="I126" s="90"/>
      <c r="J126" s="90"/>
      <c r="K126" s="90"/>
      <c r="L126" s="90"/>
      <c r="M126" s="90"/>
      <c r="N126" s="90"/>
    </row>
    <row r="127" spans="9:14" x14ac:dyDescent="0.2">
      <c r="I127" s="242"/>
      <c r="J127" s="242"/>
      <c r="K127" s="242"/>
      <c r="L127" s="242"/>
      <c r="M127" s="98"/>
      <c r="N127" s="97"/>
    </row>
    <row r="128" spans="9:14" x14ac:dyDescent="0.2">
      <c r="I128" s="97"/>
      <c r="J128" s="97"/>
      <c r="K128" s="97"/>
      <c r="L128" s="97"/>
      <c r="M128" s="97"/>
      <c r="N128" s="97"/>
    </row>
    <row r="129" spans="9:14" x14ac:dyDescent="0.2">
      <c r="I129" s="90"/>
      <c r="J129" s="90"/>
      <c r="K129" s="90"/>
      <c r="L129" s="90"/>
      <c r="M129" s="90"/>
      <c r="N129" s="90"/>
    </row>
    <row r="130" spans="9:14" x14ac:dyDescent="0.2">
      <c r="I130" s="90"/>
      <c r="J130" s="90"/>
      <c r="K130" s="90"/>
      <c r="L130" s="90"/>
      <c r="M130" s="90"/>
      <c r="N130" s="90"/>
    </row>
    <row r="131" spans="9:14" x14ac:dyDescent="0.2">
      <c r="I131" s="97"/>
      <c r="J131" s="97"/>
      <c r="K131" s="97"/>
      <c r="L131" s="97"/>
      <c r="M131" s="97"/>
      <c r="N131" s="97"/>
    </row>
    <row r="132" spans="9:14" x14ac:dyDescent="0.2">
      <c r="I132" s="90"/>
      <c r="J132" s="90"/>
      <c r="K132" s="90"/>
      <c r="L132" s="90"/>
      <c r="M132" s="90"/>
      <c r="N132" s="90"/>
    </row>
    <row r="133" spans="9:14" x14ac:dyDescent="0.2">
      <c r="I133" s="90"/>
      <c r="J133" s="90"/>
      <c r="K133" s="90"/>
      <c r="L133" s="90"/>
      <c r="M133" s="90"/>
      <c r="N133" s="90"/>
    </row>
    <row r="134" spans="9:14" x14ac:dyDescent="0.2">
      <c r="I134" s="97"/>
      <c r="J134" s="97"/>
      <c r="K134" s="97"/>
      <c r="L134" s="97"/>
      <c r="M134" s="97"/>
      <c r="N134" s="97"/>
    </row>
    <row r="135" spans="9:14" x14ac:dyDescent="0.2">
      <c r="I135" s="90"/>
      <c r="J135" s="90"/>
      <c r="K135" s="90"/>
      <c r="L135" s="90"/>
      <c r="M135" s="90"/>
      <c r="N135" s="90"/>
    </row>
    <row r="136" spans="9:14" x14ac:dyDescent="0.2">
      <c r="I136" s="90"/>
      <c r="J136" s="90"/>
      <c r="K136" s="90"/>
      <c r="L136" s="90"/>
      <c r="M136" s="90"/>
      <c r="N136" s="90"/>
    </row>
    <row r="137" spans="9:14" x14ac:dyDescent="0.2">
      <c r="I137" s="97"/>
      <c r="J137" s="97"/>
      <c r="K137" s="97"/>
      <c r="L137" s="97"/>
      <c r="M137" s="97"/>
      <c r="N137" s="97"/>
    </row>
    <row r="138" spans="9:14" x14ac:dyDescent="0.2">
      <c r="I138" s="90"/>
      <c r="J138" s="90"/>
      <c r="K138" s="90"/>
      <c r="L138" s="90"/>
      <c r="M138" s="90"/>
      <c r="N138" s="90"/>
    </row>
    <row r="139" spans="9:14" x14ac:dyDescent="0.2">
      <c r="I139" s="90"/>
      <c r="J139" s="90"/>
      <c r="K139" s="90"/>
      <c r="L139" s="90"/>
      <c r="M139" s="90"/>
      <c r="N139" s="90"/>
    </row>
    <row r="140" spans="9:14" x14ac:dyDescent="0.2">
      <c r="I140" s="97"/>
      <c r="J140" s="97"/>
      <c r="K140" s="97"/>
      <c r="L140" s="97"/>
      <c r="M140" s="97"/>
      <c r="N140" s="97"/>
    </row>
    <row r="141" spans="9:14" x14ac:dyDescent="0.2">
      <c r="I141" s="97"/>
      <c r="J141" s="97"/>
      <c r="K141" s="97"/>
      <c r="L141" s="97"/>
      <c r="M141" s="97"/>
      <c r="N141" s="97"/>
    </row>
    <row r="142" spans="9:14" x14ac:dyDescent="0.2">
      <c r="I142" s="97"/>
      <c r="J142" s="243"/>
      <c r="K142" s="97"/>
      <c r="L142" s="97"/>
      <c r="M142" s="90"/>
      <c r="N142" s="90"/>
    </row>
    <row r="143" spans="9:14" x14ac:dyDescent="0.2">
      <c r="I143" s="90"/>
      <c r="J143" s="90"/>
      <c r="K143" s="90"/>
      <c r="L143" s="90"/>
      <c r="M143" s="90"/>
      <c r="N143" s="90"/>
    </row>
    <row r="144" spans="9:14" x14ac:dyDescent="0.2">
      <c r="I144" s="90"/>
      <c r="J144" s="90"/>
      <c r="K144" s="90"/>
      <c r="L144" s="90"/>
      <c r="M144" s="90"/>
      <c r="N144" s="90"/>
    </row>
    <row r="145" spans="8:15" x14ac:dyDescent="0.2">
      <c r="I145" s="97"/>
      <c r="J145" s="97"/>
      <c r="K145" s="97"/>
      <c r="L145" s="97"/>
      <c r="M145" s="90"/>
      <c r="N145" s="90"/>
    </row>
    <row r="146" spans="8:15" x14ac:dyDescent="0.2">
      <c r="I146" s="97"/>
      <c r="J146" s="97"/>
      <c r="K146" s="97"/>
      <c r="L146" s="97"/>
      <c r="M146" s="90"/>
      <c r="N146" s="90"/>
    </row>
    <row r="147" spans="8:15" x14ac:dyDescent="0.2">
      <c r="I147" s="97"/>
      <c r="J147" s="97"/>
      <c r="K147" s="97"/>
      <c r="L147" s="97"/>
      <c r="M147" s="97"/>
      <c r="N147" s="97"/>
    </row>
    <row r="148" spans="8:15" x14ac:dyDescent="0.2">
      <c r="I148" s="97"/>
      <c r="J148" s="97"/>
      <c r="K148" s="97"/>
      <c r="L148" s="97"/>
      <c r="M148" s="97"/>
      <c r="N148" s="97"/>
    </row>
    <row r="149" spans="8:15" x14ac:dyDescent="0.2">
      <c r="H149" s="39"/>
      <c r="I149" s="16"/>
      <c r="J149" s="16"/>
      <c r="K149" s="16"/>
      <c r="L149" s="16"/>
      <c r="M149" s="16"/>
      <c r="N149" s="16"/>
      <c r="O149" s="39"/>
    </row>
    <row r="150" spans="8:15" x14ac:dyDescent="0.2">
      <c r="H150" s="39"/>
      <c r="I150" s="16"/>
      <c r="J150" s="16"/>
      <c r="K150" s="16"/>
      <c r="L150" s="16"/>
      <c r="M150" s="16"/>
      <c r="N150" s="16"/>
      <c r="O150" s="39"/>
    </row>
    <row r="151" spans="8:15" x14ac:dyDescent="0.2">
      <c r="H151" s="39"/>
      <c r="I151" s="240"/>
      <c r="J151" s="240"/>
      <c r="K151" s="240"/>
      <c r="L151" s="240"/>
      <c r="M151" s="85"/>
      <c r="N151" s="85"/>
      <c r="O151" s="39"/>
    </row>
    <row r="152" spans="8:15" x14ac:dyDescent="0.2">
      <c r="H152" s="39"/>
      <c r="I152" s="146"/>
      <c r="J152" s="146"/>
      <c r="K152" s="146"/>
      <c r="L152" s="146"/>
      <c r="M152" s="93"/>
      <c r="N152" s="93"/>
      <c r="O152" s="39"/>
    </row>
    <row r="153" spans="8:15" x14ac:dyDescent="0.2">
      <c r="H153" s="39"/>
      <c r="I153" s="146"/>
      <c r="J153" s="16"/>
      <c r="K153" s="16"/>
      <c r="L153" s="16"/>
      <c r="M153" s="16"/>
      <c r="N153" s="16"/>
      <c r="O153" s="39"/>
    </row>
    <row r="154" spans="8:15" x14ac:dyDescent="0.2">
      <c r="H154" s="39"/>
      <c r="I154" s="39"/>
      <c r="J154" s="39"/>
      <c r="K154" s="39"/>
      <c r="L154" s="39"/>
      <c r="M154" s="125"/>
      <c r="N154" s="39"/>
      <c r="O154" s="39"/>
    </row>
    <row r="155" spans="8:15" x14ac:dyDescent="0.2">
      <c r="H155" s="39"/>
      <c r="I155" s="39"/>
      <c r="J155" s="39"/>
      <c r="K155" s="39"/>
      <c r="L155" s="39"/>
      <c r="M155" s="125"/>
      <c r="N155" s="39"/>
      <c r="O155" s="39"/>
    </row>
  </sheetData>
  <mergeCells count="12">
    <mergeCell ref="O5:P5"/>
    <mergeCell ref="R3:X3"/>
    <mergeCell ref="AI3:AO3"/>
    <mergeCell ref="R58:AB58"/>
    <mergeCell ref="B81:F81"/>
    <mergeCell ref="I5:J5"/>
    <mergeCell ref="K5:L5"/>
    <mergeCell ref="M5:N5"/>
    <mergeCell ref="C5:D5"/>
    <mergeCell ref="E5:F5"/>
    <mergeCell ref="G5:H5"/>
    <mergeCell ref="B5:B6"/>
  </mergeCells>
  <phoneticPr fontId="8" type="noConversion"/>
  <hyperlinks>
    <hyperlink ref="R59" r:id="rId1"/>
  </hyperlinks>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95"/>
  <sheetViews>
    <sheetView tabSelected="1" topLeftCell="Q1" workbookViewId="0">
      <selection activeCell="AG20" sqref="AG20"/>
    </sheetView>
  </sheetViews>
  <sheetFormatPr defaultRowHeight="11.25" x14ac:dyDescent="0.2"/>
  <cols>
    <col min="1" max="1" width="6.140625" style="35" customWidth="1"/>
    <col min="2" max="2" width="34.140625" style="35" customWidth="1"/>
    <col min="3" max="3" width="9.42578125" style="35" customWidth="1"/>
    <col min="4" max="10" width="9.140625" style="35" customWidth="1"/>
    <col min="11" max="11" width="9.140625" style="39" customWidth="1"/>
    <col min="12" max="12" width="3.28515625" style="35" customWidth="1"/>
    <col min="13" max="13" width="5.42578125" style="35" customWidth="1"/>
    <col min="14" max="14" width="30.42578125" style="35" customWidth="1"/>
    <col min="15" max="18" width="9.140625" style="35"/>
    <col min="19" max="19" width="9.140625" style="39"/>
    <col min="20" max="20" width="42.5703125" style="263" customWidth="1"/>
    <col min="21" max="31" width="8.85546875" style="265" customWidth="1"/>
    <col min="32" max="16384" width="9.140625" style="35"/>
  </cols>
  <sheetData>
    <row r="2" spans="2:31" ht="20.25" customHeight="1" x14ac:dyDescent="0.3">
      <c r="B2" s="68" t="s">
        <v>471</v>
      </c>
      <c r="C2" s="68"/>
      <c r="D2" s="68"/>
      <c r="E2" s="68"/>
      <c r="F2" s="106"/>
      <c r="G2" s="106"/>
      <c r="H2" s="106"/>
      <c r="I2" s="106"/>
      <c r="J2" s="106"/>
      <c r="K2" s="87"/>
    </row>
    <row r="3" spans="2:31" ht="12.75" customHeight="1" x14ac:dyDescent="0.2">
      <c r="B3" s="106"/>
      <c r="C3" s="106"/>
      <c r="D3" s="106"/>
      <c r="E3" s="106"/>
      <c r="F3" s="106"/>
      <c r="G3" s="106"/>
      <c r="H3" s="106"/>
      <c r="I3" s="106"/>
      <c r="J3" s="106"/>
      <c r="K3" s="87"/>
    </row>
    <row r="4" spans="2:31" s="173" customFormat="1" ht="12" thickBot="1" x14ac:dyDescent="0.25">
      <c r="B4" s="249" t="s">
        <v>62</v>
      </c>
      <c r="C4" s="250"/>
      <c r="D4" s="250"/>
      <c r="E4" s="250"/>
      <c r="F4" s="250"/>
      <c r="G4" s="250"/>
      <c r="H4" s="250"/>
      <c r="I4" s="250"/>
      <c r="J4" s="250"/>
      <c r="K4" s="87"/>
      <c r="L4" s="249" t="s">
        <v>541</v>
      </c>
      <c r="S4" s="119"/>
      <c r="T4" s="249" t="s">
        <v>541</v>
      </c>
      <c r="U4" s="279"/>
      <c r="V4" s="279"/>
      <c r="W4" s="279"/>
      <c r="X4" s="279"/>
      <c r="Y4" s="279"/>
      <c r="Z4" s="279"/>
      <c r="AA4" s="279"/>
      <c r="AB4" s="279"/>
      <c r="AC4" s="279"/>
      <c r="AD4" s="279"/>
      <c r="AE4" s="279"/>
    </row>
    <row r="5" spans="2:31" s="75" customFormat="1" ht="22.5" customHeight="1" thickTop="1" thickBot="1" x14ac:dyDescent="0.25">
      <c r="B5" s="80" t="s">
        <v>259</v>
      </c>
      <c r="C5" s="77">
        <v>1998</v>
      </c>
      <c r="D5" s="77">
        <v>1999</v>
      </c>
      <c r="E5" s="77">
        <v>2000</v>
      </c>
      <c r="F5" s="77">
        <v>2001</v>
      </c>
      <c r="G5" s="78">
        <v>2002</v>
      </c>
      <c r="H5" s="78">
        <v>2003</v>
      </c>
      <c r="I5" s="78">
        <v>2004</v>
      </c>
      <c r="J5" s="78">
        <v>2005</v>
      </c>
      <c r="K5" s="79"/>
      <c r="L5" s="343" t="s">
        <v>259</v>
      </c>
      <c r="M5" s="343"/>
      <c r="N5" s="343"/>
      <c r="O5" s="144">
        <v>2006</v>
      </c>
      <c r="P5" s="144">
        <v>2007</v>
      </c>
      <c r="Q5" s="144">
        <v>2008</v>
      </c>
      <c r="R5" s="144">
        <v>2009</v>
      </c>
      <c r="S5" s="79"/>
      <c r="T5" s="277" t="s">
        <v>323</v>
      </c>
      <c r="U5" s="277">
        <v>2010</v>
      </c>
      <c r="V5" s="277">
        <v>2011</v>
      </c>
      <c r="W5" s="144">
        <v>2012</v>
      </c>
      <c r="X5" s="144">
        <v>2013</v>
      </c>
      <c r="Y5" s="277">
        <v>2014</v>
      </c>
      <c r="Z5" s="277">
        <v>2015</v>
      </c>
      <c r="AA5" s="144">
        <v>2016</v>
      </c>
      <c r="AB5" s="144">
        <v>2017</v>
      </c>
      <c r="AC5" s="277">
        <v>2018</v>
      </c>
      <c r="AD5" s="277">
        <v>2019</v>
      </c>
      <c r="AE5" s="144">
        <v>2020</v>
      </c>
    </row>
    <row r="6" spans="2:31" ht="12" thickTop="1" x14ac:dyDescent="0.2">
      <c r="B6" s="252"/>
      <c r="C6" s="71"/>
      <c r="D6" s="71"/>
      <c r="E6" s="71"/>
      <c r="F6" s="71"/>
      <c r="G6" s="97"/>
      <c r="H6" s="97"/>
      <c r="I6" s="97"/>
      <c r="J6" s="97"/>
      <c r="K6" s="6"/>
      <c r="L6" s="255"/>
      <c r="M6" s="255"/>
      <c r="N6" s="255"/>
      <c r="O6" s="256"/>
      <c r="P6" s="256"/>
      <c r="Q6" s="256"/>
      <c r="R6" s="256"/>
      <c r="S6" s="85"/>
      <c r="T6" s="255"/>
      <c r="U6" s="256"/>
      <c r="V6" s="256"/>
      <c r="W6" s="256"/>
      <c r="X6" s="256"/>
      <c r="Y6" s="256"/>
      <c r="Z6" s="256"/>
      <c r="AA6" s="256"/>
      <c r="AB6" s="256"/>
      <c r="AC6" s="256"/>
      <c r="AD6" s="256"/>
      <c r="AE6" s="256"/>
    </row>
    <row r="7" spans="2:31" x14ac:dyDescent="0.2">
      <c r="B7" s="106" t="s">
        <v>260</v>
      </c>
      <c r="C7" s="99">
        <v>25876</v>
      </c>
      <c r="D7" s="99">
        <v>28347</v>
      </c>
      <c r="E7" s="99">
        <v>27804</v>
      </c>
      <c r="F7" s="99">
        <v>28165</v>
      </c>
      <c r="G7" s="98">
        <v>29235</v>
      </c>
      <c r="H7" s="98">
        <v>29232</v>
      </c>
      <c r="I7" s="98">
        <v>29875</v>
      </c>
      <c r="J7" s="98">
        <v>31084</v>
      </c>
      <c r="K7" s="85"/>
      <c r="L7" s="344" t="s">
        <v>326</v>
      </c>
      <c r="M7" s="344"/>
      <c r="N7" s="344"/>
      <c r="O7" s="99">
        <v>35349</v>
      </c>
      <c r="P7" s="99">
        <v>37832</v>
      </c>
      <c r="Q7" s="99">
        <v>43078</v>
      </c>
      <c r="R7" s="99">
        <v>48835</v>
      </c>
      <c r="S7" s="85"/>
      <c r="T7" s="87" t="s">
        <v>480</v>
      </c>
      <c r="U7" s="42">
        <v>56160</v>
      </c>
      <c r="V7" s="42">
        <v>56986</v>
      </c>
      <c r="W7" s="42">
        <v>54196.245000000003</v>
      </c>
      <c r="X7" s="42">
        <v>50877.15</v>
      </c>
      <c r="Y7" s="42">
        <v>53600.82</v>
      </c>
      <c r="Z7" s="42">
        <v>56985.444999999985</v>
      </c>
      <c r="AA7" s="42">
        <v>61486.493453315365</v>
      </c>
      <c r="AB7" s="42">
        <v>70510.616157459997</v>
      </c>
      <c r="AC7" s="42">
        <v>78463.81660636999</v>
      </c>
      <c r="AD7" s="42">
        <v>87649.538364481909</v>
      </c>
      <c r="AE7" s="283">
        <v>91666.605230125744</v>
      </c>
    </row>
    <row r="8" spans="2:31" x14ac:dyDescent="0.2">
      <c r="B8" s="101" t="s">
        <v>261</v>
      </c>
      <c r="C8" s="92">
        <v>25703</v>
      </c>
      <c r="D8" s="92">
        <v>28195</v>
      </c>
      <c r="E8" s="92">
        <v>27674</v>
      </c>
      <c r="F8" s="92">
        <v>27908</v>
      </c>
      <c r="G8" s="91">
        <v>29052</v>
      </c>
      <c r="H8" s="91">
        <v>29045</v>
      </c>
      <c r="I8" s="91">
        <v>29853</v>
      </c>
      <c r="J8" s="91">
        <v>30813</v>
      </c>
      <c r="K8" s="93"/>
      <c r="L8" s="173" t="s">
        <v>327</v>
      </c>
      <c r="M8" s="345" t="s">
        <v>328</v>
      </c>
      <c r="N8" s="345"/>
      <c r="O8" s="99">
        <v>33019</v>
      </c>
      <c r="P8" s="99">
        <v>35607</v>
      </c>
      <c r="Q8" s="99">
        <v>40445</v>
      </c>
      <c r="R8" s="99">
        <v>42413</v>
      </c>
      <c r="S8" s="85"/>
      <c r="T8" s="183" t="s">
        <v>481</v>
      </c>
      <c r="U8" s="42">
        <v>44801</v>
      </c>
      <c r="V8" s="42">
        <v>46020</v>
      </c>
      <c r="W8" s="42">
        <v>45607.224999999999</v>
      </c>
      <c r="X8" s="42">
        <v>43886.667999999998</v>
      </c>
      <c r="Y8" s="42">
        <v>46842.8</v>
      </c>
      <c r="Z8" s="42">
        <v>48375.64499999999</v>
      </c>
      <c r="AA8" s="42">
        <v>52098.739999999991</v>
      </c>
      <c r="AB8" s="42">
        <v>60602.635114659999</v>
      </c>
      <c r="AC8" s="42">
        <v>65573.870905570002</v>
      </c>
      <c r="AD8" s="42">
        <v>70984.046428091911</v>
      </c>
      <c r="AE8" s="283">
        <v>74927.743724925749</v>
      </c>
    </row>
    <row r="9" spans="2:31" x14ac:dyDescent="0.2">
      <c r="B9" s="104" t="s">
        <v>262</v>
      </c>
      <c r="C9" s="92">
        <v>10264</v>
      </c>
      <c r="D9" s="92">
        <v>11873</v>
      </c>
      <c r="E9" s="92">
        <v>12428</v>
      </c>
      <c r="F9" s="92">
        <v>11845</v>
      </c>
      <c r="G9" s="91">
        <v>12516</v>
      </c>
      <c r="H9" s="91">
        <v>12607</v>
      </c>
      <c r="I9" s="91">
        <v>13558</v>
      </c>
      <c r="J9" s="91">
        <v>13014</v>
      </c>
      <c r="K9" s="93"/>
      <c r="M9" s="35" t="s">
        <v>261</v>
      </c>
      <c r="O9" s="99">
        <v>32850</v>
      </c>
      <c r="P9" s="99">
        <v>35582</v>
      </c>
      <c r="Q9" s="99">
        <v>39732</v>
      </c>
      <c r="R9" s="99">
        <v>41761</v>
      </c>
      <c r="S9" s="93"/>
      <c r="T9" s="254" t="s">
        <v>385</v>
      </c>
      <c r="U9" s="42">
        <v>43879.9</v>
      </c>
      <c r="V9" s="42">
        <v>45624</v>
      </c>
      <c r="W9" s="42">
        <v>45219.394999999997</v>
      </c>
      <c r="X9" s="42">
        <v>43437.837999999996</v>
      </c>
      <c r="Y9" s="42">
        <v>45808.32</v>
      </c>
      <c r="Z9" s="42">
        <v>47119.18499999999</v>
      </c>
      <c r="AA9" s="42">
        <v>50926.429999999993</v>
      </c>
      <c r="AB9" s="42">
        <v>59277.239114659998</v>
      </c>
      <c r="AC9" s="42">
        <v>64536.611905569996</v>
      </c>
      <c r="AD9" s="42">
        <v>68177.394603408204</v>
      </c>
      <c r="AE9" s="283">
        <v>74012.386724925746</v>
      </c>
    </row>
    <row r="10" spans="2:31" x14ac:dyDescent="0.2">
      <c r="B10" s="104" t="s">
        <v>263</v>
      </c>
      <c r="C10" s="92">
        <v>11988</v>
      </c>
      <c r="D10" s="92">
        <v>12873</v>
      </c>
      <c r="E10" s="92">
        <v>12234</v>
      </c>
      <c r="F10" s="92">
        <v>13310</v>
      </c>
      <c r="G10" s="91">
        <v>14331</v>
      </c>
      <c r="H10" s="91">
        <v>14950</v>
      </c>
      <c r="I10" s="91">
        <v>14349</v>
      </c>
      <c r="J10" s="91">
        <v>15359</v>
      </c>
      <c r="K10" s="93"/>
      <c r="N10" s="35" t="s">
        <v>262</v>
      </c>
      <c r="O10" s="92">
        <v>12789</v>
      </c>
      <c r="P10" s="92">
        <v>12691</v>
      </c>
      <c r="Q10" s="92">
        <v>13928</v>
      </c>
      <c r="R10" s="92">
        <v>13998</v>
      </c>
      <c r="S10" s="93"/>
      <c r="T10" s="215" t="s">
        <v>262</v>
      </c>
      <c r="U10" s="284">
        <v>14942</v>
      </c>
      <c r="V10" s="284">
        <v>15298</v>
      </c>
      <c r="W10" s="284">
        <v>14557</v>
      </c>
      <c r="X10" s="284">
        <v>13350.64</v>
      </c>
      <c r="Y10" s="284">
        <v>12062.912</v>
      </c>
      <c r="Z10" s="284">
        <v>11580.344999999999</v>
      </c>
      <c r="AA10" s="284">
        <v>11597.99</v>
      </c>
      <c r="AB10" s="284">
        <v>11892.742</v>
      </c>
      <c r="AC10" s="284">
        <v>11365.648000000001</v>
      </c>
      <c r="AD10" s="284">
        <v>10923.986000000001</v>
      </c>
      <c r="AE10" s="284">
        <v>11546.623</v>
      </c>
    </row>
    <row r="11" spans="2:31" x14ac:dyDescent="0.2">
      <c r="B11" s="104" t="s">
        <v>264</v>
      </c>
      <c r="C11" s="89">
        <v>592</v>
      </c>
      <c r="D11" s="89">
        <v>677</v>
      </c>
      <c r="E11" s="89">
        <v>639</v>
      </c>
      <c r="F11" s="89">
        <v>451</v>
      </c>
      <c r="G11" s="90">
        <v>429</v>
      </c>
      <c r="H11" s="90">
        <v>512</v>
      </c>
      <c r="I11" s="91">
        <v>720</v>
      </c>
      <c r="J11" s="91">
        <v>805</v>
      </c>
      <c r="K11" s="93"/>
      <c r="N11" s="35" t="s">
        <v>263</v>
      </c>
      <c r="O11" s="92">
        <v>16631</v>
      </c>
      <c r="P11" s="92">
        <v>18532</v>
      </c>
      <c r="Q11" s="92">
        <v>21449</v>
      </c>
      <c r="R11" s="92">
        <v>23000</v>
      </c>
      <c r="S11" s="93"/>
      <c r="T11" s="215" t="s">
        <v>263</v>
      </c>
      <c r="U11" s="284">
        <v>24613</v>
      </c>
      <c r="V11" s="284">
        <v>25602</v>
      </c>
      <c r="W11" s="284">
        <v>25058.2</v>
      </c>
      <c r="X11" s="284">
        <v>24183.163</v>
      </c>
      <c r="Y11" s="284">
        <v>24179.66</v>
      </c>
      <c r="Z11" s="284">
        <v>24788.01</v>
      </c>
      <c r="AA11" s="284">
        <v>25721.279999999999</v>
      </c>
      <c r="AB11" s="284">
        <v>27929.937114660002</v>
      </c>
      <c r="AC11" s="284">
        <v>27694.359905569996</v>
      </c>
      <c r="AD11" s="284">
        <v>29358.584999999995</v>
      </c>
      <c r="AE11" s="284">
        <v>33165.184656229998</v>
      </c>
    </row>
    <row r="12" spans="2:31" x14ac:dyDescent="0.2">
      <c r="B12" s="104" t="s">
        <v>265</v>
      </c>
      <c r="C12" s="89">
        <v>628</v>
      </c>
      <c r="D12" s="89">
        <v>608</v>
      </c>
      <c r="E12" s="89">
        <v>620</v>
      </c>
      <c r="F12" s="89">
        <v>645</v>
      </c>
      <c r="G12" s="90">
        <v>643</v>
      </c>
      <c r="H12" s="90">
        <v>482</v>
      </c>
      <c r="I12" s="91">
        <v>824</v>
      </c>
      <c r="J12" s="91">
        <v>1265</v>
      </c>
      <c r="K12" s="93"/>
      <c r="N12" s="35" t="s">
        <v>264</v>
      </c>
      <c r="O12" s="89">
        <v>747</v>
      </c>
      <c r="P12" s="89">
        <v>931</v>
      </c>
      <c r="Q12" s="92">
        <v>1129</v>
      </c>
      <c r="R12" s="92">
        <v>1448</v>
      </c>
      <c r="S12" s="93"/>
      <c r="T12" s="215" t="s">
        <v>386</v>
      </c>
      <c r="U12" s="284">
        <v>2303</v>
      </c>
      <c r="V12" s="284">
        <v>2839</v>
      </c>
      <c r="W12" s="284">
        <v>3751.07</v>
      </c>
      <c r="X12" s="284">
        <v>4118.6049999999996</v>
      </c>
      <c r="Y12" s="284">
        <v>4635.7880000000005</v>
      </c>
      <c r="Z12" s="284">
        <v>5119.3100000000004</v>
      </c>
      <c r="AA12" s="284">
        <v>6140.17</v>
      </c>
      <c r="AB12" s="284">
        <v>6992.7629999999999</v>
      </c>
      <c r="AC12" s="284">
        <v>11349.940999999999</v>
      </c>
      <c r="AD12" s="284">
        <v>13227.248</v>
      </c>
      <c r="AE12" s="284">
        <v>14601.957000000002</v>
      </c>
    </row>
    <row r="13" spans="2:31" x14ac:dyDescent="0.2">
      <c r="B13" s="104" t="s">
        <v>266</v>
      </c>
      <c r="C13" s="89" t="s">
        <v>18</v>
      </c>
      <c r="D13" s="89" t="s">
        <v>18</v>
      </c>
      <c r="E13" s="89" t="s">
        <v>18</v>
      </c>
      <c r="F13" s="89">
        <v>25</v>
      </c>
      <c r="G13" s="90">
        <v>23</v>
      </c>
      <c r="H13" s="90">
        <v>17</v>
      </c>
      <c r="I13" s="91">
        <v>14</v>
      </c>
      <c r="J13" s="91">
        <v>10</v>
      </c>
      <c r="K13" s="93"/>
      <c r="N13" s="35" t="s">
        <v>329</v>
      </c>
      <c r="O13" s="92">
        <v>1900</v>
      </c>
      <c r="P13" s="92">
        <v>2650</v>
      </c>
      <c r="Q13" s="92">
        <v>2650</v>
      </c>
      <c r="R13" s="92">
        <v>2150</v>
      </c>
      <c r="S13" s="16"/>
      <c r="T13" s="215" t="s">
        <v>329</v>
      </c>
      <c r="U13" s="284">
        <v>1550</v>
      </c>
      <c r="V13" s="284">
        <v>1550</v>
      </c>
      <c r="W13" s="284">
        <v>1550</v>
      </c>
      <c r="X13" s="284">
        <v>1550</v>
      </c>
      <c r="Y13" s="284">
        <v>4550</v>
      </c>
      <c r="Z13" s="284">
        <v>5050</v>
      </c>
      <c r="AA13" s="284">
        <v>5550</v>
      </c>
      <c r="AB13" s="284">
        <v>7300</v>
      </c>
      <c r="AC13" s="284">
        <v>7300</v>
      </c>
      <c r="AD13" s="284">
        <v>5300</v>
      </c>
      <c r="AE13" s="284">
        <v>5300</v>
      </c>
    </row>
    <row r="14" spans="2:31" x14ac:dyDescent="0.2">
      <c r="B14" s="104" t="s">
        <v>267</v>
      </c>
      <c r="C14" s="89">
        <v>628</v>
      </c>
      <c r="D14" s="89">
        <v>608</v>
      </c>
      <c r="E14" s="89">
        <v>620</v>
      </c>
      <c r="F14" s="89">
        <v>620</v>
      </c>
      <c r="G14" s="90">
        <v>620</v>
      </c>
      <c r="H14" s="90">
        <v>465</v>
      </c>
      <c r="I14" s="91">
        <v>810</v>
      </c>
      <c r="J14" s="91">
        <v>1255</v>
      </c>
      <c r="K14" s="93"/>
      <c r="N14" s="35" t="s">
        <v>330</v>
      </c>
      <c r="O14" s="89">
        <v>130</v>
      </c>
      <c r="P14" s="89">
        <v>83</v>
      </c>
      <c r="Q14" s="89">
        <v>41</v>
      </c>
      <c r="R14" s="89">
        <v>199</v>
      </c>
      <c r="S14" s="16"/>
      <c r="T14" s="215" t="s">
        <v>387</v>
      </c>
      <c r="U14" s="284">
        <v>167</v>
      </c>
      <c r="V14" s="284">
        <v>135</v>
      </c>
      <c r="W14" s="284">
        <v>103.125</v>
      </c>
      <c r="X14" s="284">
        <v>71.25</v>
      </c>
      <c r="Y14" s="284">
        <v>35.630000000000003</v>
      </c>
      <c r="Z14" s="284">
        <v>0</v>
      </c>
      <c r="AA14" s="284">
        <v>0</v>
      </c>
      <c r="AB14" s="284">
        <v>0</v>
      </c>
      <c r="AC14" s="284">
        <v>0</v>
      </c>
      <c r="AD14" s="284">
        <v>0</v>
      </c>
      <c r="AE14" s="284">
        <v>0</v>
      </c>
    </row>
    <row r="15" spans="2:31" x14ac:dyDescent="0.2">
      <c r="B15" s="104" t="s">
        <v>268</v>
      </c>
      <c r="C15" s="92">
        <v>1006</v>
      </c>
      <c r="D15" s="92">
        <v>1004</v>
      </c>
      <c r="E15" s="89">
        <v>653</v>
      </c>
      <c r="F15" s="89">
        <v>554</v>
      </c>
      <c r="G15" s="90">
        <v>819</v>
      </c>
      <c r="H15" s="90">
        <v>263</v>
      </c>
      <c r="I15" s="91">
        <v>204</v>
      </c>
      <c r="J15" s="91">
        <v>188</v>
      </c>
      <c r="K15" s="93"/>
      <c r="N15" s="35" t="s">
        <v>269</v>
      </c>
      <c r="O15" s="89">
        <v>153</v>
      </c>
      <c r="P15" s="89">
        <v>137</v>
      </c>
      <c r="Q15" s="89">
        <v>120</v>
      </c>
      <c r="R15" s="89">
        <v>166</v>
      </c>
      <c r="S15" s="16"/>
      <c r="T15" s="215" t="s">
        <v>388</v>
      </c>
      <c r="U15" s="284">
        <v>0</v>
      </c>
      <c r="V15" s="284">
        <v>0</v>
      </c>
      <c r="W15" s="284">
        <v>0</v>
      </c>
      <c r="X15" s="284">
        <v>0</v>
      </c>
      <c r="Y15" s="284">
        <v>200</v>
      </c>
      <c r="Z15" s="284">
        <v>500</v>
      </c>
      <c r="AA15" s="284">
        <v>1843</v>
      </c>
      <c r="AB15" s="284">
        <v>5161.7970000000005</v>
      </c>
      <c r="AC15" s="284">
        <v>6826.6630000000005</v>
      </c>
      <c r="AD15" s="284">
        <v>9311.4320000000007</v>
      </c>
      <c r="AE15" s="284">
        <v>9009.2880000000005</v>
      </c>
    </row>
    <row r="16" spans="2:31" x14ac:dyDescent="0.2">
      <c r="B16" s="104" t="s">
        <v>269</v>
      </c>
      <c r="C16" s="92">
        <v>1225</v>
      </c>
      <c r="D16" s="92">
        <v>1160</v>
      </c>
      <c r="E16" s="92">
        <v>1100</v>
      </c>
      <c r="F16" s="92">
        <v>1103</v>
      </c>
      <c r="G16" s="90">
        <v>314</v>
      </c>
      <c r="H16" s="90">
        <v>231</v>
      </c>
      <c r="I16" s="91">
        <v>198</v>
      </c>
      <c r="J16" s="91">
        <v>182</v>
      </c>
      <c r="K16" s="93"/>
      <c r="N16" s="35" t="s">
        <v>331</v>
      </c>
      <c r="O16" s="89" t="s">
        <v>18</v>
      </c>
      <c r="P16" s="89">
        <v>58</v>
      </c>
      <c r="Q16" s="89">
        <v>15</v>
      </c>
      <c r="R16" s="89" t="s">
        <v>18</v>
      </c>
      <c r="S16" s="16"/>
      <c r="T16" s="215" t="s">
        <v>389</v>
      </c>
      <c r="U16" s="284">
        <v>4.9000000000000004</v>
      </c>
      <c r="V16" s="284">
        <v>0</v>
      </c>
      <c r="W16" s="284">
        <v>0</v>
      </c>
      <c r="X16" s="284">
        <v>4.18</v>
      </c>
      <c r="Y16" s="284">
        <v>24.33</v>
      </c>
      <c r="Z16" s="284">
        <v>1.52</v>
      </c>
      <c r="AA16" s="284">
        <v>33.99</v>
      </c>
      <c r="AB16" s="284">
        <v>0</v>
      </c>
      <c r="AC16" s="284">
        <v>0</v>
      </c>
      <c r="AD16" s="284">
        <v>11.23160340821069</v>
      </c>
      <c r="AE16" s="284">
        <v>192</v>
      </c>
    </row>
    <row r="17" spans="2:31" x14ac:dyDescent="0.2">
      <c r="B17" s="101" t="s">
        <v>270</v>
      </c>
      <c r="C17" s="89">
        <v>173</v>
      </c>
      <c r="D17" s="89">
        <v>152</v>
      </c>
      <c r="E17" s="89">
        <v>130</v>
      </c>
      <c r="F17" s="89">
        <v>257</v>
      </c>
      <c r="G17" s="90">
        <v>183</v>
      </c>
      <c r="H17" s="90">
        <v>187</v>
      </c>
      <c r="I17" s="91">
        <v>22</v>
      </c>
      <c r="J17" s="91">
        <v>271</v>
      </c>
      <c r="K17" s="93"/>
      <c r="N17" s="35" t="s">
        <v>332</v>
      </c>
      <c r="O17" s="89" t="s">
        <v>18</v>
      </c>
      <c r="P17" s="89" t="s">
        <v>18</v>
      </c>
      <c r="Q17" s="89" t="s">
        <v>18</v>
      </c>
      <c r="R17" s="89" t="s">
        <v>18</v>
      </c>
      <c r="S17" s="16"/>
      <c r="T17" s="215" t="s">
        <v>332</v>
      </c>
      <c r="U17" s="284">
        <v>200</v>
      </c>
      <c r="V17" s="284">
        <v>200</v>
      </c>
      <c r="W17" s="284">
        <v>200</v>
      </c>
      <c r="X17" s="284">
        <v>160</v>
      </c>
      <c r="Y17" s="284">
        <v>120</v>
      </c>
      <c r="Z17" s="284">
        <v>80</v>
      </c>
      <c r="AA17" s="284">
        <v>40</v>
      </c>
      <c r="AB17" s="284">
        <v>0</v>
      </c>
      <c r="AC17" s="284">
        <v>0</v>
      </c>
      <c r="AD17" s="284">
        <v>0</v>
      </c>
      <c r="AE17" s="284">
        <v>0</v>
      </c>
    </row>
    <row r="18" spans="2:31" x14ac:dyDescent="0.2">
      <c r="B18" s="104" t="s">
        <v>195</v>
      </c>
      <c r="C18" s="89">
        <v>173</v>
      </c>
      <c r="D18" s="89">
        <v>152</v>
      </c>
      <c r="E18" s="89">
        <v>130</v>
      </c>
      <c r="F18" s="89">
        <v>257</v>
      </c>
      <c r="G18" s="90">
        <v>183</v>
      </c>
      <c r="H18" s="90">
        <v>187</v>
      </c>
      <c r="I18" s="91">
        <v>22</v>
      </c>
      <c r="J18" s="91">
        <v>271</v>
      </c>
      <c r="K18" s="93"/>
      <c r="N18" s="35" t="s">
        <v>333</v>
      </c>
      <c r="O18" s="89" t="s">
        <v>18</v>
      </c>
      <c r="P18" s="89" t="s">
        <v>18</v>
      </c>
      <c r="Q18" s="89" t="s">
        <v>18</v>
      </c>
      <c r="R18" s="89">
        <v>500</v>
      </c>
      <c r="S18" s="16"/>
      <c r="T18" s="215" t="s">
        <v>482</v>
      </c>
      <c r="U18" s="284">
        <v>100</v>
      </c>
      <c r="V18" s="284">
        <v>0</v>
      </c>
      <c r="W18" s="284">
        <v>0</v>
      </c>
      <c r="X18" s="284">
        <v>0</v>
      </c>
      <c r="Y18" s="284">
        <v>0</v>
      </c>
      <c r="Z18" s="284">
        <v>0</v>
      </c>
      <c r="AA18" s="284">
        <v>0</v>
      </c>
      <c r="AB18" s="284">
        <v>0</v>
      </c>
      <c r="AC18" s="284">
        <v>0</v>
      </c>
      <c r="AD18" s="284">
        <v>44.911999999999999</v>
      </c>
      <c r="AE18" s="284">
        <v>68.8</v>
      </c>
    </row>
    <row r="19" spans="2:31" x14ac:dyDescent="0.2">
      <c r="B19" s="104"/>
      <c r="C19" s="89"/>
      <c r="D19" s="89"/>
      <c r="E19" s="89"/>
      <c r="F19" s="89"/>
      <c r="G19" s="90"/>
      <c r="H19" s="90"/>
      <c r="I19" s="91"/>
      <c r="J19" s="91"/>
      <c r="K19" s="85"/>
      <c r="N19" s="35" t="s">
        <v>334</v>
      </c>
      <c r="O19" s="89">
        <v>500</v>
      </c>
      <c r="P19" s="89">
        <v>500</v>
      </c>
      <c r="Q19" s="89">
        <v>400</v>
      </c>
      <c r="R19" s="89">
        <v>300</v>
      </c>
      <c r="S19" s="6"/>
      <c r="T19" s="215" t="s">
        <v>542</v>
      </c>
      <c r="U19" s="284"/>
      <c r="V19" s="284"/>
      <c r="W19" s="284"/>
      <c r="X19" s="284"/>
      <c r="Y19" s="284"/>
      <c r="Z19" s="284"/>
      <c r="AA19" s="284"/>
      <c r="AB19" s="284"/>
      <c r="AC19" s="284">
        <v>0</v>
      </c>
      <c r="AD19" s="284">
        <v>0</v>
      </c>
      <c r="AE19" s="284">
        <v>128.53406869575019</v>
      </c>
    </row>
    <row r="20" spans="2:31" x14ac:dyDescent="0.2">
      <c r="B20" s="106" t="s">
        <v>271</v>
      </c>
      <c r="C20" s="99">
        <v>3127</v>
      </c>
      <c r="D20" s="99">
        <v>3435</v>
      </c>
      <c r="E20" s="99">
        <v>2842</v>
      </c>
      <c r="F20" s="99">
        <v>2450</v>
      </c>
      <c r="G20" s="98">
        <v>2226</v>
      </c>
      <c r="H20" s="98">
        <v>2028</v>
      </c>
      <c r="I20" s="98">
        <v>1670</v>
      </c>
      <c r="J20" s="98">
        <v>1342</v>
      </c>
      <c r="K20" s="85"/>
      <c r="M20" s="35" t="s">
        <v>270</v>
      </c>
      <c r="O20" s="71">
        <v>169</v>
      </c>
      <c r="P20" s="71">
        <v>25</v>
      </c>
      <c r="Q20" s="71">
        <v>713</v>
      </c>
      <c r="R20" s="71">
        <v>652</v>
      </c>
      <c r="S20" s="16"/>
      <c r="T20" s="254" t="s">
        <v>390</v>
      </c>
      <c r="U20" s="42">
        <v>921.1</v>
      </c>
      <c r="V20" s="42">
        <v>396</v>
      </c>
      <c r="W20" s="42">
        <v>387.83000000000004</v>
      </c>
      <c r="X20" s="42">
        <v>448.83000000000004</v>
      </c>
      <c r="Y20" s="42">
        <v>1034.48</v>
      </c>
      <c r="Z20" s="42">
        <v>1256.46</v>
      </c>
      <c r="AA20" s="42">
        <v>1172.31</v>
      </c>
      <c r="AB20" s="42">
        <v>1325.396</v>
      </c>
      <c r="AC20" s="42">
        <v>1037.259</v>
      </c>
      <c r="AD20" s="42">
        <v>2806.6518246837077</v>
      </c>
      <c r="AE20" s="42">
        <v>915.35699999999997</v>
      </c>
    </row>
    <row r="21" spans="2:31" x14ac:dyDescent="0.2">
      <c r="B21" s="106"/>
      <c r="C21" s="99"/>
      <c r="D21" s="99"/>
      <c r="E21" s="99"/>
      <c r="F21" s="99"/>
      <c r="G21" s="98"/>
      <c r="H21" s="98"/>
      <c r="I21" s="98"/>
      <c r="J21" s="98"/>
      <c r="K21" s="85"/>
      <c r="N21" s="35" t="s">
        <v>195</v>
      </c>
      <c r="O21" s="89">
        <v>169</v>
      </c>
      <c r="P21" s="89">
        <v>25</v>
      </c>
      <c r="Q21" s="89">
        <v>713</v>
      </c>
      <c r="R21" s="89">
        <v>652</v>
      </c>
      <c r="S21" s="85"/>
      <c r="T21" s="215" t="s">
        <v>483</v>
      </c>
      <c r="U21" s="284">
        <v>863</v>
      </c>
      <c r="V21" s="284">
        <v>388</v>
      </c>
      <c r="W21" s="284">
        <v>387.83000000000004</v>
      </c>
      <c r="X21" s="284">
        <v>274.67</v>
      </c>
      <c r="Y21" s="284">
        <v>954.96</v>
      </c>
      <c r="Z21" s="284">
        <v>698.36</v>
      </c>
      <c r="AA21" s="284">
        <v>1172.31</v>
      </c>
      <c r="AB21" s="284">
        <v>903.07600000000002</v>
      </c>
      <c r="AC21" s="284">
        <v>550.59900000000005</v>
      </c>
      <c r="AD21" s="284">
        <v>954.72900000000004</v>
      </c>
      <c r="AE21" s="284">
        <v>575.35699999999997</v>
      </c>
    </row>
    <row r="22" spans="2:31" x14ac:dyDescent="0.2">
      <c r="B22" s="106" t="s">
        <v>272</v>
      </c>
      <c r="C22" s="99">
        <v>1415</v>
      </c>
      <c r="D22" s="99">
        <v>1825</v>
      </c>
      <c r="E22" s="99">
        <v>1550</v>
      </c>
      <c r="F22" s="99">
        <v>1529</v>
      </c>
      <c r="G22" s="98">
        <v>1939</v>
      </c>
      <c r="H22" s="98">
        <v>2092</v>
      </c>
      <c r="I22" s="98">
        <v>1762</v>
      </c>
      <c r="J22" s="98">
        <v>1611</v>
      </c>
      <c r="K22" s="16"/>
      <c r="L22" s="173" t="s">
        <v>335</v>
      </c>
      <c r="M22" s="173" t="s">
        <v>336</v>
      </c>
      <c r="N22" s="173"/>
      <c r="O22" s="99">
        <v>1491</v>
      </c>
      <c r="P22" s="99">
        <v>1407</v>
      </c>
      <c r="Q22" s="99">
        <v>1337</v>
      </c>
      <c r="R22" s="99">
        <v>5148</v>
      </c>
      <c r="S22" s="93"/>
      <c r="T22" s="215" t="s">
        <v>484</v>
      </c>
      <c r="U22" s="285">
        <v>58.1</v>
      </c>
      <c r="V22" s="285">
        <v>8</v>
      </c>
      <c r="W22" s="285">
        <v>0</v>
      </c>
      <c r="X22" s="285">
        <v>74.16</v>
      </c>
      <c r="Y22" s="285">
        <v>79.52</v>
      </c>
      <c r="Z22" s="285">
        <v>0.27</v>
      </c>
      <c r="AA22" s="285">
        <v>0</v>
      </c>
      <c r="AB22" s="285">
        <v>0</v>
      </c>
      <c r="AC22" s="285">
        <v>0.22</v>
      </c>
      <c r="AD22" s="285">
        <v>1566.2228246837078</v>
      </c>
      <c r="AE22" s="285">
        <v>340</v>
      </c>
    </row>
    <row r="23" spans="2:31" x14ac:dyDescent="0.2">
      <c r="B23" s="106"/>
      <c r="C23" s="99"/>
      <c r="D23" s="99"/>
      <c r="E23" s="99"/>
      <c r="F23" s="99"/>
      <c r="G23" s="98"/>
      <c r="H23" s="98"/>
      <c r="I23" s="98"/>
      <c r="J23" s="98"/>
      <c r="K23" s="85"/>
      <c r="M23" s="168" t="s">
        <v>472</v>
      </c>
      <c r="N23" s="168"/>
      <c r="O23" s="89" t="s">
        <v>18</v>
      </c>
      <c r="P23" s="89" t="s">
        <v>18</v>
      </c>
      <c r="Q23" s="89" t="s">
        <v>18</v>
      </c>
      <c r="R23" s="89" t="s">
        <v>18</v>
      </c>
      <c r="S23" s="93"/>
      <c r="T23" s="215" t="s">
        <v>485</v>
      </c>
      <c r="U23" s="284">
        <v>0</v>
      </c>
      <c r="V23" s="284">
        <v>0</v>
      </c>
      <c r="W23" s="284">
        <v>0</v>
      </c>
      <c r="X23" s="284">
        <v>100</v>
      </c>
      <c r="Y23" s="284">
        <v>0</v>
      </c>
      <c r="Z23" s="284">
        <v>557.83000000000004</v>
      </c>
      <c r="AA23" s="284">
        <v>0</v>
      </c>
      <c r="AB23" s="284">
        <v>422.32</v>
      </c>
      <c r="AC23" s="284">
        <v>486.44000000000005</v>
      </c>
      <c r="AD23" s="284">
        <v>285.7</v>
      </c>
      <c r="AE23" s="284">
        <v>0</v>
      </c>
    </row>
    <row r="24" spans="2:31" x14ac:dyDescent="0.2">
      <c r="B24" s="106" t="s">
        <v>293</v>
      </c>
      <c r="C24" s="99">
        <v>30418</v>
      </c>
      <c r="D24" s="99">
        <v>33607</v>
      </c>
      <c r="E24" s="99">
        <v>32196</v>
      </c>
      <c r="F24" s="99">
        <v>32144</v>
      </c>
      <c r="G24" s="98">
        <v>33400</v>
      </c>
      <c r="H24" s="98">
        <v>33352</v>
      </c>
      <c r="I24" s="98">
        <v>33307</v>
      </c>
      <c r="J24" s="98">
        <v>34037</v>
      </c>
      <c r="K24" s="16"/>
      <c r="M24" s="168" t="s">
        <v>473</v>
      </c>
      <c r="N24" s="168"/>
      <c r="O24" s="92">
        <v>1491</v>
      </c>
      <c r="P24" s="92">
        <v>1407</v>
      </c>
      <c r="Q24" s="92">
        <v>1337</v>
      </c>
      <c r="R24" s="92">
        <v>5148</v>
      </c>
      <c r="S24" s="85"/>
      <c r="T24" s="183" t="s">
        <v>391</v>
      </c>
      <c r="U24" s="42">
        <v>8736</v>
      </c>
      <c r="V24" s="42">
        <v>8444</v>
      </c>
      <c r="W24" s="42">
        <v>6164.4</v>
      </c>
      <c r="X24" s="42">
        <v>3590.0020000000004</v>
      </c>
      <c r="Y24" s="42">
        <v>3568.5</v>
      </c>
      <c r="Z24" s="42">
        <v>4988.63</v>
      </c>
      <c r="AA24" s="42">
        <v>5905.6416900000004</v>
      </c>
      <c r="AB24" s="42">
        <v>6256.20309</v>
      </c>
      <c r="AC24" s="42">
        <v>5901.1219700000001</v>
      </c>
      <c r="AD24" s="42">
        <v>6730.2336099999993</v>
      </c>
      <c r="AE24" s="42">
        <v>7478.6019749999996</v>
      </c>
    </row>
    <row r="25" spans="2:31" x14ac:dyDescent="0.2">
      <c r="B25" s="64"/>
      <c r="C25" s="89"/>
      <c r="D25" s="89"/>
      <c r="E25" s="89"/>
      <c r="F25" s="89"/>
      <c r="G25" s="90"/>
      <c r="H25" s="90"/>
      <c r="I25" s="90"/>
      <c r="J25" s="90"/>
      <c r="K25" s="16"/>
      <c r="L25" s="173" t="s">
        <v>337</v>
      </c>
      <c r="M25" s="173" t="s">
        <v>338</v>
      </c>
      <c r="N25" s="173"/>
      <c r="O25" s="71">
        <v>839</v>
      </c>
      <c r="P25" s="71">
        <v>818</v>
      </c>
      <c r="Q25" s="71">
        <v>1296</v>
      </c>
      <c r="R25" s="71">
        <v>1274</v>
      </c>
      <c r="S25" s="93"/>
      <c r="T25" s="101" t="s">
        <v>392</v>
      </c>
      <c r="U25" s="286">
        <v>1922.0837378603001</v>
      </c>
      <c r="V25" s="286">
        <v>1916.1428674926999</v>
      </c>
      <c r="W25" s="286">
        <v>1826.8323088092</v>
      </c>
      <c r="X25" s="286">
        <v>1132.5110088599999</v>
      </c>
      <c r="Y25" s="286">
        <v>247.5</v>
      </c>
      <c r="Z25" s="286">
        <v>0</v>
      </c>
      <c r="AA25" s="286">
        <v>0</v>
      </c>
      <c r="AB25" s="286">
        <v>0</v>
      </c>
      <c r="AC25" s="286">
        <v>0</v>
      </c>
      <c r="AD25" s="286">
        <v>1443.67452</v>
      </c>
      <c r="AE25" s="286">
        <v>2966.2360650000001</v>
      </c>
    </row>
    <row r="26" spans="2:31" x14ac:dyDescent="0.2">
      <c r="B26" s="106" t="s">
        <v>273</v>
      </c>
      <c r="C26" s="99">
        <v>3178</v>
      </c>
      <c r="D26" s="99">
        <v>5315</v>
      </c>
      <c r="E26" s="99">
        <v>5664</v>
      </c>
      <c r="F26" s="99">
        <v>5015</v>
      </c>
      <c r="G26" s="98">
        <v>3132</v>
      </c>
      <c r="H26" s="98">
        <v>2122</v>
      </c>
      <c r="I26" s="98">
        <v>1399</v>
      </c>
      <c r="J26" s="98">
        <v>1376</v>
      </c>
      <c r="K26" s="16"/>
      <c r="M26" s="35" t="s">
        <v>339</v>
      </c>
      <c r="O26" s="89">
        <v>700</v>
      </c>
      <c r="P26" s="89">
        <v>700</v>
      </c>
      <c r="Q26" s="92">
        <v>1200</v>
      </c>
      <c r="R26" s="92">
        <v>1200</v>
      </c>
      <c r="S26" s="16"/>
      <c r="T26" s="101" t="s">
        <v>393</v>
      </c>
      <c r="U26" s="286">
        <v>6813.9162621396999</v>
      </c>
      <c r="V26" s="286">
        <v>6527.8571325072999</v>
      </c>
      <c r="W26" s="286">
        <v>4337.5676911907995</v>
      </c>
      <c r="X26" s="286">
        <v>2457.4909911400005</v>
      </c>
      <c r="Y26" s="286">
        <v>3321</v>
      </c>
      <c r="Z26" s="286">
        <v>4988.63</v>
      </c>
      <c r="AA26" s="286">
        <v>5905.6416900000004</v>
      </c>
      <c r="AB26" s="286">
        <v>6256.20309</v>
      </c>
      <c r="AC26" s="286">
        <v>5901.1219700000001</v>
      </c>
      <c r="AD26" s="286">
        <v>5286.5590899999997</v>
      </c>
      <c r="AE26" s="286">
        <v>4512.3659099999995</v>
      </c>
    </row>
    <row r="27" spans="2:31" x14ac:dyDescent="0.2">
      <c r="B27" s="101" t="s">
        <v>274</v>
      </c>
      <c r="C27" s="92">
        <v>1507</v>
      </c>
      <c r="D27" s="92">
        <v>1719</v>
      </c>
      <c r="E27" s="92">
        <v>1733</v>
      </c>
      <c r="F27" s="92">
        <v>1100</v>
      </c>
      <c r="G27" s="90">
        <v>406</v>
      </c>
      <c r="H27" s="90" t="s">
        <v>18</v>
      </c>
      <c r="I27" s="90" t="s">
        <v>18</v>
      </c>
      <c r="J27" s="90" t="s">
        <v>18</v>
      </c>
      <c r="K27" s="16"/>
      <c r="M27" s="35" t="s">
        <v>340</v>
      </c>
      <c r="O27" s="89">
        <v>109</v>
      </c>
      <c r="P27" s="89">
        <v>88</v>
      </c>
      <c r="Q27" s="89">
        <v>66</v>
      </c>
      <c r="R27" s="89">
        <v>44</v>
      </c>
      <c r="S27" s="16"/>
      <c r="T27" s="183" t="s">
        <v>394</v>
      </c>
      <c r="U27" s="42">
        <v>2623</v>
      </c>
      <c r="V27" s="42">
        <v>2522</v>
      </c>
      <c r="W27" s="42">
        <v>2424.6200000000003</v>
      </c>
      <c r="X27" s="42">
        <v>3400.48</v>
      </c>
      <c r="Y27" s="42">
        <v>3189.52</v>
      </c>
      <c r="Z27" s="42">
        <v>3621.17</v>
      </c>
      <c r="AA27" s="42">
        <v>3482.1117633153694</v>
      </c>
      <c r="AB27" s="42">
        <v>3651.7779527999992</v>
      </c>
      <c r="AC27" s="42">
        <v>6988.8237307999998</v>
      </c>
      <c r="AD27" s="42">
        <v>9935.2583263899996</v>
      </c>
      <c r="AE27" s="42">
        <v>9260.2595301999991</v>
      </c>
    </row>
    <row r="28" spans="2:31" x14ac:dyDescent="0.2">
      <c r="B28" s="104" t="s">
        <v>275</v>
      </c>
      <c r="C28" s="92">
        <v>1507</v>
      </c>
      <c r="D28" s="92">
        <v>1380</v>
      </c>
      <c r="E28" s="92">
        <v>1072</v>
      </c>
      <c r="F28" s="89">
        <v>774</v>
      </c>
      <c r="G28" s="90">
        <v>234</v>
      </c>
      <c r="H28" s="90" t="s">
        <v>18</v>
      </c>
      <c r="I28" s="90" t="s">
        <v>18</v>
      </c>
      <c r="J28" s="90" t="s">
        <v>18</v>
      </c>
      <c r="K28" s="16"/>
      <c r="M28" s="35" t="s">
        <v>341</v>
      </c>
      <c r="O28" s="89">
        <v>30</v>
      </c>
      <c r="P28" s="89">
        <v>30</v>
      </c>
      <c r="Q28" s="89">
        <v>30</v>
      </c>
      <c r="R28" s="89">
        <v>30</v>
      </c>
      <c r="S28" s="6"/>
      <c r="T28" s="101" t="s">
        <v>395</v>
      </c>
      <c r="U28" s="286">
        <v>1100</v>
      </c>
      <c r="V28" s="286">
        <v>1000</v>
      </c>
      <c r="W28" s="286">
        <v>900</v>
      </c>
      <c r="X28" s="286">
        <v>800</v>
      </c>
      <c r="Y28" s="286">
        <v>700</v>
      </c>
      <c r="Z28" s="286">
        <v>700</v>
      </c>
      <c r="AA28" s="286">
        <v>700</v>
      </c>
      <c r="AB28" s="286">
        <v>700</v>
      </c>
      <c r="AC28" s="286">
        <v>2700</v>
      </c>
      <c r="AD28" s="286">
        <v>5700</v>
      </c>
      <c r="AE28" s="286">
        <v>3700</v>
      </c>
    </row>
    <row r="29" spans="2:31" x14ac:dyDescent="0.2">
      <c r="B29" s="104" t="s">
        <v>276</v>
      </c>
      <c r="C29" s="89" t="s">
        <v>18</v>
      </c>
      <c r="D29" s="89">
        <v>67</v>
      </c>
      <c r="E29" s="89">
        <v>361</v>
      </c>
      <c r="F29" s="89" t="s">
        <v>18</v>
      </c>
      <c r="G29" s="90" t="s">
        <v>18</v>
      </c>
      <c r="H29" s="90" t="s">
        <v>18</v>
      </c>
      <c r="I29" s="90" t="s">
        <v>18</v>
      </c>
      <c r="J29" s="90" t="s">
        <v>18</v>
      </c>
      <c r="K29" s="16"/>
      <c r="O29" s="89"/>
      <c r="P29" s="89"/>
      <c r="Q29" s="89"/>
      <c r="R29" s="89"/>
      <c r="S29" s="16"/>
      <c r="T29" s="101" t="s">
        <v>396</v>
      </c>
      <c r="U29" s="286">
        <v>0</v>
      </c>
      <c r="V29" s="286">
        <v>0</v>
      </c>
      <c r="W29" s="286">
        <v>0</v>
      </c>
      <c r="X29" s="286">
        <v>0</v>
      </c>
      <c r="Y29" s="286">
        <v>0</v>
      </c>
      <c r="Z29" s="286">
        <v>0</v>
      </c>
      <c r="AA29" s="286">
        <v>0</v>
      </c>
      <c r="AB29" s="286">
        <v>0</v>
      </c>
      <c r="AC29" s="286">
        <v>0</v>
      </c>
      <c r="AD29" s="286">
        <v>0</v>
      </c>
      <c r="AE29" s="286">
        <v>0</v>
      </c>
    </row>
    <row r="30" spans="2:31" x14ac:dyDescent="0.2">
      <c r="B30" s="104" t="s">
        <v>277</v>
      </c>
      <c r="C30" s="89" t="s">
        <v>18</v>
      </c>
      <c r="D30" s="89">
        <v>272</v>
      </c>
      <c r="E30" s="89">
        <v>300</v>
      </c>
      <c r="F30" s="89">
        <v>326</v>
      </c>
      <c r="G30" s="90">
        <v>172</v>
      </c>
      <c r="H30" s="90" t="s">
        <v>18</v>
      </c>
      <c r="I30" s="90" t="s">
        <v>18</v>
      </c>
      <c r="J30" s="90" t="s">
        <v>18</v>
      </c>
      <c r="K30" s="16"/>
      <c r="L30" s="173" t="s">
        <v>342</v>
      </c>
      <c r="M30" s="173"/>
      <c r="N30" s="173"/>
      <c r="O30" s="71">
        <v>295</v>
      </c>
      <c r="P30" s="71">
        <v>239</v>
      </c>
      <c r="Q30" s="71">
        <v>196</v>
      </c>
      <c r="R30" s="71">
        <v>152</v>
      </c>
      <c r="S30" s="16"/>
      <c r="T30" s="101" t="s">
        <v>397</v>
      </c>
      <c r="U30" s="286">
        <v>0</v>
      </c>
      <c r="V30" s="286">
        <v>0</v>
      </c>
      <c r="W30" s="286">
        <v>0</v>
      </c>
      <c r="X30" s="286">
        <v>1072.1600000000001</v>
      </c>
      <c r="Y30" s="286">
        <v>1047.1499999999999</v>
      </c>
      <c r="Z30" s="286">
        <v>1542</v>
      </c>
      <c r="AA30" s="286">
        <v>1440</v>
      </c>
      <c r="AB30" s="286">
        <v>1534.9399999999998</v>
      </c>
      <c r="AC30" s="286">
        <v>2908</v>
      </c>
      <c r="AD30" s="286">
        <v>2865.32</v>
      </c>
      <c r="AE30" s="286">
        <v>4133.7000000000007</v>
      </c>
    </row>
    <row r="31" spans="2:31" x14ac:dyDescent="0.2">
      <c r="B31" s="101" t="s">
        <v>278</v>
      </c>
      <c r="C31" s="89" t="s">
        <v>18</v>
      </c>
      <c r="D31" s="92">
        <v>1164</v>
      </c>
      <c r="E31" s="92">
        <v>1297</v>
      </c>
      <c r="F31" s="92">
        <v>1376</v>
      </c>
      <c r="G31" s="90">
        <v>924</v>
      </c>
      <c r="H31" s="90">
        <v>696</v>
      </c>
      <c r="I31" s="90" t="s">
        <v>18</v>
      </c>
      <c r="J31" s="90" t="s">
        <v>18</v>
      </c>
      <c r="K31" s="16"/>
      <c r="M31" s="35" t="s">
        <v>262</v>
      </c>
      <c r="O31" s="89" t="s">
        <v>18</v>
      </c>
      <c r="P31" s="89" t="s">
        <v>18</v>
      </c>
      <c r="Q31" s="89" t="s">
        <v>18</v>
      </c>
      <c r="R31" s="89" t="s">
        <v>18</v>
      </c>
      <c r="S31" s="16"/>
      <c r="T31" s="101" t="s">
        <v>474</v>
      </c>
      <c r="U31" s="286">
        <v>1522</v>
      </c>
      <c r="V31" s="286">
        <v>1518</v>
      </c>
      <c r="W31" s="286">
        <v>1519.34</v>
      </c>
      <c r="X31" s="286">
        <v>1522.38</v>
      </c>
      <c r="Y31" s="286">
        <v>1432.24</v>
      </c>
      <c r="Z31" s="286">
        <v>1369.88</v>
      </c>
      <c r="AA31" s="286">
        <v>1328.9508647999999</v>
      </c>
      <c r="AB31" s="286">
        <v>1407.8379527999998</v>
      </c>
      <c r="AC31" s="286">
        <v>1374.8237308</v>
      </c>
      <c r="AD31" s="286">
        <v>1367.0104248</v>
      </c>
      <c r="AE31" s="286">
        <v>1423.7933111999998</v>
      </c>
    </row>
    <row r="32" spans="2:31" x14ac:dyDescent="0.2">
      <c r="B32" s="101" t="s">
        <v>279</v>
      </c>
      <c r="C32" s="89">
        <v>285</v>
      </c>
      <c r="D32" s="89">
        <v>263</v>
      </c>
      <c r="E32" s="89">
        <v>241</v>
      </c>
      <c r="F32" s="89">
        <v>219</v>
      </c>
      <c r="G32" s="90">
        <v>197</v>
      </c>
      <c r="H32" s="90">
        <v>175</v>
      </c>
      <c r="I32" s="90">
        <v>153</v>
      </c>
      <c r="J32" s="90">
        <v>131</v>
      </c>
      <c r="K32" s="16"/>
      <c r="M32" s="35" t="s">
        <v>263</v>
      </c>
      <c r="O32" s="89">
        <v>190</v>
      </c>
      <c r="P32" s="89">
        <v>155</v>
      </c>
      <c r="Q32" s="89">
        <v>132</v>
      </c>
      <c r="R32" s="89">
        <v>102</v>
      </c>
      <c r="S32" s="16"/>
      <c r="T32" s="101" t="s">
        <v>398</v>
      </c>
      <c r="U32" s="286">
        <v>1</v>
      </c>
      <c r="V32" s="286">
        <v>4</v>
      </c>
      <c r="W32" s="286">
        <v>5.28</v>
      </c>
      <c r="X32" s="286">
        <v>5.94</v>
      </c>
      <c r="Y32" s="286">
        <v>10.130000000000001</v>
      </c>
      <c r="Z32" s="286">
        <v>9.2899999999999991</v>
      </c>
      <c r="AA32" s="286">
        <v>13.160898515369265</v>
      </c>
      <c r="AB32" s="286">
        <v>9</v>
      </c>
      <c r="AC32" s="286">
        <v>6</v>
      </c>
      <c r="AD32" s="286">
        <v>2.9279015899999998</v>
      </c>
      <c r="AE32" s="286">
        <v>2.766219</v>
      </c>
    </row>
    <row r="33" spans="2:31" x14ac:dyDescent="0.2">
      <c r="B33" s="101" t="s">
        <v>291</v>
      </c>
      <c r="C33" s="89" t="s">
        <v>18</v>
      </c>
      <c r="D33" s="89">
        <v>196</v>
      </c>
      <c r="E33" s="89">
        <v>156</v>
      </c>
      <c r="F33" s="89">
        <v>150</v>
      </c>
      <c r="G33" s="90">
        <v>75</v>
      </c>
      <c r="H33" s="90">
        <v>6</v>
      </c>
      <c r="I33" s="90">
        <v>1</v>
      </c>
      <c r="J33" s="90" t="s">
        <v>18</v>
      </c>
      <c r="K33" s="16"/>
      <c r="M33" s="35" t="s">
        <v>264</v>
      </c>
      <c r="O33" s="89">
        <v>85</v>
      </c>
      <c r="P33" s="89">
        <v>71</v>
      </c>
      <c r="Q33" s="89">
        <v>60</v>
      </c>
      <c r="R33" s="89">
        <v>50</v>
      </c>
      <c r="S33" s="16"/>
      <c r="T33" s="106" t="s">
        <v>399</v>
      </c>
      <c r="U33" s="42">
        <v>1464.92</v>
      </c>
      <c r="V33" s="42">
        <v>1437.8400000000001</v>
      </c>
      <c r="W33" s="42">
        <v>1519.61</v>
      </c>
      <c r="X33" s="42">
        <v>2147.2649999999999</v>
      </c>
      <c r="Y33" s="42">
        <v>2249.16</v>
      </c>
      <c r="Z33" s="42">
        <v>2749.3541812726407</v>
      </c>
      <c r="AA33" s="42">
        <v>2776.7275423316632</v>
      </c>
      <c r="AB33" s="42">
        <v>2880.44</v>
      </c>
      <c r="AC33" s="42">
        <v>2625.7597536185422</v>
      </c>
      <c r="AD33" s="42">
        <v>4044.9204640925859</v>
      </c>
      <c r="AE33" s="42">
        <v>5858.2644722751866</v>
      </c>
    </row>
    <row r="34" spans="2:31" x14ac:dyDescent="0.2">
      <c r="B34" s="101" t="s">
        <v>292</v>
      </c>
      <c r="C34" s="89">
        <v>450</v>
      </c>
      <c r="D34" s="89">
        <v>700</v>
      </c>
      <c r="E34" s="89">
        <v>700</v>
      </c>
      <c r="F34" s="89">
        <v>700</v>
      </c>
      <c r="G34" s="90">
        <v>750</v>
      </c>
      <c r="H34" s="90">
        <v>700</v>
      </c>
      <c r="I34" s="90">
        <v>700</v>
      </c>
      <c r="J34" s="90">
        <v>700</v>
      </c>
      <c r="K34" s="16"/>
      <c r="M34" s="35" t="s">
        <v>343</v>
      </c>
      <c r="O34" s="89">
        <v>12</v>
      </c>
      <c r="P34" s="89">
        <v>8</v>
      </c>
      <c r="Q34" s="89">
        <v>4</v>
      </c>
      <c r="R34" s="89" t="s">
        <v>18</v>
      </c>
      <c r="S34" s="6"/>
      <c r="T34" s="183" t="s">
        <v>400</v>
      </c>
      <c r="U34" s="42">
        <v>66</v>
      </c>
      <c r="V34" s="42">
        <v>176.39999999999998</v>
      </c>
      <c r="W34" s="42">
        <v>217.06</v>
      </c>
      <c r="X34" s="42">
        <v>589.27499999999998</v>
      </c>
      <c r="Y34" s="42">
        <v>797.97</v>
      </c>
      <c r="Z34" s="42">
        <v>1211.22</v>
      </c>
      <c r="AA34" s="42">
        <v>1213.521</v>
      </c>
      <c r="AB34" s="42">
        <v>1396</v>
      </c>
      <c r="AC34" s="42">
        <v>1335.0920000000001</v>
      </c>
      <c r="AD34" s="42">
        <v>2881</v>
      </c>
      <c r="AE34" s="42">
        <v>4929</v>
      </c>
    </row>
    <row r="35" spans="2:31" x14ac:dyDescent="0.2">
      <c r="B35" s="101" t="s">
        <v>280</v>
      </c>
      <c r="C35" s="89" t="s">
        <v>281</v>
      </c>
      <c r="D35" s="89" t="s">
        <v>281</v>
      </c>
      <c r="E35" s="89" t="s">
        <v>281</v>
      </c>
      <c r="F35" s="89" t="s">
        <v>281</v>
      </c>
      <c r="G35" s="90" t="s">
        <v>281</v>
      </c>
      <c r="H35" s="90" t="s">
        <v>281</v>
      </c>
      <c r="I35" s="90" t="s">
        <v>281</v>
      </c>
      <c r="J35" s="90" t="s">
        <v>18</v>
      </c>
      <c r="K35" s="16"/>
      <c r="M35" s="35" t="s">
        <v>344</v>
      </c>
      <c r="O35" s="89">
        <v>8</v>
      </c>
      <c r="P35" s="89">
        <v>5</v>
      </c>
      <c r="Q35" s="89" t="s">
        <v>18</v>
      </c>
      <c r="R35" s="89" t="s">
        <v>18</v>
      </c>
      <c r="S35" s="6"/>
      <c r="T35" s="101" t="s">
        <v>262</v>
      </c>
      <c r="U35" s="286">
        <v>0</v>
      </c>
      <c r="V35" s="286">
        <v>0</v>
      </c>
      <c r="W35" s="286">
        <v>0</v>
      </c>
      <c r="X35" s="286">
        <v>0</v>
      </c>
      <c r="Y35" s="286">
        <v>0</v>
      </c>
      <c r="Z35" s="286">
        <v>0</v>
      </c>
      <c r="AA35" s="286">
        <v>0</v>
      </c>
      <c r="AB35" s="286">
        <v>0</v>
      </c>
      <c r="AC35" s="286">
        <v>0</v>
      </c>
      <c r="AD35" s="286">
        <v>0</v>
      </c>
      <c r="AE35" s="286">
        <v>0</v>
      </c>
    </row>
    <row r="36" spans="2:31" x14ac:dyDescent="0.2">
      <c r="B36" s="101" t="s">
        <v>282</v>
      </c>
      <c r="C36" s="89" t="s">
        <v>281</v>
      </c>
      <c r="D36" s="89" t="s">
        <v>281</v>
      </c>
      <c r="E36" s="89" t="s">
        <v>281</v>
      </c>
      <c r="F36" s="89" t="s">
        <v>281</v>
      </c>
      <c r="G36" s="90" t="s">
        <v>281</v>
      </c>
      <c r="H36" s="90" t="s">
        <v>281</v>
      </c>
      <c r="I36" s="90" t="s">
        <v>281</v>
      </c>
      <c r="J36" s="90" t="s">
        <v>18</v>
      </c>
      <c r="K36" s="16"/>
      <c r="O36" s="89"/>
      <c r="P36" s="89"/>
      <c r="Q36" s="89"/>
      <c r="R36" s="89"/>
      <c r="S36" s="16"/>
      <c r="T36" s="101" t="s">
        <v>263</v>
      </c>
      <c r="U36" s="286">
        <v>45</v>
      </c>
      <c r="V36" s="286">
        <v>37.799999999999997</v>
      </c>
      <c r="W36" s="286">
        <v>32.5</v>
      </c>
      <c r="X36" s="286">
        <v>27.5</v>
      </c>
      <c r="Y36" s="286">
        <v>22.490000000000009</v>
      </c>
      <c r="Z36" s="286">
        <v>14.18</v>
      </c>
      <c r="AA36" s="286">
        <v>8.4019999999999992</v>
      </c>
      <c r="AB36" s="286">
        <v>3</v>
      </c>
      <c r="AC36" s="286">
        <v>2.5</v>
      </c>
      <c r="AD36" s="286">
        <v>0</v>
      </c>
      <c r="AE36" s="286">
        <v>0</v>
      </c>
    </row>
    <row r="37" spans="2:31" x14ac:dyDescent="0.2">
      <c r="B37" s="101" t="s">
        <v>283</v>
      </c>
      <c r="C37" s="89" t="s">
        <v>281</v>
      </c>
      <c r="D37" s="89" t="s">
        <v>281</v>
      </c>
      <c r="E37" s="89" t="s">
        <v>281</v>
      </c>
      <c r="F37" s="89" t="s">
        <v>281</v>
      </c>
      <c r="G37" s="90" t="s">
        <v>281</v>
      </c>
      <c r="H37" s="90" t="s">
        <v>281</v>
      </c>
      <c r="I37" s="90" t="s">
        <v>281</v>
      </c>
      <c r="J37" s="90" t="s">
        <v>18</v>
      </c>
      <c r="K37" s="16"/>
      <c r="L37" s="173" t="s">
        <v>345</v>
      </c>
      <c r="M37" s="173"/>
      <c r="N37" s="173"/>
      <c r="O37" s="71">
        <v>633</v>
      </c>
      <c r="P37" s="71">
        <v>962</v>
      </c>
      <c r="Q37" s="71">
        <v>1007</v>
      </c>
      <c r="R37" s="71">
        <v>917</v>
      </c>
      <c r="S37" s="16"/>
      <c r="T37" s="101" t="s">
        <v>386</v>
      </c>
      <c r="U37" s="286">
        <v>21</v>
      </c>
      <c r="V37" s="286">
        <v>138.6</v>
      </c>
      <c r="W37" s="286">
        <v>184.56</v>
      </c>
      <c r="X37" s="286">
        <v>561.77499999999998</v>
      </c>
      <c r="Y37" s="286">
        <v>775.48</v>
      </c>
      <c r="Z37" s="286">
        <v>1197.04</v>
      </c>
      <c r="AA37" s="286">
        <v>1205.1189999999999</v>
      </c>
      <c r="AB37" s="286">
        <v>1193</v>
      </c>
      <c r="AC37" s="286">
        <v>1132.5920000000001</v>
      </c>
      <c r="AD37" s="286">
        <v>2531</v>
      </c>
      <c r="AE37" s="286">
        <v>4300</v>
      </c>
    </row>
    <row r="38" spans="2:31" x14ac:dyDescent="0.2">
      <c r="B38" s="101" t="s">
        <v>284</v>
      </c>
      <c r="C38" s="89" t="s">
        <v>281</v>
      </c>
      <c r="D38" s="89" t="s">
        <v>281</v>
      </c>
      <c r="E38" s="89" t="s">
        <v>281</v>
      </c>
      <c r="F38" s="89" t="s">
        <v>281</v>
      </c>
      <c r="G38" s="90" t="s">
        <v>281</v>
      </c>
      <c r="H38" s="90" t="s">
        <v>281</v>
      </c>
      <c r="I38" s="90" t="s">
        <v>281</v>
      </c>
      <c r="J38" s="90" t="s">
        <v>18</v>
      </c>
      <c r="K38" s="85"/>
      <c r="L38" s="173"/>
      <c r="M38" s="173"/>
      <c r="N38" s="173"/>
      <c r="O38" s="71"/>
      <c r="P38" s="71"/>
      <c r="Q38" s="71"/>
      <c r="R38" s="71"/>
      <c r="S38" s="6"/>
      <c r="T38" s="101" t="s">
        <v>401</v>
      </c>
      <c r="U38" s="286">
        <v>0</v>
      </c>
      <c r="V38" s="286">
        <v>0</v>
      </c>
      <c r="W38" s="286">
        <v>0</v>
      </c>
      <c r="X38" s="286">
        <v>0</v>
      </c>
      <c r="Y38" s="286">
        <v>0</v>
      </c>
      <c r="Z38" s="286">
        <v>0</v>
      </c>
      <c r="AA38" s="286">
        <v>0</v>
      </c>
      <c r="AB38" s="286">
        <v>200</v>
      </c>
      <c r="AC38" s="286">
        <v>200</v>
      </c>
      <c r="AD38" s="286">
        <v>350</v>
      </c>
      <c r="AE38" s="286">
        <v>629</v>
      </c>
    </row>
    <row r="39" spans="2:31" x14ac:dyDescent="0.2">
      <c r="B39" s="101" t="s">
        <v>285</v>
      </c>
      <c r="C39" s="89">
        <v>683</v>
      </c>
      <c r="D39" s="89">
        <v>616</v>
      </c>
      <c r="E39" s="89">
        <v>781</v>
      </c>
      <c r="F39" s="89">
        <v>749</v>
      </c>
      <c r="G39" s="90">
        <v>500</v>
      </c>
      <c r="H39" s="90">
        <v>500</v>
      </c>
      <c r="I39" s="90">
        <v>500</v>
      </c>
      <c r="J39" s="90">
        <v>500</v>
      </c>
      <c r="K39" s="85"/>
      <c r="L39" s="173" t="s">
        <v>346</v>
      </c>
      <c r="M39" s="173"/>
      <c r="N39" s="173"/>
      <c r="O39" s="89" t="s">
        <v>18</v>
      </c>
      <c r="P39" s="89" t="s">
        <v>18</v>
      </c>
      <c r="Q39" s="89" t="s">
        <v>18</v>
      </c>
      <c r="R39" s="89" t="s">
        <v>18</v>
      </c>
      <c r="S39" s="85"/>
      <c r="T39" s="101" t="s">
        <v>344</v>
      </c>
      <c r="U39" s="286">
        <v>0</v>
      </c>
      <c r="V39" s="286">
        <v>0</v>
      </c>
      <c r="W39" s="286">
        <v>0</v>
      </c>
      <c r="X39" s="286">
        <v>0</v>
      </c>
      <c r="Y39" s="286">
        <v>0</v>
      </c>
      <c r="Z39" s="286">
        <v>0</v>
      </c>
      <c r="AA39" s="286">
        <v>0</v>
      </c>
      <c r="AB39" s="286">
        <v>0</v>
      </c>
      <c r="AC39" s="286">
        <v>0</v>
      </c>
      <c r="AD39" s="286">
        <v>0</v>
      </c>
      <c r="AE39" s="286">
        <v>0</v>
      </c>
    </row>
    <row r="40" spans="2:31" x14ac:dyDescent="0.2">
      <c r="B40" s="101" t="s">
        <v>286</v>
      </c>
      <c r="C40" s="89">
        <v>253</v>
      </c>
      <c r="D40" s="89">
        <v>657</v>
      </c>
      <c r="E40" s="89">
        <v>756</v>
      </c>
      <c r="F40" s="89">
        <v>721</v>
      </c>
      <c r="G40" s="90">
        <v>280</v>
      </c>
      <c r="H40" s="90">
        <v>45</v>
      </c>
      <c r="I40" s="90">
        <v>45</v>
      </c>
      <c r="J40" s="90">
        <v>45</v>
      </c>
      <c r="K40" s="85"/>
      <c r="M40" s="35" t="s">
        <v>347</v>
      </c>
      <c r="O40" s="89" t="s">
        <v>18</v>
      </c>
      <c r="P40" s="89" t="s">
        <v>18</v>
      </c>
      <c r="Q40" s="89" t="s">
        <v>18</v>
      </c>
      <c r="R40" s="89" t="s">
        <v>18</v>
      </c>
      <c r="S40" s="6"/>
      <c r="T40" s="183" t="s">
        <v>402</v>
      </c>
      <c r="U40" s="42">
        <v>1398.92</v>
      </c>
      <c r="V40" s="42">
        <v>1261.44</v>
      </c>
      <c r="W40" s="42">
        <v>1302.55</v>
      </c>
      <c r="X40" s="42">
        <v>1557.99</v>
      </c>
      <c r="Y40" s="42">
        <v>1451.19</v>
      </c>
      <c r="Z40" s="42">
        <v>1538.1341812726405</v>
      </c>
      <c r="AA40" s="42">
        <v>1563.2065423316635</v>
      </c>
      <c r="AB40" s="42">
        <v>1484.44</v>
      </c>
      <c r="AC40" s="42">
        <v>1290.6677536185418</v>
      </c>
      <c r="AD40" s="42">
        <v>1163.9204640925859</v>
      </c>
      <c r="AE40" s="42">
        <v>929.26447227518702</v>
      </c>
    </row>
    <row r="41" spans="2:31" x14ac:dyDescent="0.2">
      <c r="B41" s="101"/>
      <c r="C41" s="89"/>
      <c r="D41" s="89"/>
      <c r="E41" s="89"/>
      <c r="F41" s="89"/>
      <c r="G41" s="90"/>
      <c r="H41" s="90"/>
      <c r="I41" s="90"/>
      <c r="J41" s="90"/>
      <c r="K41" s="81"/>
      <c r="M41" s="35" t="s">
        <v>348</v>
      </c>
      <c r="O41" s="89" t="s">
        <v>18</v>
      </c>
      <c r="P41" s="89" t="s">
        <v>18</v>
      </c>
      <c r="Q41" s="89" t="s">
        <v>18</v>
      </c>
      <c r="R41" s="89" t="s">
        <v>18</v>
      </c>
      <c r="S41" s="85"/>
      <c r="T41" s="101" t="s">
        <v>385</v>
      </c>
      <c r="U41" s="286">
        <v>955.92</v>
      </c>
      <c r="V41" s="286">
        <v>919.07999999999993</v>
      </c>
      <c r="W41" s="286">
        <v>717.58999999999992</v>
      </c>
      <c r="X41" s="286">
        <v>686.67</v>
      </c>
      <c r="Y41" s="286">
        <v>604.05999999999995</v>
      </c>
      <c r="Z41" s="286">
        <v>562.1912037149325</v>
      </c>
      <c r="AA41" s="286">
        <v>491.22113103748609</v>
      </c>
      <c r="AB41" s="286">
        <v>441.65</v>
      </c>
      <c r="AC41" s="286">
        <v>483.12</v>
      </c>
      <c r="AD41" s="286">
        <v>518.79999999999995</v>
      </c>
      <c r="AE41" s="286">
        <v>306.39999999999998</v>
      </c>
    </row>
    <row r="42" spans="2:31" x14ac:dyDescent="0.2">
      <c r="B42" s="106" t="s">
        <v>287</v>
      </c>
      <c r="C42" s="99">
        <v>33596</v>
      </c>
      <c r="D42" s="99">
        <v>38922</v>
      </c>
      <c r="E42" s="99">
        <v>37860</v>
      </c>
      <c r="F42" s="99">
        <v>37159</v>
      </c>
      <c r="G42" s="98">
        <v>36532</v>
      </c>
      <c r="H42" s="98">
        <v>35474</v>
      </c>
      <c r="I42" s="98">
        <v>34706</v>
      </c>
      <c r="J42" s="98">
        <v>35413</v>
      </c>
      <c r="K42" s="85"/>
      <c r="O42" s="89"/>
      <c r="P42" s="89"/>
      <c r="Q42" s="89"/>
      <c r="R42" s="89"/>
      <c r="S42" s="85"/>
      <c r="T42" s="101" t="s">
        <v>390</v>
      </c>
      <c r="U42" s="286">
        <v>443</v>
      </c>
      <c r="V42" s="286">
        <v>342.36</v>
      </c>
      <c r="W42" s="286">
        <v>584.96</v>
      </c>
      <c r="X42" s="286">
        <v>871.32</v>
      </c>
      <c r="Y42" s="286">
        <v>847.13</v>
      </c>
      <c r="Z42" s="286">
        <v>975.94297755770788</v>
      </c>
      <c r="AA42" s="286">
        <v>1071.9854112941775</v>
      </c>
      <c r="AB42" s="286">
        <v>1042.79</v>
      </c>
      <c r="AC42" s="286">
        <v>807.54775361854183</v>
      </c>
      <c r="AD42" s="286">
        <v>645.12046409258596</v>
      </c>
      <c r="AE42" s="286">
        <v>622.86447227518704</v>
      </c>
    </row>
    <row r="43" spans="2:31" x14ac:dyDescent="0.2">
      <c r="B43" s="64"/>
      <c r="C43" s="89"/>
      <c r="D43" s="89"/>
      <c r="E43" s="89"/>
      <c r="F43" s="89"/>
      <c r="G43" s="90"/>
      <c r="H43" s="90"/>
      <c r="I43" s="98"/>
      <c r="J43" s="98"/>
      <c r="K43" s="28"/>
      <c r="L43" s="173" t="s">
        <v>349</v>
      </c>
      <c r="M43" s="173"/>
      <c r="N43" s="173"/>
      <c r="O43" s="71" t="s">
        <v>18</v>
      </c>
      <c r="P43" s="71" t="s">
        <v>18</v>
      </c>
      <c r="Q43" s="71" t="s">
        <v>18</v>
      </c>
      <c r="R43" s="71" t="s">
        <v>18</v>
      </c>
      <c r="T43" s="106" t="s">
        <v>403</v>
      </c>
      <c r="U43" s="42">
        <v>866.27037091948284</v>
      </c>
      <c r="V43" s="42">
        <v>1468.5039749512789</v>
      </c>
      <c r="W43" s="42">
        <v>1650.8709999999999</v>
      </c>
      <c r="X43" s="42">
        <v>1889.4349999999999</v>
      </c>
      <c r="Y43" s="42">
        <v>2254.13</v>
      </c>
      <c r="Z43" s="42">
        <v>2981.3500000000004</v>
      </c>
      <c r="AA43" s="42">
        <v>3214.6677544500003</v>
      </c>
      <c r="AB43" s="42">
        <v>4703.8211523703958</v>
      </c>
      <c r="AC43" s="42">
        <v>4790.2916515299994</v>
      </c>
      <c r="AD43" s="42">
        <v>4502.6636406799998</v>
      </c>
      <c r="AE43" s="42">
        <v>4427.8508749829016</v>
      </c>
    </row>
    <row r="44" spans="2:31" x14ac:dyDescent="0.2">
      <c r="B44" s="64" t="s">
        <v>288</v>
      </c>
      <c r="C44" s="71">
        <v>328</v>
      </c>
      <c r="D44" s="71">
        <v>195</v>
      </c>
      <c r="E44" s="71">
        <v>148</v>
      </c>
      <c r="F44" s="71">
        <v>90</v>
      </c>
      <c r="G44" s="97">
        <v>66</v>
      </c>
      <c r="H44" s="97">
        <v>42</v>
      </c>
      <c r="I44" s="98">
        <v>22</v>
      </c>
      <c r="J44" s="98">
        <v>10</v>
      </c>
      <c r="L44" s="173"/>
      <c r="M44" s="173"/>
      <c r="N44" s="173"/>
      <c r="O44" s="71"/>
      <c r="P44" s="71"/>
      <c r="Q44" s="71"/>
      <c r="R44" s="71"/>
      <c r="T44" s="183" t="s">
        <v>404</v>
      </c>
      <c r="U44" s="42">
        <v>226</v>
      </c>
      <c r="V44" s="42">
        <v>597.54999999999995</v>
      </c>
      <c r="W44" s="42">
        <v>738.3599999999999</v>
      </c>
      <c r="X44" s="42">
        <v>1028.7750000000001</v>
      </c>
      <c r="Y44" s="42">
        <v>1355.7600000000002</v>
      </c>
      <c r="Z44" s="42">
        <v>1887.8700000000001</v>
      </c>
      <c r="AA44" s="42">
        <v>2144.7277544500002</v>
      </c>
      <c r="AB44" s="42">
        <v>3461.7260201300001</v>
      </c>
      <c r="AC44" s="42">
        <v>3387.2216515299997</v>
      </c>
      <c r="AD44" s="42">
        <v>2794.50364068</v>
      </c>
      <c r="AE44" s="42">
        <v>2204.7726823200001</v>
      </c>
    </row>
    <row r="45" spans="2:31" ht="12" thickBot="1" x14ac:dyDescent="0.25">
      <c r="B45" s="250"/>
      <c r="C45" s="129"/>
      <c r="D45" s="129"/>
      <c r="E45" s="129"/>
      <c r="F45" s="129"/>
      <c r="G45" s="129"/>
      <c r="H45" s="129"/>
      <c r="I45" s="129"/>
      <c r="J45" s="129"/>
      <c r="L45" s="173" t="s">
        <v>350</v>
      </c>
      <c r="M45" s="173"/>
      <c r="N45" s="173"/>
      <c r="O45" s="71">
        <v>952</v>
      </c>
      <c r="P45" s="99">
        <v>1040</v>
      </c>
      <c r="Q45" s="99">
        <v>1605</v>
      </c>
      <c r="R45" s="99">
        <v>2290</v>
      </c>
      <c r="T45" s="101" t="s">
        <v>385</v>
      </c>
      <c r="U45" s="286">
        <v>110</v>
      </c>
      <c r="V45" s="286">
        <v>91</v>
      </c>
      <c r="W45" s="286">
        <v>84.79</v>
      </c>
      <c r="X45" s="286">
        <v>49.55</v>
      </c>
      <c r="Y45" s="286">
        <v>19.899999999999999</v>
      </c>
      <c r="Z45" s="286">
        <v>13.92</v>
      </c>
      <c r="AA45" s="286">
        <v>18.8</v>
      </c>
      <c r="AB45" s="286">
        <v>24.652983819999999</v>
      </c>
      <c r="AC45" s="286">
        <v>24.648199530000003</v>
      </c>
      <c r="AD45" s="286">
        <v>20.592926120000001</v>
      </c>
      <c r="AE45" s="286">
        <v>13.028688559999999</v>
      </c>
    </row>
    <row r="46" spans="2:31" ht="12.75" thickTop="1" thickBot="1" x14ac:dyDescent="0.25">
      <c r="B46" s="250" t="s">
        <v>289</v>
      </c>
      <c r="C46" s="129">
        <v>935</v>
      </c>
      <c r="D46" s="129">
        <v>1665</v>
      </c>
      <c r="E46" s="129">
        <v>989</v>
      </c>
      <c r="F46" s="219">
        <v>1679</v>
      </c>
      <c r="G46" s="222">
        <v>4329</v>
      </c>
      <c r="H46" s="222">
        <v>9529</v>
      </c>
      <c r="I46" s="222">
        <v>10564</v>
      </c>
      <c r="J46" s="222">
        <v>9805</v>
      </c>
      <c r="L46" s="119"/>
      <c r="M46" s="119"/>
      <c r="N46" s="119"/>
      <c r="O46" s="81"/>
      <c r="P46" s="86"/>
      <c r="Q46" s="86"/>
      <c r="R46" s="86"/>
      <c r="T46" s="215" t="s">
        <v>405</v>
      </c>
      <c r="U46" s="286">
        <v>0</v>
      </c>
      <c r="V46" s="286">
        <v>0</v>
      </c>
      <c r="W46" s="286">
        <v>0</v>
      </c>
      <c r="X46" s="286">
        <v>0</v>
      </c>
      <c r="Y46" s="286">
        <v>0</v>
      </c>
      <c r="Z46" s="286">
        <v>0</v>
      </c>
      <c r="AA46" s="286">
        <v>0</v>
      </c>
      <c r="AB46" s="286">
        <v>0</v>
      </c>
      <c r="AC46" s="286">
        <v>0</v>
      </c>
      <c r="AD46" s="286">
        <v>0</v>
      </c>
      <c r="AE46" s="286">
        <v>0</v>
      </c>
    </row>
    <row r="47" spans="2:31" ht="12" thickTop="1" x14ac:dyDescent="0.2">
      <c r="B47" s="35" t="s">
        <v>366</v>
      </c>
      <c r="C47" s="252"/>
      <c r="F47" s="252"/>
      <c r="G47" s="252"/>
      <c r="H47" s="252"/>
      <c r="I47" s="252"/>
      <c r="J47" s="252"/>
      <c r="L47" s="119" t="s">
        <v>351</v>
      </c>
      <c r="M47" s="119"/>
      <c r="N47" s="119"/>
      <c r="O47" s="81" t="s">
        <v>18</v>
      </c>
      <c r="P47" s="81">
        <v>250</v>
      </c>
      <c r="Q47" s="81">
        <v>275</v>
      </c>
      <c r="R47" s="81">
        <v>137</v>
      </c>
      <c r="T47" s="215" t="s">
        <v>406</v>
      </c>
      <c r="U47" s="286">
        <v>110</v>
      </c>
      <c r="V47" s="286">
        <v>91</v>
      </c>
      <c r="W47" s="286">
        <v>84.79</v>
      </c>
      <c r="X47" s="286">
        <v>49.55</v>
      </c>
      <c r="Y47" s="286">
        <v>19.899999999999999</v>
      </c>
      <c r="Z47" s="286">
        <v>13.92</v>
      </c>
      <c r="AA47" s="286">
        <v>18.8</v>
      </c>
      <c r="AB47" s="286">
        <v>24.652983819999999</v>
      </c>
      <c r="AC47" s="286">
        <v>24.648199530000003</v>
      </c>
      <c r="AD47" s="286">
        <v>20.592926120000001</v>
      </c>
      <c r="AE47" s="286">
        <v>13.028688559999999</v>
      </c>
    </row>
    <row r="48" spans="2:31" x14ac:dyDescent="0.2">
      <c r="C48" s="125"/>
      <c r="D48" s="125"/>
      <c r="E48" s="125"/>
      <c r="F48" s="125"/>
      <c r="G48" s="125"/>
      <c r="H48" s="125"/>
      <c r="I48" s="125"/>
      <c r="J48" s="125"/>
      <c r="L48" s="119"/>
      <c r="M48" s="119"/>
      <c r="N48" s="119"/>
      <c r="O48" s="81"/>
      <c r="P48" s="81"/>
      <c r="Q48" s="81"/>
      <c r="R48" s="81"/>
      <c r="T48" s="101" t="s">
        <v>475</v>
      </c>
      <c r="U48" s="286">
        <v>116</v>
      </c>
      <c r="V48" s="286">
        <v>506.55</v>
      </c>
      <c r="W48" s="286">
        <v>653.56999999999994</v>
      </c>
      <c r="X48" s="286">
        <v>979.22500000000014</v>
      </c>
      <c r="Y48" s="286">
        <v>1335.8600000000001</v>
      </c>
      <c r="Z48" s="286">
        <v>1873.95</v>
      </c>
      <c r="AA48" s="286">
        <v>2125.9277544500001</v>
      </c>
      <c r="AB48" s="286">
        <v>3437.0730363100001</v>
      </c>
      <c r="AC48" s="286">
        <v>3362.5734519999996</v>
      </c>
      <c r="AD48" s="286">
        <v>2773.9107145600001</v>
      </c>
      <c r="AE48" s="286">
        <v>2191.7439937600002</v>
      </c>
    </row>
    <row r="49" spans="2:31" x14ac:dyDescent="0.2">
      <c r="B49" s="28" t="s">
        <v>290</v>
      </c>
      <c r="C49" s="125"/>
      <c r="D49" s="125"/>
      <c r="E49" s="125"/>
      <c r="F49" s="125"/>
      <c r="G49" s="125"/>
      <c r="H49" s="125"/>
      <c r="I49" s="125"/>
      <c r="J49" s="125"/>
      <c r="L49" s="119" t="s">
        <v>352</v>
      </c>
      <c r="M49" s="119"/>
      <c r="N49" s="119"/>
      <c r="O49" s="86">
        <v>37229</v>
      </c>
      <c r="P49" s="86">
        <v>40323</v>
      </c>
      <c r="Q49" s="86">
        <v>46161</v>
      </c>
      <c r="R49" s="86">
        <v>52331</v>
      </c>
      <c r="T49" s="215" t="s">
        <v>405</v>
      </c>
      <c r="U49" s="286">
        <v>0.17</v>
      </c>
      <c r="V49" s="286">
        <v>317.25</v>
      </c>
      <c r="W49" s="286">
        <v>476.5</v>
      </c>
      <c r="X49" s="286">
        <v>345.64500000000004</v>
      </c>
      <c r="Y49" s="286">
        <v>515.45000000000005</v>
      </c>
      <c r="Z49" s="286">
        <v>719.51</v>
      </c>
      <c r="AA49" s="286">
        <v>187.12079070999999</v>
      </c>
      <c r="AB49" s="286">
        <v>232.74221244</v>
      </c>
      <c r="AC49" s="286">
        <v>168.14841593</v>
      </c>
      <c r="AD49" s="286">
        <v>135.22458440000003</v>
      </c>
      <c r="AE49" s="286">
        <v>16.989999999999998</v>
      </c>
    </row>
    <row r="50" spans="2:31" ht="12" thickBot="1" x14ac:dyDescent="0.25">
      <c r="C50" s="39"/>
      <c r="D50" s="39"/>
      <c r="E50" s="39"/>
      <c r="F50" s="39"/>
      <c r="G50" s="39"/>
      <c r="H50" s="39"/>
      <c r="I50" s="39"/>
      <c r="J50" s="39"/>
      <c r="L50" s="119"/>
      <c r="M50" s="119"/>
      <c r="N50" s="119"/>
      <c r="O50" s="86"/>
      <c r="P50" s="86"/>
      <c r="Q50" s="86"/>
      <c r="R50" s="86"/>
      <c r="T50" s="215" t="s">
        <v>406</v>
      </c>
      <c r="U50" s="286">
        <v>115.83</v>
      </c>
      <c r="V50" s="286">
        <v>189.3</v>
      </c>
      <c r="W50" s="286">
        <v>177.07</v>
      </c>
      <c r="X50" s="286">
        <v>633.58000000000004</v>
      </c>
      <c r="Y50" s="286">
        <v>820.41</v>
      </c>
      <c r="Z50" s="286">
        <v>1154.44</v>
      </c>
      <c r="AA50" s="286">
        <v>1938.8069637399999</v>
      </c>
      <c r="AB50" s="286">
        <v>3204.3308238700001</v>
      </c>
      <c r="AC50" s="286">
        <v>3194.4250360699998</v>
      </c>
      <c r="AD50" s="286">
        <v>2638.6861301600002</v>
      </c>
      <c r="AE50" s="286">
        <v>2174.7539937600004</v>
      </c>
    </row>
    <row r="51" spans="2:31" ht="12.75" thickTop="1" thickBot="1" x14ac:dyDescent="0.25">
      <c r="C51" s="125"/>
      <c r="D51" s="125"/>
      <c r="E51" s="125"/>
      <c r="F51" s="125"/>
      <c r="G51" s="125"/>
      <c r="H51" s="125"/>
      <c r="I51" s="125"/>
      <c r="J51" s="125"/>
      <c r="L51" s="221" t="s">
        <v>353</v>
      </c>
      <c r="M51" s="221"/>
      <c r="N51" s="221"/>
      <c r="O51" s="261">
        <v>10836</v>
      </c>
      <c r="P51" s="261">
        <v>14333</v>
      </c>
      <c r="Q51" s="261">
        <v>8745</v>
      </c>
      <c r="R51" s="261">
        <v>9527</v>
      </c>
      <c r="T51" s="183" t="s">
        <v>407</v>
      </c>
      <c r="U51" s="42">
        <v>640.27037091948284</v>
      </c>
      <c r="V51" s="42">
        <v>870.95397495127895</v>
      </c>
      <c r="W51" s="42">
        <v>912.51099999999997</v>
      </c>
      <c r="X51" s="42">
        <v>860.66</v>
      </c>
      <c r="Y51" s="42">
        <v>898.37</v>
      </c>
      <c r="Z51" s="42">
        <v>1093.48</v>
      </c>
      <c r="AA51" s="42">
        <v>1069.94</v>
      </c>
      <c r="AB51" s="42">
        <v>1242.095132240396</v>
      </c>
      <c r="AC51" s="42">
        <v>1403.07</v>
      </c>
      <c r="AD51" s="42">
        <v>1708.16</v>
      </c>
      <c r="AE51" s="42">
        <v>2223.0781926629015</v>
      </c>
    </row>
    <row r="52" spans="2:31" ht="12" thickTop="1" x14ac:dyDescent="0.2">
      <c r="C52" s="125"/>
      <c r="D52" s="125"/>
      <c r="E52" s="125"/>
      <c r="F52" s="125"/>
      <c r="G52" s="125"/>
      <c r="H52" s="125"/>
      <c r="I52" s="125"/>
      <c r="J52" s="125"/>
      <c r="L52" s="39"/>
      <c r="M52" s="39"/>
      <c r="N52" s="39"/>
      <c r="O52" s="39"/>
      <c r="P52" s="39"/>
      <c r="Q52" s="39"/>
      <c r="R52" s="39"/>
      <c r="T52" s="101" t="s">
        <v>405</v>
      </c>
      <c r="U52" s="286">
        <v>53.236022372142926</v>
      </c>
      <c r="V52" s="286">
        <v>55.266308213010959</v>
      </c>
      <c r="W52" s="286">
        <v>48.140999999999998</v>
      </c>
      <c r="X52" s="286">
        <v>49.260000000000005</v>
      </c>
      <c r="Y52" s="286">
        <v>43.38</v>
      </c>
      <c r="Z52" s="286">
        <v>38.44</v>
      </c>
      <c r="AA52" s="286">
        <v>32.17</v>
      </c>
      <c r="AB52" s="286">
        <v>39.625430172068825</v>
      </c>
      <c r="AC52" s="286">
        <v>32.800000000000004</v>
      </c>
      <c r="AD52" s="286">
        <v>32.130000000000003</v>
      </c>
      <c r="AE52" s="286">
        <v>54.776113043472812</v>
      </c>
    </row>
    <row r="53" spans="2:31" x14ac:dyDescent="0.2">
      <c r="C53" s="39"/>
      <c r="D53" s="39"/>
      <c r="E53" s="39"/>
      <c r="F53" s="39"/>
      <c r="G53" s="39"/>
      <c r="H53" s="39"/>
      <c r="I53" s="39"/>
      <c r="J53" s="39"/>
      <c r="L53" s="39"/>
      <c r="M53" s="39"/>
      <c r="N53" s="39"/>
      <c r="O53" s="125"/>
      <c r="P53" s="125"/>
      <c r="Q53" s="125"/>
      <c r="R53" s="125"/>
      <c r="T53" s="101" t="s">
        <v>406</v>
      </c>
      <c r="U53" s="286">
        <v>587.03434854733996</v>
      </c>
      <c r="V53" s="286">
        <v>815.68766673826804</v>
      </c>
      <c r="W53" s="286">
        <v>864.37</v>
      </c>
      <c r="X53" s="286">
        <v>811.4</v>
      </c>
      <c r="Y53" s="286">
        <v>854.99</v>
      </c>
      <c r="Z53" s="286">
        <v>1055.04</v>
      </c>
      <c r="AA53" s="286">
        <v>1037.77</v>
      </c>
      <c r="AB53" s="286">
        <v>1202.4697020683273</v>
      </c>
      <c r="AC53" s="286">
        <v>1370.27</v>
      </c>
      <c r="AD53" s="286">
        <v>1676.03</v>
      </c>
      <c r="AE53" s="286">
        <v>2168.3020796194287</v>
      </c>
    </row>
    <row r="54" spans="2:31" x14ac:dyDescent="0.2">
      <c r="C54" s="81"/>
      <c r="D54" s="81"/>
      <c r="E54" s="81"/>
      <c r="F54" s="86"/>
      <c r="G54" s="85"/>
      <c r="H54" s="85"/>
      <c r="I54" s="85"/>
      <c r="J54" s="85"/>
      <c r="K54" s="91"/>
      <c r="L54" s="39"/>
      <c r="M54" s="39"/>
      <c r="N54" s="39"/>
      <c r="O54" s="125"/>
      <c r="P54" s="125"/>
      <c r="Q54" s="125"/>
      <c r="R54" s="125"/>
      <c r="T54" s="106" t="s">
        <v>408</v>
      </c>
      <c r="U54" s="42">
        <v>4314</v>
      </c>
      <c r="V54" s="42">
        <v>3521.2400000000002</v>
      </c>
      <c r="W54" s="42">
        <v>3391.3300000000004</v>
      </c>
      <c r="X54" s="42">
        <v>3168.03</v>
      </c>
      <c r="Y54" s="42">
        <v>3160.3662212100003</v>
      </c>
      <c r="Z54" s="42">
        <v>3256.028503790149</v>
      </c>
      <c r="AA54" s="42">
        <v>5217.1311328017673</v>
      </c>
      <c r="AB54" s="42">
        <v>7832.135713319999</v>
      </c>
      <c r="AC54" s="42">
        <v>10148.464508562434</v>
      </c>
      <c r="AD54" s="42">
        <v>10859.154602109877</v>
      </c>
      <c r="AE54" s="42">
        <v>11125.769732723082</v>
      </c>
    </row>
    <row r="55" spans="2:31" x14ac:dyDescent="0.2">
      <c r="C55" s="39"/>
      <c r="D55" s="39"/>
      <c r="E55" s="39"/>
      <c r="F55" s="39"/>
      <c r="G55" s="39"/>
      <c r="H55" s="39"/>
      <c r="I55" s="39"/>
      <c r="J55" s="39"/>
      <c r="K55" s="91"/>
      <c r="O55" s="73"/>
      <c r="P55" s="73"/>
      <c r="Q55" s="73"/>
      <c r="R55" s="73"/>
      <c r="T55" s="183" t="s">
        <v>400</v>
      </c>
      <c r="U55" s="286">
        <v>0</v>
      </c>
      <c r="V55" s="286">
        <v>0</v>
      </c>
      <c r="W55" s="286">
        <v>0</v>
      </c>
      <c r="X55" s="286">
        <v>0</v>
      </c>
      <c r="Y55" s="286">
        <v>0</v>
      </c>
      <c r="Z55" s="286">
        <v>0</v>
      </c>
      <c r="AA55" s="286">
        <v>0</v>
      </c>
      <c r="AB55" s="286">
        <v>0</v>
      </c>
      <c r="AC55" s="286">
        <v>0</v>
      </c>
      <c r="AD55" s="286">
        <v>0</v>
      </c>
      <c r="AE55" s="286">
        <v>0</v>
      </c>
    </row>
    <row r="56" spans="2:31" x14ac:dyDescent="0.2">
      <c r="K56" s="90"/>
      <c r="O56" s="73"/>
      <c r="P56" s="73"/>
      <c r="Q56" s="73"/>
      <c r="R56" s="73"/>
      <c r="T56" s="183" t="s">
        <v>402</v>
      </c>
      <c r="U56" s="42">
        <v>4314</v>
      </c>
      <c r="V56" s="42">
        <v>3521.2400000000002</v>
      </c>
      <c r="W56" s="42">
        <v>3391.3300000000004</v>
      </c>
      <c r="X56" s="42">
        <v>3168.03</v>
      </c>
      <c r="Y56" s="42">
        <v>3160.3662212100003</v>
      </c>
      <c r="Z56" s="42">
        <v>3256.028503790149</v>
      </c>
      <c r="AA56" s="42">
        <v>5217.1311328017673</v>
      </c>
      <c r="AB56" s="42">
        <v>7832.135713319999</v>
      </c>
      <c r="AC56" s="42">
        <v>10148.464508562434</v>
      </c>
      <c r="AD56" s="42">
        <v>10859.154602109877</v>
      </c>
      <c r="AE56" s="42">
        <v>11125.769732723082</v>
      </c>
    </row>
    <row r="57" spans="2:31" x14ac:dyDescent="0.2">
      <c r="K57" s="90"/>
      <c r="T57" s="254" t="s">
        <v>409</v>
      </c>
      <c r="U57" s="42">
        <v>2294</v>
      </c>
      <c r="V57" s="42">
        <v>2450.96</v>
      </c>
      <c r="W57" s="42">
        <v>2252.4500000000003</v>
      </c>
      <c r="X57" s="42">
        <v>2024.0300000000002</v>
      </c>
      <c r="Y57" s="42">
        <v>2122.0962212100003</v>
      </c>
      <c r="Z57" s="42">
        <v>2336.9778178800002</v>
      </c>
      <c r="AA57" s="42">
        <v>4202.7763852500002</v>
      </c>
      <c r="AB57" s="42">
        <v>6682.1657133199988</v>
      </c>
      <c r="AC57" s="42">
        <v>8923.6277875100004</v>
      </c>
      <c r="AD57" s="42">
        <v>9791.1068746599994</v>
      </c>
      <c r="AE57" s="42">
        <v>10072.966877690002</v>
      </c>
    </row>
    <row r="58" spans="2:31" x14ac:dyDescent="0.2">
      <c r="E58" s="92"/>
      <c r="F58" s="92"/>
      <c r="G58" s="92"/>
      <c r="H58" s="92"/>
      <c r="I58" s="91"/>
      <c r="J58" s="91"/>
      <c r="K58" s="90"/>
      <c r="T58" s="215" t="s">
        <v>385</v>
      </c>
      <c r="U58" s="286">
        <v>2294</v>
      </c>
      <c r="V58" s="286">
        <v>2448.0050000000001</v>
      </c>
      <c r="W58" s="286">
        <v>2234.3000000000002</v>
      </c>
      <c r="X58" s="286">
        <v>2019.88</v>
      </c>
      <c r="Y58" s="286">
        <v>2066.1571466600003</v>
      </c>
      <c r="Z58" s="286">
        <v>2315.6798560000002</v>
      </c>
      <c r="AA58" s="286">
        <v>3721.5346288500004</v>
      </c>
      <c r="AB58" s="286">
        <v>6262.0272889999987</v>
      </c>
      <c r="AC58" s="286">
        <v>8543.2340477100006</v>
      </c>
      <c r="AD58" s="286">
        <v>9384.8353465199998</v>
      </c>
      <c r="AE58" s="286">
        <v>9833.9583816400009</v>
      </c>
    </row>
    <row r="59" spans="2:31" x14ac:dyDescent="0.2">
      <c r="E59" s="92"/>
      <c r="F59" s="92"/>
      <c r="G59" s="92"/>
      <c r="H59" s="92"/>
      <c r="I59" s="91"/>
      <c r="J59" s="91"/>
      <c r="K59" s="90"/>
      <c r="T59" s="215" t="s">
        <v>390</v>
      </c>
      <c r="U59" s="286">
        <v>0</v>
      </c>
      <c r="V59" s="286">
        <v>2.9550000000000001</v>
      </c>
      <c r="W59" s="286">
        <v>18.149999999999999</v>
      </c>
      <c r="X59" s="286">
        <v>4.1500000000000004</v>
      </c>
      <c r="Y59" s="286">
        <v>55.939074549999994</v>
      </c>
      <c r="Z59" s="286">
        <v>21.297961879999999</v>
      </c>
      <c r="AA59" s="286">
        <v>481.24175639999999</v>
      </c>
      <c r="AB59" s="286">
        <v>420.13842432000001</v>
      </c>
      <c r="AC59" s="286">
        <v>380.39373979999999</v>
      </c>
      <c r="AD59" s="286">
        <v>406.27152813999999</v>
      </c>
      <c r="AE59" s="286">
        <v>239.00849605000002</v>
      </c>
    </row>
    <row r="60" spans="2:31" x14ac:dyDescent="0.2">
      <c r="E60" s="92"/>
      <c r="F60" s="92"/>
      <c r="G60" s="92"/>
      <c r="H60" s="92"/>
      <c r="I60" s="91"/>
      <c r="J60" s="91"/>
      <c r="K60" s="90"/>
      <c r="T60" s="254" t="s">
        <v>410</v>
      </c>
      <c r="U60" s="42">
        <v>124</v>
      </c>
      <c r="V60" s="42">
        <v>124</v>
      </c>
      <c r="W60" s="42">
        <v>124</v>
      </c>
      <c r="X60" s="42">
        <v>12</v>
      </c>
      <c r="Y60" s="42">
        <v>12</v>
      </c>
      <c r="Z60" s="42">
        <v>12</v>
      </c>
      <c r="AA60" s="42">
        <v>12</v>
      </c>
      <c r="AB60" s="42">
        <v>12</v>
      </c>
      <c r="AC60" s="42">
        <v>12</v>
      </c>
      <c r="AD60" s="42">
        <v>0</v>
      </c>
      <c r="AE60" s="42">
        <v>0</v>
      </c>
    </row>
    <row r="61" spans="2:31" x14ac:dyDescent="0.2">
      <c r="E61" s="89"/>
      <c r="F61" s="89"/>
      <c r="G61" s="89"/>
      <c r="H61" s="89"/>
      <c r="I61" s="90"/>
      <c r="J61" s="90"/>
      <c r="K61" s="90"/>
      <c r="T61" s="254" t="s">
        <v>411</v>
      </c>
      <c r="U61" s="42">
        <v>1551</v>
      </c>
      <c r="V61" s="42">
        <v>674.59</v>
      </c>
      <c r="W61" s="42">
        <v>769.2</v>
      </c>
      <c r="X61" s="42">
        <v>859.13</v>
      </c>
      <c r="Y61" s="42">
        <v>719.2</v>
      </c>
      <c r="Z61" s="42">
        <v>664.5</v>
      </c>
      <c r="AA61" s="42">
        <v>601.41187916941669</v>
      </c>
      <c r="AB61" s="42">
        <v>732.93</v>
      </c>
      <c r="AC61" s="42">
        <v>873.35874906599361</v>
      </c>
      <c r="AD61" s="42">
        <v>781.86038641247478</v>
      </c>
      <c r="AE61" s="42">
        <v>781.86038641247478</v>
      </c>
    </row>
    <row r="62" spans="2:31" x14ac:dyDescent="0.2">
      <c r="E62" s="89"/>
      <c r="F62" s="89"/>
      <c r="G62" s="89"/>
      <c r="H62" s="89"/>
      <c r="I62" s="90"/>
      <c r="J62" s="90"/>
      <c r="K62" s="90"/>
      <c r="T62" s="254" t="s">
        <v>414</v>
      </c>
      <c r="U62" s="42">
        <v>345</v>
      </c>
      <c r="V62" s="42">
        <v>271.69</v>
      </c>
      <c r="W62" s="42">
        <v>245.68</v>
      </c>
      <c r="X62" s="42">
        <v>272.87</v>
      </c>
      <c r="Y62" s="42">
        <v>307.07</v>
      </c>
      <c r="Z62" s="42">
        <v>242.55068591014893</v>
      </c>
      <c r="AA62" s="42">
        <v>400.94286838235121</v>
      </c>
      <c r="AB62" s="42">
        <v>405.03999999999996</v>
      </c>
      <c r="AC62" s="42">
        <v>339.47797198644065</v>
      </c>
      <c r="AD62" s="42">
        <v>286.18734103740314</v>
      </c>
      <c r="AE62" s="42">
        <v>270.94246862060481</v>
      </c>
    </row>
    <row r="63" spans="2:31" x14ac:dyDescent="0.2">
      <c r="E63" s="89"/>
      <c r="F63" s="89"/>
      <c r="G63" s="89"/>
      <c r="H63" s="89"/>
      <c r="I63" s="90"/>
      <c r="J63" s="90"/>
      <c r="K63" s="90"/>
      <c r="L63" s="91"/>
      <c r="T63" s="87" t="s">
        <v>412</v>
      </c>
      <c r="U63" s="42">
        <v>1695</v>
      </c>
      <c r="V63" s="42">
        <v>2846.48</v>
      </c>
      <c r="W63" s="42">
        <v>2924.76</v>
      </c>
      <c r="X63" s="42">
        <v>2731.8199999999997</v>
      </c>
      <c r="Y63" s="42">
        <v>3298.7775780100001</v>
      </c>
      <c r="Z63" s="42">
        <v>2923.742134855057</v>
      </c>
      <c r="AA63" s="42">
        <v>3240.5795208104387</v>
      </c>
      <c r="AB63" s="42">
        <v>3389.9646448799999</v>
      </c>
      <c r="AC63" s="42">
        <v>3153.7344227100002</v>
      </c>
      <c r="AD63" s="42">
        <v>3791.6809330599999</v>
      </c>
      <c r="AE63" s="42">
        <v>4036.6252583199998</v>
      </c>
    </row>
    <row r="64" spans="2:31" ht="14.25" customHeight="1" x14ac:dyDescent="0.2">
      <c r="E64" s="89"/>
      <c r="F64" s="89"/>
      <c r="G64" s="89"/>
      <c r="H64" s="89"/>
      <c r="I64" s="90"/>
      <c r="J64" s="90"/>
      <c r="K64" s="90"/>
      <c r="L64" s="91"/>
      <c r="T64" s="278" t="s">
        <v>413</v>
      </c>
      <c r="U64" s="42">
        <v>64500.190370919481</v>
      </c>
      <c r="V64" s="42">
        <v>66260.063974951277</v>
      </c>
      <c r="W64" s="42">
        <v>63682.816000000006</v>
      </c>
      <c r="X64" s="42">
        <v>60813.7</v>
      </c>
      <c r="Y64" s="42">
        <v>64563.253799219994</v>
      </c>
      <c r="Z64" s="42">
        <v>68895.919819917835</v>
      </c>
      <c r="AA64" s="42">
        <v>75935.599403709231</v>
      </c>
      <c r="AB64" s="42">
        <v>89316.977668030391</v>
      </c>
      <c r="AC64" s="42">
        <v>99182.066942790974</v>
      </c>
      <c r="AD64" s="42">
        <v>110847.95800442436</v>
      </c>
      <c r="AE64" s="42">
        <v>117115.11556842692</v>
      </c>
    </row>
    <row r="65" spans="5:31" ht="17.25" customHeight="1" thickBot="1" x14ac:dyDescent="0.25">
      <c r="E65" s="92"/>
      <c r="F65" s="92"/>
      <c r="G65" s="89"/>
      <c r="H65" s="89"/>
      <c r="I65" s="90"/>
      <c r="J65" s="90"/>
      <c r="K65" s="73"/>
      <c r="L65" s="91"/>
      <c r="T65" s="278" t="s">
        <v>497</v>
      </c>
      <c r="U65" s="42">
        <v>57678.326022372137</v>
      </c>
      <c r="V65" s="42">
        <v>58796.356308213006</v>
      </c>
      <c r="W65" s="42">
        <v>56240.496000000006</v>
      </c>
      <c r="X65" s="42">
        <v>53419.32</v>
      </c>
      <c r="Y65" s="42">
        <v>56408.80999999999</v>
      </c>
      <c r="Z65" s="42">
        <v>60492.749181272629</v>
      </c>
      <c r="AA65" s="42">
        <v>64482.511786357027</v>
      </c>
      <c r="AB65" s="42">
        <v>73663.423800072065</v>
      </c>
      <c r="AC65" s="42">
        <v>81290.524775918544</v>
      </c>
      <c r="AD65" s="42">
        <v>91861.813412974501</v>
      </c>
      <c r="AE65" s="42">
        <v>97596.635815444402</v>
      </c>
    </row>
    <row r="66" spans="5:31" ht="12.75" customHeight="1" thickTop="1" thickBot="1" x14ac:dyDescent="0.25">
      <c r="E66" s="92"/>
      <c r="F66" s="92"/>
      <c r="G66" s="92"/>
      <c r="H66" s="92"/>
      <c r="I66" s="90"/>
      <c r="J66" s="90"/>
      <c r="K66" s="73"/>
      <c r="L66" s="90"/>
      <c r="T66" s="221" t="s">
        <v>486</v>
      </c>
      <c r="U66" s="287">
        <v>14126</v>
      </c>
      <c r="V66" s="287">
        <v>13478</v>
      </c>
      <c r="W66" s="287">
        <v>9027.8200000000033</v>
      </c>
      <c r="X66" s="287">
        <v>3630.33</v>
      </c>
      <c r="Y66" s="287">
        <v>10591.49</v>
      </c>
      <c r="Z66" s="287">
        <v>15944.55</v>
      </c>
      <c r="AA66" s="287">
        <v>18380</v>
      </c>
      <c r="AB66" s="287">
        <v>14329</v>
      </c>
      <c r="AC66" s="287">
        <v>7635.7990812019025</v>
      </c>
      <c r="AD66" s="287">
        <v>11760</v>
      </c>
      <c r="AE66" s="287">
        <v>13560.035894999999</v>
      </c>
    </row>
    <row r="67" spans="5:31" ht="12" thickTop="1" x14ac:dyDescent="0.2">
      <c r="E67" s="89"/>
      <c r="F67" s="89"/>
      <c r="G67" s="89"/>
      <c r="H67" s="89"/>
      <c r="I67" s="90"/>
      <c r="J67" s="90"/>
      <c r="K67" s="73"/>
      <c r="L67" s="91"/>
      <c r="T67" s="294" t="s">
        <v>415</v>
      </c>
    </row>
    <row r="68" spans="5:31" x14ac:dyDescent="0.2">
      <c r="E68" s="89"/>
      <c r="F68" s="89"/>
      <c r="G68" s="89"/>
      <c r="H68" s="89"/>
      <c r="I68" s="90"/>
      <c r="J68" s="90"/>
      <c r="K68" s="73"/>
      <c r="L68" s="90"/>
      <c r="T68" s="294" t="s">
        <v>543</v>
      </c>
    </row>
    <row r="69" spans="5:31" x14ac:dyDescent="0.2">
      <c r="E69" s="73"/>
      <c r="F69" s="73"/>
      <c r="G69" s="73"/>
      <c r="H69" s="73"/>
      <c r="I69" s="73"/>
      <c r="J69" s="73"/>
      <c r="K69" s="73"/>
      <c r="L69" s="90"/>
      <c r="T69" s="295" t="s">
        <v>476</v>
      </c>
    </row>
    <row r="70" spans="5:31" x14ac:dyDescent="0.2">
      <c r="E70" s="73"/>
      <c r="F70" s="73"/>
      <c r="G70" s="73"/>
      <c r="H70" s="73"/>
      <c r="I70" s="73"/>
      <c r="J70" s="73"/>
      <c r="K70" s="73"/>
      <c r="L70" s="90"/>
      <c r="T70" s="292" t="s">
        <v>477</v>
      </c>
    </row>
    <row r="71" spans="5:31" ht="18.75" customHeight="1" x14ac:dyDescent="0.2">
      <c r="E71" s="73"/>
      <c r="F71" s="73"/>
      <c r="G71" s="73"/>
      <c r="H71" s="73"/>
      <c r="I71" s="73"/>
      <c r="J71" s="73"/>
      <c r="K71" s="73"/>
      <c r="L71" s="90"/>
      <c r="T71" s="292" t="s">
        <v>478</v>
      </c>
    </row>
    <row r="72" spans="5:31" x14ac:dyDescent="0.2">
      <c r="E72" s="73"/>
      <c r="F72" s="73"/>
      <c r="G72" s="73"/>
      <c r="H72" s="73"/>
      <c r="I72" s="73"/>
      <c r="J72" s="73"/>
      <c r="K72" s="73"/>
      <c r="L72" s="90"/>
      <c r="S72" s="263"/>
      <c r="T72" s="288" t="s">
        <v>479</v>
      </c>
    </row>
    <row r="73" spans="5:31" x14ac:dyDescent="0.2">
      <c r="E73" s="73"/>
      <c r="F73" s="73"/>
      <c r="G73" s="73"/>
      <c r="H73" s="73"/>
      <c r="I73" s="73"/>
      <c r="J73" s="73"/>
      <c r="K73" s="73"/>
      <c r="L73" s="90"/>
      <c r="S73" s="263"/>
      <c r="T73" s="289" t="s">
        <v>416</v>
      </c>
    </row>
    <row r="74" spans="5:31" x14ac:dyDescent="0.2">
      <c r="E74" s="73"/>
      <c r="F74" s="73"/>
      <c r="G74" s="73"/>
      <c r="H74" s="73"/>
      <c r="I74" s="73"/>
      <c r="J74" s="73"/>
      <c r="K74" s="73"/>
      <c r="L74" s="73"/>
      <c r="S74" s="263"/>
      <c r="T74" s="290" t="s">
        <v>417</v>
      </c>
    </row>
    <row r="75" spans="5:31" x14ac:dyDescent="0.2">
      <c r="E75" s="73"/>
      <c r="F75" s="73"/>
      <c r="G75" s="73"/>
      <c r="H75" s="73"/>
      <c r="I75" s="73"/>
      <c r="J75" s="73"/>
      <c r="K75" s="73"/>
      <c r="L75" s="73"/>
      <c r="S75" s="263"/>
      <c r="T75" s="291" t="s">
        <v>418</v>
      </c>
    </row>
    <row r="76" spans="5:31" x14ac:dyDescent="0.2">
      <c r="E76" s="73"/>
      <c r="F76" s="73"/>
      <c r="G76" s="73"/>
      <c r="H76" s="73"/>
      <c r="I76" s="73"/>
      <c r="J76" s="73"/>
      <c r="L76" s="73"/>
      <c r="S76" s="263"/>
      <c r="T76" s="292" t="s">
        <v>498</v>
      </c>
    </row>
    <row r="77" spans="5:31" x14ac:dyDescent="0.2">
      <c r="E77" s="73"/>
      <c r="F77" s="73"/>
      <c r="G77" s="73"/>
      <c r="H77" s="73"/>
      <c r="I77" s="73"/>
      <c r="J77" s="73"/>
      <c r="L77" s="73"/>
      <c r="S77" s="265"/>
      <c r="T77" s="292" t="s">
        <v>499</v>
      </c>
    </row>
    <row r="78" spans="5:31" ht="12.75" x14ac:dyDescent="0.2">
      <c r="E78" s="73"/>
      <c r="F78" s="73"/>
      <c r="G78" s="73"/>
      <c r="H78" s="73"/>
      <c r="I78" s="73"/>
      <c r="J78" s="73"/>
      <c r="L78" s="73"/>
      <c r="T78" s="320" t="s">
        <v>500</v>
      </c>
    </row>
    <row r="79" spans="5:31" x14ac:dyDescent="0.2">
      <c r="E79" s="73"/>
      <c r="F79" s="73"/>
      <c r="G79" s="73"/>
      <c r="H79" s="73"/>
      <c r="I79" s="73"/>
      <c r="J79" s="73"/>
      <c r="L79" s="73"/>
      <c r="T79" s="292" t="s">
        <v>501</v>
      </c>
    </row>
    <row r="80" spans="5:31" x14ac:dyDescent="0.2">
      <c r="L80" s="73"/>
      <c r="T80" s="293" t="s">
        <v>502</v>
      </c>
    </row>
    <row r="81" spans="12:20" x14ac:dyDescent="0.2">
      <c r="L81" s="73"/>
      <c r="T81" s="28"/>
    </row>
    <row r="82" spans="12:20" x14ac:dyDescent="0.2">
      <c r="L82" s="73"/>
      <c r="T82" s="26"/>
    </row>
    <row r="83" spans="12:20" x14ac:dyDescent="0.2">
      <c r="L83" s="73"/>
      <c r="T83" s="28"/>
    </row>
    <row r="84" spans="12:20" x14ac:dyDescent="0.2">
      <c r="L84" s="73"/>
      <c r="T84" s="28"/>
    </row>
    <row r="86" spans="12:20" x14ac:dyDescent="0.2">
      <c r="T86" s="31"/>
    </row>
    <row r="87" spans="12:20" x14ac:dyDescent="0.2">
      <c r="T87" s="24"/>
    </row>
    <row r="88" spans="12:20" x14ac:dyDescent="0.2">
      <c r="T88" s="259"/>
    </row>
    <row r="89" spans="12:20" x14ac:dyDescent="0.2">
      <c r="T89" s="28"/>
    </row>
    <row r="90" spans="12:20" x14ac:dyDescent="0.2">
      <c r="T90" s="258"/>
    </row>
    <row r="91" spans="12:20" x14ac:dyDescent="0.2">
      <c r="T91" s="272"/>
    </row>
    <row r="92" spans="12:20" x14ac:dyDescent="0.2">
      <c r="T92" s="272"/>
    </row>
    <row r="93" spans="12:20" x14ac:dyDescent="0.2">
      <c r="T93" s="272"/>
    </row>
    <row r="94" spans="12:20" x14ac:dyDescent="0.2">
      <c r="T94" s="260"/>
    </row>
    <row r="95" spans="12:20" x14ac:dyDescent="0.2">
      <c r="T95" s="272"/>
    </row>
  </sheetData>
  <mergeCells count="3">
    <mergeCell ref="L5:N5"/>
    <mergeCell ref="L7:N7"/>
    <mergeCell ref="M8:N8"/>
  </mergeCells>
  <phoneticPr fontId="8" type="noConversion"/>
  <hyperlinks>
    <hyperlink ref="T75" r:id="rId1"/>
    <hyperlink ref="T78" r:id="rId2"/>
  </hyperlinks>
  <pageMargins left="0.24" right="0.75" top="0.33" bottom="0.18" header="0.22" footer="0.16"/>
  <pageSetup scale="9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9.1</vt:lpstr>
      <vt:lpstr>9.2</vt:lpstr>
      <vt:lpstr>9.3</vt:lpstr>
      <vt:lpstr>9.4</vt:lpstr>
      <vt:lpstr>9.5</vt:lpstr>
      <vt:lpstr>9.6</vt:lpstr>
    </vt:vector>
  </TitlesOfParts>
  <Company>State Bank of Pakistan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sajad kiani</dc:creator>
  <cp:lastModifiedBy>Muhammad Sajjad Kiani - Statistics &amp; DWH</cp:lastModifiedBy>
  <cp:lastPrinted>2015-12-22T06:22:00Z</cp:lastPrinted>
  <dcterms:created xsi:type="dcterms:W3CDTF">2006-06-29T06:47:34Z</dcterms:created>
  <dcterms:modified xsi:type="dcterms:W3CDTF">2021-06-17T11:35:47Z</dcterms:modified>
</cp:coreProperties>
</file>