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ajjad9129\Desktop\Project\Hand Book of Statistics on Pakistan Economy FY20\"/>
    </mc:Choice>
  </mc:AlternateContent>
  <bookViews>
    <workbookView xWindow="240" yWindow="30" windowWidth="15600" windowHeight="8010" activeTab="1"/>
  </bookViews>
  <sheets>
    <sheet name="3.1" sheetId="1" r:id="rId1"/>
    <sheet name="3.2" sheetId="2" r:id="rId2"/>
    <sheet name="3.3" sheetId="3" r:id="rId3"/>
    <sheet name="3.4" sheetId="4" r:id="rId4"/>
    <sheet name="3.5-Pun" sheetId="6" r:id="rId5"/>
    <sheet name="3.5-Sindh" sheetId="8" r:id="rId6"/>
    <sheet name="3.5-KPK" sheetId="7" r:id="rId7"/>
    <sheet name="3.5-Bal" sheetId="5" r:id="rId8"/>
    <sheet name="3.6" sheetId="9" r:id="rId9"/>
    <sheet name="3.7" sheetId="10" r:id="rId10"/>
  </sheets>
  <definedNames>
    <definedName name="_Hlk106863011" localSheetId="3">'3.4'!$B$70</definedName>
    <definedName name="OLE_LINK3" localSheetId="3">'3.4'!$B$2</definedName>
  </definedNames>
  <calcPr calcId="162913"/>
</workbook>
</file>

<file path=xl/calcChain.xml><?xml version="1.0" encoding="utf-8"?>
<calcChain xmlns="http://schemas.openxmlformats.org/spreadsheetml/2006/main">
  <c r="AT25" i="10" l="1"/>
  <c r="AT20" i="10"/>
  <c r="AT26" i="10" s="1"/>
  <c r="AT19" i="10"/>
  <c r="AT24" i="10" s="1"/>
  <c r="AV25" i="10" l="1"/>
  <c r="AW25" i="10"/>
  <c r="AX25" i="10"/>
  <c r="AY25" i="10"/>
  <c r="AU25" i="10"/>
  <c r="AU20" i="10"/>
  <c r="AU26" i="10" s="1"/>
  <c r="AV20" i="10" l="1"/>
  <c r="AV26" i="10" s="1"/>
  <c r="AW20" i="10"/>
  <c r="AW26" i="10" s="1"/>
  <c r="AX20" i="10"/>
  <c r="AX26" i="10" s="1"/>
  <c r="AY20" i="10"/>
  <c r="AY26" i="10" s="1"/>
  <c r="AU19" i="10"/>
  <c r="AU24" i="10" s="1"/>
  <c r="AV19" i="10"/>
  <c r="AV24" i="10" s="1"/>
  <c r="AW19" i="10"/>
  <c r="AW24" i="10" s="1"/>
  <c r="AX19" i="10"/>
  <c r="AX24" i="10" s="1"/>
  <c r="AY19" i="10"/>
  <c r="AY24" i="10" s="1"/>
  <c r="AS19" i="10"/>
  <c r="BQ10" i="2" l="1"/>
  <c r="BR10" i="2"/>
  <c r="BS10" i="2"/>
  <c r="BT10" i="2"/>
  <c r="BP10" i="2"/>
  <c r="BQ14" i="2"/>
  <c r="BR14" i="2"/>
  <c r="BS14" i="2"/>
  <c r="BT14" i="2"/>
  <c r="BP14" i="2"/>
  <c r="BO39" i="2"/>
  <c r="BM32" i="1" l="1"/>
  <c r="H31" i="10" l="1"/>
  <c r="G31" i="10"/>
  <c r="F31" i="10"/>
  <c r="E31" i="10"/>
  <c r="D31" i="10"/>
  <c r="C31" i="10"/>
  <c r="H30" i="10"/>
  <c r="G30" i="10"/>
  <c r="F30" i="10"/>
  <c r="E30" i="10"/>
  <c r="D30" i="10"/>
  <c r="C30" i="10"/>
  <c r="H29" i="10"/>
  <c r="G29" i="10"/>
  <c r="F29" i="10"/>
  <c r="E29" i="10"/>
  <c r="D29" i="10"/>
  <c r="C29" i="10"/>
  <c r="H28" i="10"/>
  <c r="G28" i="10"/>
  <c r="F28" i="10"/>
  <c r="E28" i="10"/>
  <c r="D28" i="10"/>
  <c r="C28" i="10"/>
  <c r="H27" i="10"/>
  <c r="G27" i="10"/>
  <c r="F27" i="10"/>
  <c r="E27" i="10"/>
  <c r="D27" i="10"/>
  <c r="C27" i="10"/>
  <c r="H26" i="10"/>
  <c r="G26" i="10"/>
  <c r="F26" i="10"/>
  <c r="E26" i="10"/>
  <c r="D26" i="10"/>
  <c r="C26" i="10"/>
  <c r="H25" i="10"/>
  <c r="G25" i="10"/>
  <c r="F25" i="10"/>
  <c r="E25" i="10"/>
  <c r="D25" i="10"/>
  <c r="C25" i="10"/>
  <c r="AI18" i="6"/>
  <c r="AI15" i="6"/>
  <c r="F26" i="5"/>
</calcChain>
</file>

<file path=xl/sharedStrings.xml><?xml version="1.0" encoding="utf-8"?>
<sst xmlns="http://schemas.openxmlformats.org/spreadsheetml/2006/main" count="2439" uniqueCount="543">
  <si>
    <t>3.1   Federal Government Revenue Receipts</t>
  </si>
  <si>
    <t>(Million Rupees)</t>
  </si>
  <si>
    <t>(Billion Rupees)</t>
  </si>
  <si>
    <t xml:space="preserve">    Receipt</t>
  </si>
  <si>
    <t>FY79</t>
  </si>
  <si>
    <t>FY80</t>
  </si>
  <si>
    <t>FY81</t>
  </si>
  <si>
    <t>FY82</t>
  </si>
  <si>
    <t>FY83</t>
  </si>
  <si>
    <t>FY84</t>
  </si>
  <si>
    <t>FY85</t>
  </si>
  <si>
    <t>FY86</t>
  </si>
  <si>
    <t>FY87</t>
  </si>
  <si>
    <t>FY88</t>
  </si>
  <si>
    <t>FY89</t>
  </si>
  <si>
    <t>FY90</t>
  </si>
  <si>
    <t>FY91</t>
  </si>
  <si>
    <t>FY92</t>
  </si>
  <si>
    <t>FY93</t>
  </si>
  <si>
    <t>FY94</t>
  </si>
  <si>
    <t>FY95</t>
  </si>
  <si>
    <t>FY96</t>
  </si>
  <si>
    <t>FY97</t>
  </si>
  <si>
    <t>FY98</t>
  </si>
  <si>
    <t>FY99</t>
  </si>
  <si>
    <t>FY00</t>
  </si>
  <si>
    <t>FY01</t>
  </si>
  <si>
    <t xml:space="preserve">FY02 </t>
  </si>
  <si>
    <t>FY03</t>
  </si>
  <si>
    <t xml:space="preserve">FY04 </t>
  </si>
  <si>
    <t>FY05</t>
  </si>
  <si>
    <t>FY06</t>
  </si>
  <si>
    <t>FY07</t>
  </si>
  <si>
    <t>FY08</t>
  </si>
  <si>
    <t>FY09</t>
  </si>
  <si>
    <t>FY10</t>
  </si>
  <si>
    <t>Receipt</t>
  </si>
  <si>
    <t>FY11</t>
  </si>
  <si>
    <t>FY12</t>
  </si>
  <si>
    <t>FY13</t>
  </si>
  <si>
    <t>FY14</t>
  </si>
  <si>
    <t>A.</t>
  </si>
  <si>
    <t>Revenue  (1+2)</t>
  </si>
  <si>
    <t>Revenue  (1+2+3)</t>
  </si>
  <si>
    <t>Revenue  (1+4)</t>
  </si>
  <si>
    <t>Revenue     (1+4)</t>
  </si>
  <si>
    <t xml:space="preserve">1. Tax Revenue(a+b) </t>
  </si>
  <si>
    <t>Tax Revenue</t>
  </si>
  <si>
    <t>Total Taxes</t>
  </si>
  <si>
    <t>Total Taxes and Surcharges (2+3)</t>
  </si>
  <si>
    <t>Total Tax Revenue (2+3)</t>
  </si>
  <si>
    <t>(a) Direct Taxes</t>
  </si>
  <si>
    <t>i.</t>
  </si>
  <si>
    <t>Direct Taxes</t>
  </si>
  <si>
    <t>Tax Revenue - CBR ( i+ii )</t>
  </si>
  <si>
    <t>(b) Indirect Taxes</t>
  </si>
  <si>
    <t>a.</t>
  </si>
  <si>
    <t>Income Tax</t>
  </si>
  <si>
    <t>Custom Duty</t>
  </si>
  <si>
    <t>b.</t>
  </si>
  <si>
    <t>Corporation Tax</t>
  </si>
  <si>
    <t>Wealth Tax</t>
  </si>
  <si>
    <t>Taxes on Income</t>
  </si>
  <si>
    <t xml:space="preserve">Sales Tax </t>
  </si>
  <si>
    <t>c.</t>
  </si>
  <si>
    <t>Gift Tax &amp; Estate Duty</t>
  </si>
  <si>
    <t>-</t>
  </si>
  <si>
    <t>- </t>
  </si>
  <si>
    <t xml:space="preserve">Federal Excise Duty   </t>
  </si>
  <si>
    <t>d.</t>
  </si>
  <si>
    <t>Worker’s Welfare Tax</t>
  </si>
  <si>
    <t>Workers Welfare Tax</t>
  </si>
  <si>
    <t xml:space="preserve">Other Taxes(including ICT) </t>
  </si>
  <si>
    <t>e.</t>
  </si>
  <si>
    <t>ii.</t>
  </si>
  <si>
    <t>Indirect Taxes</t>
  </si>
  <si>
    <t>Capital Value Tax</t>
  </si>
  <si>
    <t>Airport Tax</t>
  </si>
  <si>
    <t>..</t>
  </si>
  <si>
    <t>Customs Duties</t>
  </si>
  <si>
    <t>Indirect Taxes:</t>
  </si>
  <si>
    <t>Petroleum (PDL)</t>
  </si>
  <si>
    <t>Federal Excise Duties</t>
  </si>
  <si>
    <t>Customs</t>
  </si>
  <si>
    <t xml:space="preserve">2. Non-Tax Revenue   </t>
  </si>
  <si>
    <t>Sales Tax</t>
  </si>
  <si>
    <t>Central Excise</t>
  </si>
  <si>
    <t>Post office Dept/PTA</t>
  </si>
  <si>
    <t>Surcharges</t>
  </si>
  <si>
    <t xml:space="preserve">Mark-up (Provinces)   </t>
  </si>
  <si>
    <t>Surcharge</t>
  </si>
  <si>
    <t>Petroleum</t>
  </si>
  <si>
    <t xml:space="preserve">d. </t>
  </si>
  <si>
    <t>Others</t>
  </si>
  <si>
    <t xml:space="preserve">Mark-up (Other) </t>
  </si>
  <si>
    <t>Stamp-non Judicial</t>
  </si>
  <si>
    <t>Natural Gas</t>
  </si>
  <si>
    <t>Tax Revenue (Other than CBR)</t>
  </si>
  <si>
    <t xml:space="preserve">Dividend </t>
  </si>
  <si>
    <t>Non-Tax Revenue</t>
  </si>
  <si>
    <t xml:space="preserve">SBP Profit </t>
  </si>
  <si>
    <t>Property &amp; Enterprises</t>
  </si>
  <si>
    <t xml:space="preserve">Defence  </t>
  </si>
  <si>
    <t>Civil Administration</t>
  </si>
  <si>
    <t>iii.</t>
  </si>
  <si>
    <t>Other</t>
  </si>
  <si>
    <t>Citizenship, Naturalization &amp; Passport Fee</t>
  </si>
  <si>
    <t>Miscellaneous</t>
  </si>
  <si>
    <t>Non-Tax Revenue:</t>
  </si>
  <si>
    <t>Development Surcharge on Gas</t>
  </si>
  <si>
    <t>B.</t>
  </si>
  <si>
    <t>Transfers to Provinces</t>
  </si>
  <si>
    <t>Discount Retained on Crude Price</t>
  </si>
  <si>
    <t>Share in Divisible Taxes</t>
  </si>
  <si>
    <t xml:space="preserve">Royalties on Oil &amp; Gas </t>
  </si>
  <si>
    <t>Windfall levy against Crude Oil</t>
  </si>
  <si>
    <t>Gift Tax</t>
  </si>
  <si>
    <t>Transfers To Provinces</t>
  </si>
  <si>
    <t>Gas Infrastructure Development  Cess</t>
  </si>
  <si>
    <t>Export Duty (Cotton)</t>
  </si>
  <si>
    <t xml:space="preserve"> -</t>
  </si>
  <si>
    <t>Receipt from UNO</t>
  </si>
  <si>
    <t>Excise Duty &amp; Royalty on Natural Gas</t>
  </si>
  <si>
    <t>Petroleum Levy on LPG</t>
  </si>
  <si>
    <t>Excise Duty on Sugar</t>
  </si>
  <si>
    <t>Net Revenue Receipts (A-B)</t>
  </si>
  <si>
    <t>Excise Duty on Tobacco</t>
  </si>
  <si>
    <t>Royalty on Crude Oil</t>
  </si>
  <si>
    <t>Others (Profit)</t>
  </si>
  <si>
    <t>Royalty on Crude Oil/Ex-gratia Grants</t>
  </si>
  <si>
    <t>Surcharges on Gas</t>
  </si>
  <si>
    <t>Foreign Grants</t>
  </si>
  <si>
    <t>Custom Duties</t>
  </si>
  <si>
    <t>3. Gross Federal Receipts (1+2)</t>
  </si>
  <si>
    <t>4. Transfer  to Provinces</t>
  </si>
  <si>
    <t>5. Net Federal Revenue Receipts (3-4)</t>
  </si>
  <si>
    <t>Federal Excise (Net of Gas)</t>
  </si>
  <si>
    <t>G.S.T (Provincial)</t>
  </si>
  <si>
    <t xml:space="preserve"> P: Provisional</t>
  </si>
  <si>
    <t>G.S.T (CE Mode)</t>
  </si>
  <si>
    <t>Revenue Receipts (Net)   (A-B)</t>
  </si>
  <si>
    <t>FY15</t>
  </si>
  <si>
    <t xml:space="preserve">   Expenditure</t>
  </si>
  <si>
    <t>FY 98</t>
  </si>
  <si>
    <t>FY 99</t>
  </si>
  <si>
    <t>FY02</t>
  </si>
  <si>
    <t>FY04</t>
  </si>
  <si>
    <t>(Billion rupees)</t>
  </si>
  <si>
    <t>Revenue    (1+2)</t>
  </si>
  <si>
    <t>Total Expenditure and net Lending (a+b)</t>
  </si>
  <si>
    <t xml:space="preserve">Current </t>
  </si>
  <si>
    <t xml:space="preserve">(a)Current Expenditures </t>
  </si>
  <si>
    <t>General Administration</t>
  </si>
  <si>
    <t>Debt Servicing</t>
  </si>
  <si>
    <t>General Public Service</t>
  </si>
  <si>
    <t>Defence</t>
  </si>
  <si>
    <t>Defence Affairs and Services</t>
  </si>
  <si>
    <t xml:space="preserve">   Interest payments ( Debt Servicing)</t>
  </si>
  <si>
    <t>Law &amp; Order</t>
  </si>
  <si>
    <t>Public Order and Safety Affairs</t>
  </si>
  <si>
    <t xml:space="preserve">       Domestic   </t>
  </si>
  <si>
    <t>iv.</t>
  </si>
  <si>
    <t>Community Services</t>
  </si>
  <si>
    <t>Grants and Subventions</t>
  </si>
  <si>
    <t>Economic Affairs</t>
  </si>
  <si>
    <t xml:space="preserve">       Foreign </t>
  </si>
  <si>
    <t>v.</t>
  </si>
  <si>
    <t>Social Services</t>
  </si>
  <si>
    <t>Environment Protection</t>
  </si>
  <si>
    <t xml:space="preserve">   Superannuation Allowances &amp; Pension</t>
  </si>
  <si>
    <t>vi.</t>
  </si>
  <si>
    <t>Economic Services</t>
  </si>
  <si>
    <t>Law and Order</t>
  </si>
  <si>
    <t>Housing and Community Amenities</t>
  </si>
  <si>
    <t xml:space="preserve">  Grants </t>
  </si>
  <si>
    <t>vii.</t>
  </si>
  <si>
    <t>Subsidies</t>
  </si>
  <si>
    <t>Health Services</t>
  </si>
  <si>
    <t xml:space="preserve">     Provinces  </t>
  </si>
  <si>
    <t>viii.</t>
  </si>
  <si>
    <t>Debt Servicing, Investible Funds and Grants</t>
  </si>
  <si>
    <t>Debt  Servicing ,Investible Funds and Grants</t>
  </si>
  <si>
    <t>Recreation, Culture and Religion</t>
  </si>
  <si>
    <t xml:space="preserve">     Other </t>
  </si>
  <si>
    <t>ix.</t>
  </si>
  <si>
    <t>Unallocable</t>
  </si>
  <si>
    <t>Grants to Provinces</t>
  </si>
  <si>
    <t>Education Affairs and Services</t>
  </si>
  <si>
    <t xml:space="preserve">  Other General Public Service</t>
  </si>
  <si>
    <t xml:space="preserve">Development </t>
  </si>
  <si>
    <t>x.</t>
  </si>
  <si>
    <t>Social Protection</t>
  </si>
  <si>
    <t>Defence Affairs and Service</t>
  </si>
  <si>
    <t>Capital Disbursements (1+2)</t>
  </si>
  <si>
    <t>xi.</t>
  </si>
  <si>
    <t>Public Orders and Safety Affairs</t>
  </si>
  <si>
    <t xml:space="preserve">Current Expenditure </t>
  </si>
  <si>
    <t>xii.</t>
  </si>
  <si>
    <t>Development Expenditure</t>
  </si>
  <si>
    <t xml:space="preserve">Current  </t>
  </si>
  <si>
    <t>xiii.</t>
  </si>
  <si>
    <t>Environmental Protection</t>
  </si>
  <si>
    <t>xiv.</t>
  </si>
  <si>
    <t>Total Expenditures (A+B)</t>
  </si>
  <si>
    <t>Debt Servicing, Investible Funds and Grants (a+b+c+d)</t>
  </si>
  <si>
    <t>xv.</t>
  </si>
  <si>
    <t>Health</t>
  </si>
  <si>
    <t>xvi.</t>
  </si>
  <si>
    <t>Recreation Culture and Religion</t>
  </si>
  <si>
    <t>Repayment of Short Term Credits</t>
  </si>
  <si>
    <t>xvii.</t>
  </si>
  <si>
    <t>Repayment of Domestic Debt</t>
  </si>
  <si>
    <t>xviii.</t>
  </si>
  <si>
    <t>Government Investment</t>
  </si>
  <si>
    <t xml:space="preserve">General Administration    </t>
  </si>
  <si>
    <t>Loans and Advances</t>
  </si>
  <si>
    <t>Subsides</t>
  </si>
  <si>
    <t>Capital Disbursements  (1+2)</t>
  </si>
  <si>
    <t xml:space="preserve">   (b)Development Expenditure and net Lending  </t>
  </si>
  <si>
    <t>Total Development Expenditure</t>
  </si>
  <si>
    <t xml:space="preserve">Public Service </t>
  </si>
  <si>
    <t xml:space="preserve"> Public Sector Development Program  </t>
  </si>
  <si>
    <t>Repayment of Short Term Credit</t>
  </si>
  <si>
    <t>of which:  Development Grant to Provinces</t>
  </si>
  <si>
    <t xml:space="preserve"> Net lending   </t>
  </si>
  <si>
    <t>Total Expenditures  (A+B)</t>
  </si>
  <si>
    <t xml:space="preserve">      Provinces </t>
  </si>
  <si>
    <t xml:space="preserve">      Other</t>
  </si>
  <si>
    <t>Public Service</t>
  </si>
  <si>
    <t xml:space="preserve">Overall Balance   </t>
  </si>
  <si>
    <t>Financing</t>
  </si>
  <si>
    <t xml:space="preserve">Transfers </t>
  </si>
  <si>
    <t xml:space="preserve">     External</t>
  </si>
  <si>
    <t xml:space="preserve">Block Allocation for Late NIS </t>
  </si>
  <si>
    <t xml:space="preserve">               -   </t>
  </si>
  <si>
    <t xml:space="preserve">     Domestic.    </t>
  </si>
  <si>
    <t>C.</t>
  </si>
  <si>
    <t>Estimated Operational Shortfall/ Other Adjustments in PSDP</t>
  </si>
  <si>
    <t xml:space="preserve">          Bank   </t>
  </si>
  <si>
    <t xml:space="preserve">          Non-Bank  </t>
  </si>
  <si>
    <t>Total Expenditure   (A+B+C)</t>
  </si>
  <si>
    <t xml:space="preserve">   Privatization Proceeds</t>
  </si>
  <si>
    <t>P: Provisional</t>
  </si>
  <si>
    <r>
      <rPr>
        <vertAlign val="superscript"/>
        <sz val="8"/>
        <rFont val="Times New Roman"/>
        <family val="1"/>
      </rPr>
      <t>1</t>
    </r>
    <r>
      <rPr>
        <sz val="8"/>
        <rFont val="Times New Roman"/>
        <family val="1"/>
      </rPr>
      <t>The Federal budget for FY05 has been prepared according to new accounting model that is different from the previous system. The exact correspondence between historical data available on old classification system and estimates developed on the new system is not technically feasible.</t>
    </r>
  </si>
  <si>
    <t>3.2  Federal Government Expenditures</t>
  </si>
  <si>
    <t>Expenditure</t>
  </si>
  <si>
    <r>
      <t>FY05</t>
    </r>
    <r>
      <rPr>
        <b/>
        <vertAlign val="superscript"/>
        <sz val="8"/>
        <rFont val="Times New Roman"/>
        <family val="1"/>
      </rPr>
      <t>1</t>
    </r>
  </si>
  <si>
    <t xml:space="preserve">        Resources</t>
  </si>
  <si>
    <t xml:space="preserve">FY04   </t>
  </si>
  <si>
    <t>Revenue Receipts   (Net)</t>
  </si>
  <si>
    <t>Revenue Receipts (Net)</t>
  </si>
  <si>
    <t>Internal Resources (i+ii)</t>
  </si>
  <si>
    <t>Capital Receipts</t>
  </si>
  <si>
    <t>Public Debt (Net)</t>
  </si>
  <si>
    <t>i.  Federal Consolidated Account</t>
  </si>
  <si>
    <t>i. Federal Consolidated Account</t>
  </si>
  <si>
    <t>Recoveries of Loans &amp; Advances</t>
  </si>
  <si>
    <t>Permanent Debt (net)</t>
  </si>
  <si>
    <t>Permanent Debt(net)</t>
  </si>
  <si>
    <t>Recoveries of Investment from KESC</t>
  </si>
  <si>
    <t>Floating Debt (net)</t>
  </si>
  <si>
    <t>Floating Debt(net)</t>
  </si>
  <si>
    <t>Public Account</t>
  </si>
  <si>
    <t>Recoveries of Investments</t>
  </si>
  <si>
    <t>Deferred Liabilities</t>
  </si>
  <si>
    <t>State Trading (net)</t>
  </si>
  <si>
    <t>ii. Public Account</t>
  </si>
  <si>
    <t>Deposits &amp; Reserves (Interest Bearing)</t>
  </si>
  <si>
    <t>Deposits &amp; Reserves</t>
  </si>
  <si>
    <t>Deposits &amp; Reserves (Non-interest Bearing)</t>
  </si>
  <si>
    <t>External Resources (i+ii+iii+iv)</t>
  </si>
  <si>
    <t>Deposits Interest Bearing</t>
  </si>
  <si>
    <t>External Resources ( i+ii+iii )</t>
  </si>
  <si>
    <t>Loans</t>
  </si>
  <si>
    <t>Unfunded Debt (net)</t>
  </si>
  <si>
    <t>Deposits Non-Interest Bearing</t>
  </si>
  <si>
    <t>Plan Resources</t>
  </si>
  <si>
    <t>Project Aid</t>
  </si>
  <si>
    <t>Accounts-All Types</t>
  </si>
  <si>
    <t>Commodity Aid</t>
  </si>
  <si>
    <t>Advances Interest Bearing</t>
  </si>
  <si>
    <t>External Resources (i+ii)</t>
  </si>
  <si>
    <t>Food Aid</t>
  </si>
  <si>
    <t>Deposits Non-interest Bearing</t>
  </si>
  <si>
    <t>Advances Non-Interest Bearing</t>
  </si>
  <si>
    <t>i.  Plan Resources</t>
  </si>
  <si>
    <t>Other Aid</t>
  </si>
  <si>
    <t>Advances Non-interest Bearing</t>
  </si>
  <si>
    <t>f.</t>
  </si>
  <si>
    <t>IDB</t>
  </si>
  <si>
    <t>Debt Rescheduling</t>
  </si>
  <si>
    <t>Commercial</t>
  </si>
  <si>
    <t>Non-Plan Resources</t>
  </si>
  <si>
    <t>Sukuk Bonds</t>
  </si>
  <si>
    <t>i. Plan Resources</t>
  </si>
  <si>
    <t>Financing from Privatization Fund</t>
  </si>
  <si>
    <t>Euro Bonds</t>
  </si>
  <si>
    <t>Rupee Grants</t>
  </si>
  <si>
    <t>Total Receipts (1+2+3+4)</t>
  </si>
  <si>
    <t>Grants</t>
  </si>
  <si>
    <t>ii. Non-Plan Resources</t>
  </si>
  <si>
    <t>Use of Cash Balances</t>
  </si>
  <si>
    <t>Credit from Banking System</t>
  </si>
  <si>
    <t xml:space="preserve">Food Aid </t>
  </si>
  <si>
    <t>Total Resources (A+B+C)</t>
  </si>
  <si>
    <t>Total Resources ( 5+6+7)</t>
  </si>
  <si>
    <t>Saudi Oil Facility</t>
  </si>
  <si>
    <t>ii. Non-plan Resources</t>
  </si>
  <si>
    <t>Refund of F-16</t>
  </si>
  <si>
    <t>Non-plan Resources</t>
  </si>
  <si>
    <t>Privatization Proceeds</t>
  </si>
  <si>
    <t>Total Receipts   (1+2+3+4)</t>
  </si>
  <si>
    <t>Change in Provincial Cash Balance</t>
  </si>
  <si>
    <t>Credit From Banking System</t>
  </si>
  <si>
    <t>Total Resources   (5+6+7)</t>
  </si>
  <si>
    <t>Source: Annual Budget Statement, Government of  Pakistan</t>
  </si>
  <si>
    <t>3.3  Financing of  Federal Government Expenditures</t>
  </si>
  <si>
    <t xml:space="preserve"> (Million Rupees)</t>
  </si>
  <si>
    <r>
      <t xml:space="preserve">     </t>
    </r>
    <r>
      <rPr>
        <b/>
        <sz val="9"/>
        <color indexed="8"/>
        <rFont val="Times New Roman"/>
        <family val="1"/>
      </rPr>
      <t>Receipt/Expenditure</t>
    </r>
  </si>
  <si>
    <t xml:space="preserve">FY03 </t>
  </si>
  <si>
    <t>Total Receipts (i+ii)</t>
  </si>
  <si>
    <t>Total Revenue Receipts (i+ii)</t>
  </si>
  <si>
    <t xml:space="preserve">Total Revenue   </t>
  </si>
  <si>
    <t>Revenue Receipts (a+b+c)</t>
  </si>
  <si>
    <t>Total Tax Revenue (a+b)</t>
  </si>
  <si>
    <t xml:space="preserve"> Provincial share in Fed. Revenue  </t>
  </si>
  <si>
    <t>Provincial Tax Receipts</t>
  </si>
  <si>
    <t xml:space="preserve"> Provincial Taxes </t>
  </si>
  <si>
    <t>Non-Tax Receipts</t>
  </si>
  <si>
    <t>Federal Tax Assignments</t>
  </si>
  <si>
    <t xml:space="preserve">   Property Taxes  </t>
  </si>
  <si>
    <t>Non-tax Revenue</t>
  </si>
  <si>
    <t>Development Revenue Receipts</t>
  </si>
  <si>
    <t>Current Revenue Expenditures</t>
  </si>
  <si>
    <t xml:space="preserve">    Excise Duties</t>
  </si>
  <si>
    <t>Total Revenue Expenditures (i+ii)</t>
  </si>
  <si>
    <t>Revenue surplus (+)/ deficit (-)</t>
  </si>
  <si>
    <t xml:space="preserve">    Stamp Duties  </t>
  </si>
  <si>
    <t xml:space="preserve">    Motor Vehicles Tax    </t>
  </si>
  <si>
    <t>Current Expenditure</t>
  </si>
  <si>
    <t>Development Revenue Expenditure</t>
  </si>
  <si>
    <t xml:space="preserve">    Other </t>
  </si>
  <si>
    <t>Surplus (+)/ Deficit (-)</t>
  </si>
  <si>
    <t>Development Capital Expenditure</t>
  </si>
  <si>
    <t xml:space="preserve">Provincial nontax  </t>
  </si>
  <si>
    <t>Total Capital Disbursement (i+ii)</t>
  </si>
  <si>
    <t>iii.     Operational Shortfall/Outside ADP</t>
  </si>
  <si>
    <t xml:space="preserve">    Interest </t>
  </si>
  <si>
    <t xml:space="preserve">Development Expenditure Financed by </t>
  </si>
  <si>
    <t xml:space="preserve">    Profits from Hydro Electricity  </t>
  </si>
  <si>
    <t>Revenue surplus (+) / deficit (-)</t>
  </si>
  <si>
    <t xml:space="preserve">    Irrigation (Irrigation receipts only) </t>
  </si>
  <si>
    <t>Total Requirement of Finance</t>
  </si>
  <si>
    <t>Net Capital Receipts</t>
  </si>
  <si>
    <t>3+ Surplus (+)/ Deficit (-)</t>
  </si>
  <si>
    <t>Net Public Account Receipts</t>
  </si>
  <si>
    <t xml:space="preserve">Federal Loans and transfers/Grants  </t>
  </si>
  <si>
    <t xml:space="preserve">Financed by </t>
  </si>
  <si>
    <t>Development Revenue Receipts / Grants</t>
  </si>
  <si>
    <t xml:space="preserve">    Loans(net) </t>
  </si>
  <si>
    <t>Net Capital Receipt</t>
  </si>
  <si>
    <t>Federal Government Loan / Public Debt</t>
  </si>
  <si>
    <t xml:space="preserve">    Grants  </t>
  </si>
  <si>
    <t xml:space="preserve">Net Public Account </t>
  </si>
  <si>
    <t>Cash Balance Utilization / Improvement</t>
  </si>
  <si>
    <t>Federal Grants for Development Expenditure</t>
  </si>
  <si>
    <t xml:space="preserve">Federal Government Loan </t>
  </si>
  <si>
    <t>Adjustment outside ADP/ other sources</t>
  </si>
  <si>
    <t xml:space="preserve">Total Expenditure  </t>
  </si>
  <si>
    <t xml:space="preserve">Cash Balance Utilization </t>
  </si>
  <si>
    <t>Total ADP Resources (i to vi)</t>
  </si>
  <si>
    <t xml:space="preserve">  Current Expenditure</t>
  </si>
  <si>
    <t>Total Financing (i+ii+iii+iv)</t>
  </si>
  <si>
    <t xml:space="preserve">  Development Expenditure   </t>
  </si>
  <si>
    <t xml:space="preserve">Overall Balance  </t>
  </si>
  <si>
    <t xml:space="preserve">Financing </t>
  </si>
  <si>
    <t xml:space="preserve">  External </t>
  </si>
  <si>
    <t xml:space="preserve">  Domestic </t>
  </si>
  <si>
    <t xml:space="preserve">      Bank </t>
  </si>
  <si>
    <t xml:space="preserve">      Non-Bank</t>
  </si>
  <si>
    <t>Operational Shortfall/Outside ADP</t>
  </si>
  <si>
    <t>Total ADP Resources (i to vii)</t>
  </si>
  <si>
    <t>(Billions Rupees)</t>
  </si>
  <si>
    <t>Other (including Irrigation Exp.)</t>
  </si>
  <si>
    <t xml:space="preserve">        of which:  Interest to Fed. Govt.</t>
  </si>
  <si>
    <r>
      <t>3.4   Consolidated Provincial Receipts and Expenditures</t>
    </r>
    <r>
      <rPr>
        <b/>
        <vertAlign val="superscript"/>
        <sz val="14"/>
        <color rgb="FF000000"/>
        <rFont val="Times New Roman"/>
        <family val="1"/>
      </rPr>
      <t>1</t>
    </r>
  </si>
  <si>
    <t xml:space="preserve">3.5   Provincial Receipts and Expenditure </t>
  </si>
  <si>
    <t>Balochistan</t>
  </si>
  <si>
    <t xml:space="preserve">      Receipt/Expenditure</t>
  </si>
  <si>
    <t>Total Revenue</t>
  </si>
  <si>
    <t>Provincial Share in Fed. Revenue</t>
  </si>
  <si>
    <t>Provincial Taxes</t>
  </si>
  <si>
    <t>Non-tax Receipts</t>
  </si>
  <si>
    <t>Property Taxes</t>
  </si>
  <si>
    <t>Excise Duties</t>
  </si>
  <si>
    <t>Stamp Duties</t>
  </si>
  <si>
    <t>Development Expenditures</t>
  </si>
  <si>
    <t>Motor Vehicles Tax</t>
  </si>
  <si>
    <t>Current Expenditures</t>
  </si>
  <si>
    <t>Provincial Non-Tax</t>
  </si>
  <si>
    <t xml:space="preserve">     Operational Shortfall/Outside ADP</t>
  </si>
  <si>
    <t>Interest</t>
  </si>
  <si>
    <t xml:space="preserve">Profits from Hydro Electricity  </t>
  </si>
  <si>
    <t>Irrigation (Irrigation Receipts only)</t>
  </si>
  <si>
    <t>Federal Loans and Transfers</t>
  </si>
  <si>
    <t>Loans(net)</t>
  </si>
  <si>
    <t>Total expenditure</t>
  </si>
  <si>
    <t>Total ADP Resources</t>
  </si>
  <si>
    <t>Current expenditure</t>
  </si>
  <si>
    <t>of which: interest to federal govt.</t>
  </si>
  <si>
    <t>other (incl. Irrigation Exp.)</t>
  </si>
  <si>
    <t>Overall Balance</t>
  </si>
  <si>
    <t>External</t>
  </si>
  <si>
    <t>Domestic</t>
  </si>
  <si>
    <t xml:space="preserve">   Bank</t>
  </si>
  <si>
    <t xml:space="preserve">   Non-Bank</t>
  </si>
  <si>
    <r>
      <t xml:space="preserve">Total ADP Resources </t>
    </r>
    <r>
      <rPr>
        <b/>
        <sz val="8"/>
        <rFont val="Times New Roman"/>
        <family val="1"/>
      </rPr>
      <t>(i to vi)</t>
    </r>
  </si>
  <si>
    <t>Punjab</t>
  </si>
  <si>
    <t xml:space="preserve">3.5  Provincial Receipts and Expenditures </t>
  </si>
  <si>
    <t>Khyber Pakhtunkhwa</t>
  </si>
  <si>
    <t>1: GDP (MP)</t>
  </si>
  <si>
    <t xml:space="preserve">3.5  Provincial Receipts and Expenditure  </t>
  </si>
  <si>
    <t>Sindh</t>
  </si>
  <si>
    <t xml:space="preserve">    Receipt/Expenditure</t>
  </si>
  <si>
    <r>
      <t xml:space="preserve">Total ADP Resources </t>
    </r>
    <r>
      <rPr>
        <b/>
        <sz val="8"/>
        <rFont val="Times New Roman"/>
        <family val="1"/>
      </rPr>
      <t>(i to vii)</t>
    </r>
  </si>
  <si>
    <t xml:space="preserve"> Receipt/Expenditure</t>
  </si>
  <si>
    <t>of which:  interest to federal govt.</t>
  </si>
  <si>
    <t>Saving Bank Accounts  &amp; Similar Accounts</t>
  </si>
  <si>
    <t>Notice Deposit Receipts and Accounts</t>
  </si>
  <si>
    <t>Fixed Deposit Receipts and Accounts  (Periodically)</t>
  </si>
  <si>
    <t>Fixed Deposit Receipts &amp; Accounts  (on Maturity or Encashment)</t>
  </si>
  <si>
    <t xml:space="preserve">Savings Deposit Certificates </t>
  </si>
  <si>
    <t>NIT Units</t>
  </si>
  <si>
    <t>ICP Mutual Funds</t>
  </si>
  <si>
    <t>Government Securities</t>
  </si>
  <si>
    <t>Shares and Debentures of Companies</t>
  </si>
  <si>
    <t>Annuities</t>
  </si>
  <si>
    <t>Life Insurance Policies</t>
  </si>
  <si>
    <t>Provident Credit Balances</t>
  </si>
  <si>
    <t xml:space="preserve"> Total Deduction of Zakat at Source</t>
  </si>
  <si>
    <t xml:space="preserve"> Zakat Voluntarily Paid</t>
  </si>
  <si>
    <t xml:space="preserve"> Other Receipts</t>
  </si>
  <si>
    <t>Total Receipts</t>
  </si>
  <si>
    <t>Source: Accounts Department SBP(BSC)</t>
  </si>
  <si>
    <t>3.6  Zakat Receipts</t>
  </si>
  <si>
    <t>(Consolidated Federal and Provincial Governments)</t>
  </si>
  <si>
    <t>Item</t>
  </si>
  <si>
    <t>FY76</t>
  </si>
  <si>
    <t>FY77</t>
  </si>
  <si>
    <t>FY78</t>
  </si>
  <si>
    <t>A. Total Revenue (i + ii )</t>
  </si>
  <si>
    <t xml:space="preserve">    i. Tax Revenue </t>
  </si>
  <si>
    <t xml:space="preserve">    ii. Nontax Revenue</t>
  </si>
  <si>
    <t>B. Surplus of autonomies bodies</t>
  </si>
  <si>
    <t>C. Total Expenditure</t>
  </si>
  <si>
    <t xml:space="preserve">   i. Current Expenditure</t>
  </si>
  <si>
    <t xml:space="preserve">            of which</t>
  </si>
  <si>
    <t xml:space="preserve">                 Interest Payments</t>
  </si>
  <si>
    <t xml:space="preserve">    ii. Developmental Expenditure</t>
  </si>
  <si>
    <t xml:space="preserve">    iii. PSE</t>
  </si>
  <si>
    <t>D. Discrepancy</t>
  </si>
  <si>
    <t>E. Fiscal Balance (A+B-C-D)</t>
  </si>
  <si>
    <t xml:space="preserve">Revenue Balance </t>
  </si>
  <si>
    <t>Primary Balance</t>
  </si>
  <si>
    <t>GDP</t>
  </si>
  <si>
    <t>(As Percent of GDP)</t>
  </si>
  <si>
    <t>Revenue Balance</t>
  </si>
  <si>
    <t>Fiscal Balance</t>
  </si>
  <si>
    <t>Total Expenditure</t>
  </si>
  <si>
    <t>B. Total Expenditure</t>
  </si>
  <si>
    <t xml:space="preserve">          </t>
  </si>
  <si>
    <t>C. Discrepancy</t>
  </si>
  <si>
    <t>D. Fiscal Balance (A-B-C)</t>
  </si>
  <si>
    <t>B. Total Expenditure (i+ii+iii+iv)</t>
  </si>
  <si>
    <t xml:space="preserve">    iv. Discrepancy</t>
  </si>
  <si>
    <t>C. Fiscal Balance (A-B)</t>
  </si>
  <si>
    <t>A. Total Revenue (i + ii)</t>
  </si>
  <si>
    <t>Source: 
FY82-FY10:  Annual Budget Statements of the Provincial Governments (Amount in Million Rs.)
FY11-FY15:   Fiscal Operations, MoF, Govt of Pakistan (Amount in Billion Rs.)</t>
  </si>
  <si>
    <t>Source:
FY82-FY10: Annual Budget Statement, Govt of Balochistan (Amount in Million Rs.)
FY11-FY15:   Fiscal Operations, MoF, Govt of Pakistan (Amount in Billion Rs.)</t>
  </si>
  <si>
    <t>P:Provisional</t>
  </si>
  <si>
    <t>Source:
FY82-FY10: Annual Budget Statement, Govt of Punjab (Amount in Million Rs.)
FY11-FY15: Fiscal Operations, MoF, Govt of Pakistan (Amount in Billion Rs.)</t>
  </si>
  <si>
    <t xml:space="preserve">  Receipt/Expenditure</t>
  </si>
  <si>
    <t>Source:
FY82-FY10: Annual Budget Statement, Govt of KPK  (Amount in Million Rs.)
FY11-FY15: Fiscal Operations, MoF, Govt of Pakistan  (Amount in Billion Rs.)</t>
  </si>
  <si>
    <t>Source:
FY82-FY10: Annual Budget Statement, Govt of Sindh (Amount in Million Rs.)
FY11-FY15: Fiscal Operations, MoF, Govt of Pakistan (Amount in Billion Rs.)</t>
  </si>
  <si>
    <t>3.7 Summary of Public Finance</t>
  </si>
  <si>
    <r>
      <t xml:space="preserve">Total Development Expenditure </t>
    </r>
    <r>
      <rPr>
        <b/>
        <vertAlign val="superscript"/>
        <sz val="8"/>
        <color rgb="FF000000"/>
        <rFont val="Times New Roman"/>
        <family val="1"/>
      </rPr>
      <t>2</t>
    </r>
  </si>
  <si>
    <t xml:space="preserve">Source: Ministry of Finance Govt. of Pakistan
</t>
  </si>
  <si>
    <t xml:space="preserve">FY79-FY10: Annual Budget Statement (Amount in Million Rs.)
</t>
  </si>
  <si>
    <t>FY11-FY15: Pakistan Fiscal Operations (Amount in Billion Rs.)</t>
  </si>
  <si>
    <r>
      <rPr>
        <vertAlign val="superscript"/>
        <sz val="8"/>
        <color indexed="8"/>
        <rFont val="Times New Roman"/>
        <family val="1"/>
      </rPr>
      <t>1</t>
    </r>
    <r>
      <rPr>
        <sz val="8"/>
        <color indexed="8"/>
        <rFont val="Times New Roman"/>
        <family val="1"/>
      </rPr>
      <t xml:space="preserve"> The data on provincial receipts and expenditure include transactions between the federal and provincial governments (e.g., grants/ foreign project assistance, interest paid etc). However net provincial data used in consolidated federal and provincial governments budget excludes inter-governmental transactions.</t>
    </r>
  </si>
  <si>
    <r>
      <rPr>
        <vertAlign val="superscript"/>
        <sz val="8"/>
        <rFont val="Times New Roman"/>
        <family val="1"/>
      </rPr>
      <t>2</t>
    </r>
    <r>
      <rPr>
        <sz val="8"/>
        <rFont val="Times New Roman"/>
        <family val="1"/>
      </rPr>
      <t xml:space="preserve"> From FY00 to FY10, Includes Foreign Project Assistance </t>
    </r>
  </si>
  <si>
    <r>
      <rPr>
        <vertAlign val="superscript"/>
        <sz val="8"/>
        <rFont val="Times New Roman"/>
        <family val="1"/>
      </rPr>
      <t>1</t>
    </r>
    <r>
      <rPr>
        <sz val="8"/>
        <rFont val="Times New Roman"/>
        <family val="1"/>
      </rPr>
      <t xml:space="preserve">GDP (MP) </t>
    </r>
  </si>
  <si>
    <r>
      <rPr>
        <vertAlign val="superscript"/>
        <sz val="8"/>
        <rFont val="Times New Roman"/>
        <family val="1"/>
      </rPr>
      <t xml:space="preserve">1 </t>
    </r>
    <r>
      <rPr>
        <sz val="8"/>
        <rFont val="Times New Roman"/>
        <family val="1"/>
      </rPr>
      <t>GDP (MP)</t>
    </r>
  </si>
  <si>
    <t>FY16</t>
  </si>
  <si>
    <t>FY17</t>
  </si>
  <si>
    <t>FY18</t>
  </si>
  <si>
    <t>FY19</t>
  </si>
  <si>
    <t>a) FBR Taxes</t>
  </si>
  <si>
    <t>(i) Direct Taxes</t>
  </si>
  <si>
    <t>(ii) Indirect Taxes</t>
  </si>
  <si>
    <t>b) Other Taxes</t>
  </si>
  <si>
    <t>Gas Infrastructure Development Cess</t>
  </si>
  <si>
    <t>Natural Gas Development Surcharge</t>
  </si>
  <si>
    <t>Surplus Profit of SBP</t>
  </si>
  <si>
    <t>Profits Post Office Deptt./PTA</t>
  </si>
  <si>
    <t>Mark-up (PSEs &amp; Others)</t>
  </si>
  <si>
    <t>Passport Fee</t>
  </si>
  <si>
    <t>3. Gross Revenue Receipts (1+2)</t>
  </si>
  <si>
    <t>5. Net Revenue Receipts (3-4)</t>
  </si>
  <si>
    <t>Petroleum Levy</t>
  </si>
  <si>
    <t>Receipts from United Nations</t>
  </si>
  <si>
    <t>FY20</t>
  </si>
  <si>
    <t>Sales Tax on Services GST</t>
  </si>
  <si>
    <r>
      <rPr>
        <sz val="8"/>
        <rFont val="Arial"/>
        <family val="2"/>
      </rPr>
      <t>-</t>
    </r>
  </si>
  <si>
    <t xml:space="preserve">FY15 </t>
  </si>
  <si>
    <t>Profits from hydro electricity</t>
  </si>
  <si>
    <r>
      <rPr>
        <sz val="8.5"/>
        <rFont val="Arial"/>
        <family val="2"/>
      </rPr>
      <t>-</t>
    </r>
  </si>
  <si>
    <t xml:space="preserve">
</t>
  </si>
  <si>
    <t>Project Loans &amp; Grants Outside PSDP</t>
  </si>
  <si>
    <t>Federal Consolidated Fund (5+6-10)</t>
  </si>
  <si>
    <t>Tax Revenue Receipts</t>
  </si>
  <si>
    <t>FBR Taxes</t>
  </si>
  <si>
    <t>Other Taxes</t>
  </si>
  <si>
    <t>Income from Property and Enterprise</t>
  </si>
  <si>
    <t>Receipts from Civil Administration etc.</t>
  </si>
  <si>
    <t>Miscellaneous Receipts</t>
  </si>
  <si>
    <t>Total Revenue Receipts (1+2)</t>
  </si>
  <si>
    <t>Recovery of Loans and Advances</t>
  </si>
  <si>
    <t>Domestic Debt Receipts (Net)</t>
  </si>
  <si>
    <t>Total Internal Receipts (3+4)</t>
  </si>
  <si>
    <t>External Receipts</t>
  </si>
  <si>
    <t>Public Accounts Receipts (Net)</t>
  </si>
  <si>
    <t>Deferred Liabilities (Net)</t>
  </si>
  <si>
    <t>Deposit and Reserves (Net)</t>
  </si>
  <si>
    <t>Gross Federal Resources (7+8)</t>
  </si>
  <si>
    <t>Less Provincial Share in Federal Taxes</t>
  </si>
  <si>
    <t>Net Federal Resources  (9-10)</t>
  </si>
  <si>
    <t>Cash Balance built up by the Provinces</t>
  </si>
  <si>
    <t>Credit from Banking Sector</t>
  </si>
  <si>
    <t>Total-Resources (11+12+13+14)</t>
  </si>
  <si>
    <t>Total Internal and External Receipts (5+6)</t>
  </si>
  <si>
    <t>Source:  Ministry of Finance</t>
  </si>
  <si>
    <t xml:space="preserve">Source: Ministry of Finance Govt. of Pakistan
            FY79-FY10: Annual Budget Statement (Amount in Million Rs.)
            FY11-FY15: Pakistan Fiscal Operations (Amount in Billion 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</si>
</sst>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0.0"/>
    <numFmt numFmtId="165" formatCode="_(* #,##0_);_(* \(#,##0\);_(* &quot;-&quot;??_);_(@_)"/>
    <numFmt numFmtId="166" formatCode="0.0"/>
  </numFmts>
  <fonts count="41" x14ac:knownFonts="1">
    <font>
      <sz val="10"/>
      <name val="Arial"/>
    </font>
    <font>
      <sz val="11"/>
      <color theme="1"/>
      <name val="Calibri"/>
      <family val="2"/>
      <scheme val="minor"/>
    </font>
    <font>
      <sz val="10"/>
      <name val="Arial"/>
      <family val="2"/>
    </font>
    <font>
      <b/>
      <sz val="12"/>
      <color rgb="FF000000"/>
      <name val="Times New Roman"/>
      <family val="1"/>
    </font>
    <font>
      <b/>
      <sz val="14"/>
      <color rgb="FF000000"/>
      <name val="Times New Roman"/>
      <family val="1"/>
    </font>
    <font>
      <sz val="11"/>
      <name val="Calibri"/>
      <family val="2"/>
    </font>
    <font>
      <sz val="8"/>
      <color rgb="FF000000"/>
      <name val="Times New Roman"/>
      <family val="1"/>
    </font>
    <font>
      <b/>
      <sz val="9"/>
      <name val="Times New Roman"/>
      <family val="1"/>
    </font>
    <font>
      <b/>
      <sz val="8"/>
      <color rgb="FF000000"/>
      <name val="Times New Roman"/>
      <family val="1"/>
    </font>
    <font>
      <b/>
      <sz val="8"/>
      <name val="Times New Roman"/>
      <family val="1"/>
    </font>
    <font>
      <b/>
      <sz val="8"/>
      <color theme="1"/>
      <name val="Times New Roman"/>
      <family val="1"/>
    </font>
    <font>
      <sz val="8"/>
      <name val="Times New Roman"/>
      <family val="1"/>
    </font>
    <font>
      <sz val="8"/>
      <color theme="1"/>
      <name val="Times New Roman"/>
      <family val="1"/>
    </font>
    <font>
      <sz val="8"/>
      <name val="Arial"/>
      <family val="2"/>
    </font>
    <font>
      <sz val="10"/>
      <name val="Arial"/>
      <family val="2"/>
    </font>
    <font>
      <sz val="7"/>
      <color theme="1"/>
      <name val="Times New Roman"/>
      <family val="1"/>
    </font>
    <font>
      <b/>
      <sz val="9"/>
      <color rgb="FF000000"/>
      <name val="Times New Roman"/>
      <family val="1"/>
    </font>
    <font>
      <i/>
      <sz val="8"/>
      <color theme="1"/>
      <name val="Times New Roman"/>
      <family val="1"/>
    </font>
    <font>
      <sz val="10"/>
      <name val="Times New Roman"/>
      <family val="1"/>
    </font>
    <font>
      <sz val="8"/>
      <color indexed="8"/>
      <name val="Times New Roman"/>
      <family val="1"/>
    </font>
    <font>
      <b/>
      <vertAlign val="superscript"/>
      <sz val="8"/>
      <name val="Times New Roman"/>
      <family val="1"/>
    </font>
    <font>
      <i/>
      <sz val="8"/>
      <name val="Times New Roman"/>
      <family val="1"/>
    </font>
    <font>
      <vertAlign val="superscript"/>
      <sz val="8"/>
      <name val="Times New Roman"/>
      <family val="1"/>
    </font>
    <font>
      <b/>
      <sz val="8"/>
      <color indexed="8"/>
      <name val="Times New Roman"/>
      <family val="1"/>
    </font>
    <font>
      <b/>
      <sz val="8"/>
      <color indexed="10"/>
      <name val="Times New Roman"/>
      <family val="1"/>
    </font>
    <font>
      <b/>
      <sz val="10"/>
      <color indexed="10"/>
      <name val="Times New Roman"/>
      <family val="1"/>
    </font>
    <font>
      <b/>
      <sz val="9"/>
      <color indexed="8"/>
      <name val="Times New Roman"/>
      <family val="1"/>
    </font>
    <font>
      <sz val="7"/>
      <color rgb="FF000000"/>
      <name val="Times New Roman"/>
      <family val="1"/>
    </font>
    <font>
      <sz val="7"/>
      <name val="Times New Roman"/>
      <family val="1"/>
    </font>
    <font>
      <b/>
      <vertAlign val="superscript"/>
      <sz val="14"/>
      <color rgb="FF000000"/>
      <name val="Times New Roman"/>
      <family val="1"/>
    </font>
    <font>
      <b/>
      <sz val="10"/>
      <name val="Times New Roman"/>
      <family val="1"/>
    </font>
    <font>
      <sz val="9"/>
      <color theme="1"/>
      <name val="Times New Roman"/>
      <family val="1"/>
    </font>
    <font>
      <sz val="7"/>
      <name val="Arial"/>
      <family val="2"/>
    </font>
    <font>
      <sz val="10"/>
      <color rgb="FFFF0000"/>
      <name val="Arial"/>
      <family val="2"/>
    </font>
    <font>
      <b/>
      <vertAlign val="superscript"/>
      <sz val="8"/>
      <color rgb="FF000000"/>
      <name val="Times New Roman"/>
      <family val="1"/>
    </font>
    <font>
      <sz val="9"/>
      <name val="Times New Roman"/>
      <family val="1"/>
    </font>
    <font>
      <vertAlign val="superscript"/>
      <sz val="8"/>
      <color indexed="8"/>
      <name val="Times New Roman"/>
      <family val="1"/>
    </font>
    <font>
      <sz val="14"/>
      <name val="Arial"/>
      <family val="2"/>
    </font>
    <font>
      <sz val="10"/>
      <color rgb="FF000000"/>
      <name val="Times New Roman"/>
      <charset val="204"/>
    </font>
    <font>
      <sz val="8.5"/>
      <name val="Arial"/>
      <family val="2"/>
    </font>
    <font>
      <b/>
      <sz val="8"/>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ck">
        <color indexed="64"/>
      </bottom>
      <diagonal/>
    </border>
    <border>
      <left/>
      <right/>
      <top style="thick">
        <color indexed="64"/>
      </top>
      <bottom style="thick">
        <color indexed="64"/>
      </bottom>
      <diagonal/>
    </border>
    <border>
      <left/>
      <right/>
      <top style="thick">
        <color indexed="64"/>
      </top>
      <bottom/>
      <diagonal/>
    </border>
    <border>
      <left/>
      <right/>
      <top/>
      <bottom style="medium">
        <color indexed="64"/>
      </bottom>
      <diagonal/>
    </border>
    <border>
      <left/>
      <right/>
      <top style="medium">
        <color indexed="64"/>
      </top>
      <bottom/>
      <diagonal/>
    </border>
    <border>
      <left/>
      <right/>
      <top style="medium">
        <color indexed="64"/>
      </top>
      <bottom style="thick">
        <color indexed="64"/>
      </bottom>
      <diagonal/>
    </border>
    <border>
      <left/>
      <right/>
      <top/>
      <bottom style="thick">
        <color rgb="FF000000"/>
      </bottom>
      <diagonal/>
    </border>
  </borders>
  <cellStyleXfs count="6">
    <xf numFmtId="0" fontId="0" fillId="0" borderId="0"/>
    <xf numFmtId="0" fontId="1" fillId="0" borderId="0"/>
    <xf numFmtId="43" fontId="2" fillId="0" borderId="0" applyFont="0" applyFill="0" applyBorder="0" applyAlignment="0" applyProtection="0"/>
    <xf numFmtId="0" fontId="14" fillId="0" borderId="0"/>
    <xf numFmtId="43" fontId="14" fillId="0" borderId="0" applyFont="0" applyFill="0" applyBorder="0" applyAlignment="0" applyProtection="0"/>
    <xf numFmtId="0" fontId="38" fillId="0" borderId="0"/>
  </cellStyleXfs>
  <cellXfs count="611">
    <xf numFmtId="0" fontId="0" fillId="0" borderId="0" xfId="0"/>
    <xf numFmtId="3" fontId="18" fillId="2" borderId="0" xfId="0" applyNumberFormat="1" applyFont="1" applyFill="1"/>
    <xf numFmtId="3" fontId="9" fillId="2" borderId="2" xfId="3" applyNumberFormat="1" applyFont="1" applyFill="1" applyBorder="1" applyAlignment="1">
      <alignment horizontal="right" wrapText="1"/>
    </xf>
    <xf numFmtId="0" fontId="4"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applyAlignment="1">
      <alignment vertical="top" wrapText="1"/>
    </xf>
    <xf numFmtId="0" fontId="6" fillId="2" borderId="1" xfId="0" applyFont="1" applyFill="1" applyBorder="1" applyAlignment="1">
      <alignment wrapText="1"/>
    </xf>
    <xf numFmtId="0" fontId="6" fillId="2" borderId="1" xfId="0" applyFont="1" applyFill="1" applyBorder="1" applyAlignment="1"/>
    <xf numFmtId="0" fontId="5" fillId="2" borderId="0" xfId="0" applyFont="1" applyFill="1"/>
    <xf numFmtId="0" fontId="8" fillId="2" borderId="2" xfId="0" applyFont="1" applyFill="1" applyBorder="1" applyAlignment="1">
      <alignment horizontal="right" wrapText="1"/>
    </xf>
    <xf numFmtId="0" fontId="8" fillId="2" borderId="0" xfId="0" applyFont="1" applyFill="1" applyAlignment="1">
      <alignment vertical="top" wrapText="1"/>
    </xf>
    <xf numFmtId="3" fontId="9" fillId="2" borderId="0" xfId="0" applyNumberFormat="1" applyFont="1" applyFill="1" applyAlignment="1">
      <alignment horizontal="right" vertical="top" wrapText="1"/>
    </xf>
    <xf numFmtId="3" fontId="9" fillId="2" borderId="3" xfId="0" applyNumberFormat="1" applyFont="1" applyFill="1" applyBorder="1" applyAlignment="1">
      <alignment vertical="top" wrapText="1"/>
    </xf>
    <xf numFmtId="0" fontId="8" fillId="2" borderId="0" xfId="0" applyFont="1" applyFill="1" applyAlignment="1">
      <alignment wrapText="1"/>
    </xf>
    <xf numFmtId="3" fontId="9" fillId="2" borderId="0" xfId="0" applyNumberFormat="1" applyFont="1" applyFill="1" applyAlignment="1">
      <alignment horizontal="right" wrapText="1"/>
    </xf>
    <xf numFmtId="3" fontId="8" fillId="2" borderId="0" xfId="0" applyNumberFormat="1" applyFont="1" applyFill="1" applyAlignment="1">
      <alignment vertical="top" wrapText="1"/>
    </xf>
    <xf numFmtId="3" fontId="8" fillId="2" borderId="0" xfId="0" applyNumberFormat="1" applyFont="1" applyFill="1" applyAlignment="1">
      <alignment horizontal="right" vertical="top" wrapText="1"/>
    </xf>
    <xf numFmtId="3" fontId="8" fillId="2" borderId="0" xfId="0" applyNumberFormat="1" applyFont="1" applyFill="1" applyAlignment="1">
      <alignment wrapText="1"/>
    </xf>
    <xf numFmtId="0" fontId="8" fillId="2" borderId="0" xfId="0" applyFont="1" applyFill="1" applyAlignment="1">
      <alignment horizontal="center" vertical="top" wrapText="1"/>
    </xf>
    <xf numFmtId="3" fontId="9" fillId="2" borderId="0" xfId="0" applyNumberFormat="1" applyFont="1" applyFill="1" applyAlignment="1">
      <alignment horizontal="right" vertical="top"/>
    </xf>
    <xf numFmtId="0" fontId="10" fillId="2" borderId="0" xfId="0" applyFont="1" applyFill="1" applyAlignment="1">
      <alignment vertical="center" wrapText="1"/>
    </xf>
    <xf numFmtId="164" fontId="9" fillId="2" borderId="0" xfId="0" applyNumberFormat="1" applyFont="1" applyFill="1" applyAlignment="1">
      <alignment horizontal="right" vertical="center"/>
    </xf>
    <xf numFmtId="0" fontId="8" fillId="2" borderId="0" xfId="0" applyFont="1" applyFill="1" applyAlignment="1">
      <alignment horizontal="right" vertical="top" wrapText="1"/>
    </xf>
    <xf numFmtId="3" fontId="9" fillId="2" borderId="0" xfId="0" applyNumberFormat="1" applyFont="1" applyFill="1" applyAlignment="1">
      <alignment vertical="top" wrapText="1"/>
    </xf>
    <xf numFmtId="0" fontId="8" fillId="2" borderId="0" xfId="0" applyFont="1" applyFill="1" applyAlignment="1">
      <alignment horizontal="right" wrapText="1"/>
    </xf>
    <xf numFmtId="3" fontId="8" fillId="2" borderId="0" xfId="0" applyNumberFormat="1" applyFont="1" applyFill="1" applyAlignment="1">
      <alignment horizontal="right" wrapText="1"/>
    </xf>
    <xf numFmtId="0" fontId="6" fillId="2" borderId="0" xfId="0" applyFont="1" applyFill="1" applyAlignment="1">
      <alignment horizontal="right" vertical="top" wrapText="1"/>
    </xf>
    <xf numFmtId="0" fontId="6" fillId="2" borderId="0" xfId="0" applyFont="1" applyFill="1" applyAlignment="1">
      <alignment vertical="top" wrapText="1"/>
    </xf>
    <xf numFmtId="3" fontId="11" fillId="2" borderId="0" xfId="0" applyNumberFormat="1" applyFont="1" applyFill="1" applyAlignment="1">
      <alignment horizontal="right" vertical="top" wrapText="1"/>
    </xf>
    <xf numFmtId="3" fontId="11" fillId="2" borderId="0" xfId="0" applyNumberFormat="1" applyFont="1" applyFill="1" applyAlignment="1">
      <alignment vertical="top" wrapText="1"/>
    </xf>
    <xf numFmtId="3" fontId="0" fillId="2" borderId="0" xfId="0" applyNumberFormat="1" applyFill="1"/>
    <xf numFmtId="0" fontId="6" fillId="2" borderId="0" xfId="0" applyFont="1" applyFill="1" applyAlignment="1">
      <alignment horizontal="left" vertical="top" wrapText="1"/>
    </xf>
    <xf numFmtId="0" fontId="6" fillId="2" borderId="0" xfId="0" applyFont="1" applyFill="1" applyAlignment="1">
      <alignment horizontal="center" vertical="top" wrapText="1"/>
    </xf>
    <xf numFmtId="0" fontId="6" fillId="2" borderId="0" xfId="0" applyFont="1" applyFill="1" applyAlignment="1">
      <alignment horizontal="right" wrapText="1"/>
    </xf>
    <xf numFmtId="0" fontId="6" fillId="2" borderId="0" xfId="0" applyFont="1" applyFill="1" applyAlignment="1">
      <alignment wrapText="1"/>
    </xf>
    <xf numFmtId="3" fontId="11" fillId="2" borderId="0" xfId="0" applyNumberFormat="1" applyFont="1" applyFill="1" applyAlignment="1">
      <alignment horizontal="right" wrapText="1"/>
    </xf>
    <xf numFmtId="3" fontId="6" fillId="2" borderId="0" xfId="0" applyNumberFormat="1" applyFont="1" applyFill="1" applyAlignment="1">
      <alignment vertical="top" wrapText="1"/>
    </xf>
    <xf numFmtId="3" fontId="6" fillId="2" borderId="0" xfId="0" applyNumberFormat="1" applyFont="1" applyFill="1" applyAlignment="1">
      <alignment horizontal="right" vertical="top" wrapText="1"/>
    </xf>
    <xf numFmtId="3" fontId="6" fillId="2" borderId="0" xfId="0" applyNumberFormat="1" applyFont="1" applyFill="1" applyAlignment="1">
      <alignment wrapText="1"/>
    </xf>
    <xf numFmtId="3" fontId="11" fillId="2" borderId="0" xfId="0" applyNumberFormat="1" applyFont="1" applyFill="1" applyAlignment="1">
      <alignment horizontal="right" vertical="top"/>
    </xf>
    <xf numFmtId="0" fontId="12" fillId="2" borderId="0" xfId="0" applyFont="1" applyFill="1" applyAlignment="1">
      <alignment horizontal="left" vertical="center" wrapText="1"/>
    </xf>
    <xf numFmtId="164" fontId="11" fillId="2" borderId="0" xfId="0" applyNumberFormat="1" applyFont="1" applyFill="1" applyAlignment="1">
      <alignment horizontal="right" vertical="center"/>
    </xf>
    <xf numFmtId="41" fontId="11" fillId="2" borderId="0" xfId="3" applyNumberFormat="1" applyFont="1" applyFill="1" applyAlignment="1">
      <alignment horizontal="right" wrapText="1"/>
    </xf>
    <xf numFmtId="0" fontId="11" fillId="2" borderId="0" xfId="0" applyFont="1" applyFill="1" applyAlignment="1">
      <alignment horizontal="right" vertical="top" wrapText="1"/>
    </xf>
    <xf numFmtId="0" fontId="11" fillId="2" borderId="0" xfId="0" applyFont="1" applyFill="1" applyAlignment="1">
      <alignment vertical="top" wrapText="1"/>
    </xf>
    <xf numFmtId="0" fontId="6" fillId="2" borderId="0" xfId="0" applyFont="1" applyFill="1" applyAlignment="1">
      <alignment horizontal="center" wrapText="1"/>
    </xf>
    <xf numFmtId="0" fontId="6" fillId="2" borderId="0" xfId="0" applyFont="1" applyFill="1" applyAlignment="1">
      <alignment horizontal="left"/>
    </xf>
    <xf numFmtId="0" fontId="11" fillId="2" borderId="0" xfId="0" applyFont="1" applyFill="1" applyAlignment="1">
      <alignment horizontal="right" wrapText="1"/>
    </xf>
    <xf numFmtId="0" fontId="6" fillId="2" borderId="0" xfId="0" applyFont="1" applyFill="1" applyAlignment="1">
      <alignment horizontal="left" vertical="top"/>
    </xf>
    <xf numFmtId="0" fontId="11" fillId="2" borderId="0" xfId="0" applyFont="1" applyFill="1" applyAlignment="1">
      <alignment horizontal="right" vertical="top"/>
    </xf>
    <xf numFmtId="3" fontId="6" fillId="2" borderId="0" xfId="0" applyNumberFormat="1" applyFont="1" applyFill="1" applyAlignment="1">
      <alignment horizontal="right" wrapText="1"/>
    </xf>
    <xf numFmtId="0" fontId="12" fillId="2" borderId="0" xfId="0" applyFont="1" applyFill="1" applyAlignment="1">
      <alignment vertical="center" wrapText="1"/>
    </xf>
    <xf numFmtId="0" fontId="6" fillId="2" borderId="0" xfId="0" applyFont="1" applyFill="1" applyAlignment="1">
      <alignment horizontal="center" vertical="top"/>
    </xf>
    <xf numFmtId="3" fontId="11" fillId="2" borderId="0" xfId="0" applyNumberFormat="1" applyFont="1" applyFill="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vertical="top" wrapText="1"/>
    </xf>
    <xf numFmtId="0" fontId="11" fillId="2" borderId="0" xfId="0" applyFont="1" applyFill="1" applyBorder="1" applyAlignment="1">
      <alignment horizontal="right" vertical="top" wrapText="1"/>
    </xf>
    <xf numFmtId="0" fontId="11" fillId="2" borderId="0" xfId="0" applyFont="1" applyFill="1" applyBorder="1" applyAlignment="1">
      <alignment vertical="top" wrapText="1"/>
    </xf>
    <xf numFmtId="3" fontId="11" fillId="2" borderId="0" xfId="0" applyNumberFormat="1" applyFont="1" applyFill="1" applyBorder="1" applyAlignment="1">
      <alignment vertical="top"/>
    </xf>
    <xf numFmtId="3" fontId="6" fillId="2" borderId="0" xfId="0" applyNumberFormat="1" applyFont="1" applyFill="1" applyBorder="1" applyAlignment="1">
      <alignment vertical="top"/>
    </xf>
    <xf numFmtId="0" fontId="6" fillId="2" borderId="1" xfId="0" applyFont="1" applyFill="1" applyBorder="1" applyAlignment="1">
      <alignment horizontal="right" vertical="top" wrapText="1"/>
    </xf>
    <xf numFmtId="0" fontId="6" fillId="2" borderId="1" xfId="0" applyFont="1" applyFill="1" applyBorder="1" applyAlignment="1">
      <alignment vertical="top" wrapText="1"/>
    </xf>
    <xf numFmtId="0" fontId="11" fillId="2" borderId="1" xfId="0" applyFont="1" applyFill="1" applyBorder="1" applyAlignment="1">
      <alignment vertical="top" wrapText="1"/>
    </xf>
    <xf numFmtId="0" fontId="11" fillId="2" borderId="1" xfId="0" applyFont="1" applyFill="1" applyBorder="1" applyAlignment="1">
      <alignment horizontal="right" vertical="top" wrapText="1"/>
    </xf>
    <xf numFmtId="3" fontId="11" fillId="2" borderId="1" xfId="0" applyNumberFormat="1" applyFont="1" applyFill="1" applyBorder="1" applyAlignment="1">
      <alignment vertical="top"/>
    </xf>
    <xf numFmtId="3" fontId="6" fillId="2" borderId="1" xfId="0" applyNumberFormat="1" applyFont="1" applyFill="1" applyBorder="1" applyAlignment="1">
      <alignment vertical="top"/>
    </xf>
    <xf numFmtId="0" fontId="0" fillId="2" borderId="0" xfId="0" applyFill="1" applyBorder="1"/>
    <xf numFmtId="3" fontId="8" fillId="2" borderId="2" xfId="0" applyNumberFormat="1" applyFont="1" applyFill="1" applyBorder="1" applyAlignment="1">
      <alignment vertical="top" wrapText="1"/>
    </xf>
    <xf numFmtId="0" fontId="7" fillId="2" borderId="0" xfId="0" applyFont="1" applyFill="1" applyBorder="1" applyAlignment="1"/>
    <xf numFmtId="0" fontId="7" fillId="2" borderId="3" xfId="0" applyFont="1" applyFill="1" applyBorder="1" applyAlignment="1"/>
    <xf numFmtId="0" fontId="8" fillId="2" borderId="3" xfId="0" applyFont="1" applyFill="1" applyBorder="1" applyAlignment="1"/>
    <xf numFmtId="3" fontId="8" fillId="2" borderId="0" xfId="0" applyNumberFormat="1" applyFont="1" applyFill="1" applyBorder="1" applyAlignment="1"/>
    <xf numFmtId="0" fontId="7" fillId="2" borderId="0" xfId="0" applyFont="1" applyFill="1" applyBorder="1" applyAlignment="1">
      <alignment wrapText="1"/>
    </xf>
    <xf numFmtId="0" fontId="8" fillId="2" borderId="0" xfId="0" applyFont="1" applyFill="1" applyBorder="1" applyAlignment="1">
      <alignment horizontal="right" wrapText="1"/>
    </xf>
    <xf numFmtId="3" fontId="8" fillId="2" borderId="2" xfId="0" applyNumberFormat="1" applyFont="1" applyFill="1" applyBorder="1" applyAlignment="1">
      <alignment horizontal="right" wrapText="1"/>
    </xf>
    <xf numFmtId="0" fontId="8" fillId="2" borderId="2" xfId="0" applyFont="1" applyFill="1" applyBorder="1" applyAlignment="1"/>
    <xf numFmtId="3" fontId="9" fillId="2" borderId="2" xfId="0" applyNumberFormat="1" applyFont="1" applyFill="1" applyBorder="1" applyAlignment="1">
      <alignment horizontal="right" wrapText="1"/>
    </xf>
    <xf numFmtId="3" fontId="9" fillId="2" borderId="2" xfId="0" applyNumberFormat="1" applyFont="1" applyFill="1" applyBorder="1" applyAlignment="1">
      <alignment horizontal="right"/>
    </xf>
    <xf numFmtId="0" fontId="3" fillId="2" borderId="0" xfId="0" applyFont="1" applyFill="1" applyAlignment="1">
      <alignment horizontal="center" vertical="top"/>
    </xf>
    <xf numFmtId="3" fontId="8" fillId="2" borderId="2" xfId="0" applyNumberFormat="1" applyFont="1" applyFill="1" applyBorder="1" applyAlignment="1">
      <alignment vertical="center" wrapText="1"/>
    </xf>
    <xf numFmtId="3" fontId="8" fillId="2" borderId="1" xfId="0" applyNumberFormat="1" applyFont="1" applyFill="1" applyBorder="1" applyAlignment="1">
      <alignment horizontal="right" vertical="center" wrapText="1"/>
    </xf>
    <xf numFmtId="0" fontId="0" fillId="2" borderId="0" xfId="0" applyFill="1" applyAlignment="1">
      <alignment vertical="center"/>
    </xf>
    <xf numFmtId="0" fontId="8" fillId="2" borderId="2" xfId="0" applyFont="1" applyFill="1" applyBorder="1" applyAlignment="1">
      <alignment horizontal="right" vertical="center" wrapText="1"/>
    </xf>
    <xf numFmtId="0" fontId="0" fillId="2" borderId="0" xfId="0" applyFill="1" applyAlignment="1">
      <alignment horizontal="right" vertical="center"/>
    </xf>
    <xf numFmtId="0" fontId="8" fillId="2" borderId="2" xfId="0" applyFont="1" applyFill="1" applyBorder="1" applyAlignment="1">
      <alignment horizontal="right" vertical="center"/>
    </xf>
    <xf numFmtId="0" fontId="9" fillId="2" borderId="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left" vertical="center" wrapText="1"/>
    </xf>
    <xf numFmtId="0" fontId="15" fillId="2" borderId="5" xfId="0" applyFont="1" applyFill="1" applyBorder="1" applyAlignment="1">
      <alignment vertical="top"/>
    </xf>
    <xf numFmtId="0" fontId="15" fillId="2" borderId="0" xfId="0" applyFont="1" applyFill="1" applyBorder="1" applyAlignment="1">
      <alignment vertical="top"/>
    </xf>
    <xf numFmtId="0" fontId="35" fillId="2" borderId="3" xfId="0" applyFont="1" applyFill="1" applyBorder="1" applyAlignment="1"/>
    <xf numFmtId="3" fontId="8" fillId="2" borderId="0" xfId="0" applyNumberFormat="1" applyFont="1" applyFill="1" applyBorder="1" applyAlignment="1">
      <alignment horizontal="right"/>
    </xf>
    <xf numFmtId="0" fontId="0" fillId="2" borderId="0" xfId="0" applyFill="1" applyAlignment="1"/>
    <xf numFmtId="3" fontId="0" fillId="2" borderId="0" xfId="0" applyNumberFormat="1" applyFill="1" applyAlignment="1"/>
    <xf numFmtId="0" fontId="6" fillId="2" borderId="0" xfId="0" applyFont="1" applyFill="1" applyAlignment="1">
      <alignment horizontal="right"/>
    </xf>
    <xf numFmtId="0" fontId="6" fillId="2" borderId="0" xfId="0" applyFont="1" applyFill="1" applyAlignment="1"/>
    <xf numFmtId="41" fontId="11" fillId="2" borderId="0" xfId="3" applyNumberFormat="1" applyFont="1" applyFill="1" applyAlignment="1">
      <alignment horizontal="right"/>
    </xf>
    <xf numFmtId="3" fontId="11" fillId="2" borderId="0" xfId="0" applyNumberFormat="1" applyFont="1" applyFill="1" applyAlignment="1">
      <alignment horizontal="right"/>
    </xf>
    <xf numFmtId="0" fontId="6" fillId="2" borderId="0" xfId="0" applyFont="1" applyFill="1" applyAlignment="1">
      <alignment horizontal="right" vertical="top"/>
    </xf>
    <xf numFmtId="0" fontId="6" fillId="2" borderId="0" xfId="0" applyFont="1" applyFill="1" applyAlignment="1">
      <alignment vertical="top"/>
    </xf>
    <xf numFmtId="0" fontId="10" fillId="2" borderId="0" xfId="0" applyFont="1" applyFill="1" applyAlignment="1">
      <alignment vertical="center"/>
    </xf>
    <xf numFmtId="3" fontId="6" fillId="2" borderId="0" xfId="0" applyNumberFormat="1" applyFont="1" applyFill="1" applyAlignment="1">
      <alignment vertical="top"/>
    </xf>
    <xf numFmtId="3" fontId="6" fillId="2" borderId="0" xfId="0" applyNumberFormat="1" applyFont="1" applyFill="1" applyAlignment="1"/>
    <xf numFmtId="0" fontId="0" fillId="2" borderId="4" xfId="0" applyFill="1" applyBorder="1" applyAlignment="1"/>
    <xf numFmtId="3" fontId="6" fillId="2" borderId="0" xfId="0" applyNumberFormat="1" applyFont="1" applyFill="1" applyAlignment="1">
      <alignment horizontal="right"/>
    </xf>
    <xf numFmtId="0" fontId="6" fillId="2" borderId="1" xfId="0" applyFont="1" applyFill="1" applyBorder="1" applyAlignment="1">
      <alignment vertical="top"/>
    </xf>
    <xf numFmtId="0" fontId="8" fillId="2" borderId="0" xfId="0" applyFont="1" applyFill="1" applyBorder="1" applyAlignment="1">
      <alignment horizontal="right"/>
    </xf>
    <xf numFmtId="3" fontId="8" fillId="2" borderId="2" xfId="0" applyNumberFormat="1" applyFont="1" applyFill="1" applyBorder="1" applyAlignment="1">
      <alignment horizontal="right"/>
    </xf>
    <xf numFmtId="3" fontId="8" fillId="2" borderId="2" xfId="0" applyNumberFormat="1" applyFont="1" applyFill="1" applyBorder="1" applyAlignment="1"/>
    <xf numFmtId="0" fontId="12" fillId="2" borderId="0" xfId="0" applyFont="1" applyFill="1" applyBorder="1" applyAlignment="1">
      <alignment vertical="top"/>
    </xf>
    <xf numFmtId="0" fontId="35" fillId="2" borderId="0" xfId="0" applyFont="1" applyFill="1" applyBorder="1" applyAlignment="1"/>
    <xf numFmtId="0" fontId="6" fillId="2" borderId="1" xfId="0" applyFont="1" applyFill="1" applyBorder="1" applyAlignment="1">
      <alignment vertical="center"/>
    </xf>
    <xf numFmtId="0" fontId="9" fillId="2" borderId="0" xfId="0" applyFont="1" applyFill="1" applyBorder="1" applyAlignment="1">
      <alignment wrapText="1"/>
    </xf>
    <xf numFmtId="0" fontId="9" fillId="2" borderId="0" xfId="0" applyFont="1" applyFill="1" applyBorder="1" applyAlignment="1">
      <alignment horizontal="right" wrapText="1"/>
    </xf>
    <xf numFmtId="0" fontId="9" fillId="2" borderId="0" xfId="0" applyFont="1" applyFill="1" applyBorder="1" applyAlignment="1">
      <alignment horizontal="left" wrapText="1"/>
    </xf>
    <xf numFmtId="0" fontId="9" fillId="2" borderId="3" xfId="0" applyFont="1" applyFill="1" applyBorder="1" applyAlignment="1">
      <alignment horizontal="left" wrapText="1"/>
    </xf>
    <xf numFmtId="0" fontId="9" fillId="2" borderId="0" xfId="0" applyFont="1" applyFill="1" applyBorder="1" applyAlignment="1">
      <alignment horizontal="right"/>
    </xf>
    <xf numFmtId="0" fontId="9" fillId="2" borderId="3" xfId="0" applyFont="1" applyFill="1" applyBorder="1" applyAlignment="1">
      <alignment horizontal="right"/>
    </xf>
    <xf numFmtId="0" fontId="8" fillId="2" borderId="0" xfId="0" applyFont="1" applyFill="1" applyBorder="1" applyAlignment="1">
      <alignment horizontal="left" wrapText="1"/>
    </xf>
    <xf numFmtId="0" fontId="8" fillId="2" borderId="3" xfId="0" applyFont="1" applyFill="1" applyBorder="1" applyAlignment="1">
      <alignment horizontal="left" wrapText="1"/>
    </xf>
    <xf numFmtId="0" fontId="8" fillId="2" borderId="3" xfId="0" applyFont="1" applyFill="1" applyBorder="1" applyAlignment="1">
      <alignment horizontal="center"/>
    </xf>
    <xf numFmtId="0" fontId="9" fillId="2" borderId="3" xfId="0" applyFont="1" applyFill="1" applyBorder="1" applyAlignment="1">
      <alignment horizontal="center"/>
    </xf>
    <xf numFmtId="0" fontId="9" fillId="2" borderId="3" xfId="0" applyFont="1" applyFill="1" applyBorder="1" applyAlignment="1"/>
    <xf numFmtId="3" fontId="8" fillId="2" borderId="0" xfId="0" applyNumberFormat="1" applyFont="1" applyFill="1" applyAlignment="1">
      <alignment horizontal="right"/>
    </xf>
    <xf numFmtId="3" fontId="9" fillId="2" borderId="0" xfId="0" applyNumberFormat="1" applyFont="1" applyFill="1" applyAlignment="1">
      <alignment horizontal="right"/>
    </xf>
    <xf numFmtId="3" fontId="9" fillId="2" borderId="0" xfId="0" applyNumberFormat="1" applyFont="1" applyFill="1" applyBorder="1" applyAlignment="1">
      <alignment horizontal="right"/>
    </xf>
    <xf numFmtId="3" fontId="9" fillId="2" borderId="0" xfId="0" applyNumberFormat="1" applyFont="1" applyFill="1" applyBorder="1" applyAlignment="1"/>
    <xf numFmtId="0" fontId="10" fillId="2" borderId="0" xfId="0" applyFont="1" applyFill="1" applyAlignment="1">
      <alignment wrapText="1"/>
    </xf>
    <xf numFmtId="164" fontId="10" fillId="2" borderId="0" xfId="2" applyNumberFormat="1" applyFont="1" applyFill="1" applyAlignment="1">
      <alignment horizontal="right"/>
    </xf>
    <xf numFmtId="0" fontId="6" fillId="2" borderId="0" xfId="0" applyFont="1" applyFill="1" applyBorder="1" applyAlignment="1">
      <alignment wrapText="1"/>
    </xf>
    <xf numFmtId="3" fontId="9" fillId="2" borderId="0" xfId="0" applyNumberFormat="1" applyFont="1" applyFill="1" applyAlignment="1"/>
    <xf numFmtId="3" fontId="11" fillId="2" borderId="0" xfId="0" applyNumberFormat="1" applyFont="1" applyFill="1" applyAlignment="1"/>
    <xf numFmtId="0" fontId="12" fillId="2" borderId="0" xfId="0" applyFont="1" applyFill="1" applyAlignment="1">
      <alignment wrapText="1"/>
    </xf>
    <xf numFmtId="164" fontId="12" fillId="2" borderId="0" xfId="2" applyNumberFormat="1" applyFont="1" applyFill="1" applyAlignment="1">
      <alignment horizontal="right"/>
    </xf>
    <xf numFmtId="0" fontId="17" fillId="2" borderId="0" xfId="0" applyFont="1" applyFill="1" applyAlignment="1">
      <alignment horizontal="left" wrapText="1" indent="1"/>
    </xf>
    <xf numFmtId="0" fontId="11" fillId="2" borderId="0" xfId="0" applyFont="1" applyFill="1" applyAlignment="1">
      <alignment horizontal="right"/>
    </xf>
    <xf numFmtId="0" fontId="11" fillId="2" borderId="0" xfId="0" applyFont="1" applyFill="1" applyAlignment="1"/>
    <xf numFmtId="0" fontId="17" fillId="2" borderId="0" xfId="0" applyFont="1" applyFill="1" applyAlignment="1">
      <alignment wrapText="1"/>
    </xf>
    <xf numFmtId="164" fontId="17" fillId="2" borderId="0" xfId="2" applyNumberFormat="1" applyFont="1" applyFill="1" applyAlignment="1">
      <alignment horizontal="right"/>
    </xf>
    <xf numFmtId="0" fontId="11" fillId="2" borderId="0" xfId="0" applyFont="1" applyFill="1" applyAlignment="1">
      <alignment wrapText="1"/>
    </xf>
    <xf numFmtId="0" fontId="8" fillId="2" borderId="0" xfId="0" applyFont="1" applyFill="1" applyBorder="1" applyAlignment="1">
      <alignment wrapText="1"/>
    </xf>
    <xf numFmtId="0" fontId="8" fillId="2" borderId="0" xfId="0" applyFont="1" applyFill="1" applyAlignment="1"/>
    <xf numFmtId="0" fontId="8" fillId="2" borderId="1" xfId="0" applyFont="1" applyFill="1" applyBorder="1" applyAlignment="1">
      <alignment horizontal="right" wrapText="1"/>
    </xf>
    <xf numFmtId="0" fontId="6" fillId="2" borderId="1" xfId="0" applyFont="1" applyFill="1" applyBorder="1" applyAlignment="1">
      <alignment horizontal="right" wrapText="1"/>
    </xf>
    <xf numFmtId="3" fontId="8" fillId="2" borderId="1" xfId="0" applyNumberFormat="1" applyFont="1" applyFill="1" applyBorder="1" applyAlignment="1">
      <alignment horizontal="right" wrapText="1"/>
    </xf>
    <xf numFmtId="0" fontId="8" fillId="2" borderId="0" xfId="0" applyFont="1" applyFill="1" applyBorder="1" applyAlignment="1"/>
    <xf numFmtId="0" fontId="6" fillId="2" borderId="0" xfId="0" applyFont="1" applyFill="1" applyAlignment="1">
      <alignment horizontal="left" indent="1"/>
    </xf>
    <xf numFmtId="0" fontId="12" fillId="2" borderId="0" xfId="0" applyFont="1" applyFill="1" applyAlignment="1">
      <alignment horizontal="left" wrapText="1" indent="1"/>
    </xf>
    <xf numFmtId="0" fontId="12" fillId="2" borderId="0" xfId="0" applyFont="1" applyFill="1" applyAlignment="1">
      <alignment horizontal="left" wrapText="1" indent="3"/>
    </xf>
    <xf numFmtId="0" fontId="6" fillId="2" borderId="0" xfId="0" applyFont="1" applyFill="1" applyAlignment="1">
      <alignment horizontal="left" wrapText="1"/>
    </xf>
    <xf numFmtId="0" fontId="11" fillId="2" borderId="0" xfId="0" applyNumberFormat="1" applyFont="1" applyFill="1" applyBorder="1" applyAlignment="1">
      <alignment vertical="top" wrapText="1"/>
    </xf>
    <xf numFmtId="0" fontId="9" fillId="2" borderId="0" xfId="0" applyFont="1" applyFill="1" applyAlignment="1">
      <alignment horizontal="right"/>
    </xf>
    <xf numFmtId="0" fontId="9" fillId="2" borderId="0" xfId="0" applyFont="1" applyFill="1" applyBorder="1" applyAlignment="1"/>
    <xf numFmtId="0" fontId="8" fillId="2" borderId="1" xfId="0" applyFont="1" applyFill="1" applyBorder="1" applyAlignment="1">
      <alignment horizontal="left" wrapText="1"/>
    </xf>
    <xf numFmtId="0" fontId="9" fillId="2" borderId="1" xfId="0" applyFont="1" applyFill="1" applyBorder="1" applyAlignment="1">
      <alignment horizontal="right"/>
    </xf>
    <xf numFmtId="3" fontId="8" fillId="2" borderId="1" xfId="0" applyNumberFormat="1" applyFont="1" applyFill="1" applyBorder="1" applyAlignment="1">
      <alignment horizontal="right"/>
    </xf>
    <xf numFmtId="0" fontId="9" fillId="2" borderId="1" xfId="0" applyFont="1" applyFill="1" applyBorder="1" applyAlignment="1"/>
    <xf numFmtId="3" fontId="9" fillId="2" borderId="2" xfId="0" applyNumberFormat="1" applyFont="1" applyFill="1" applyBorder="1" applyAlignment="1"/>
    <xf numFmtId="0" fontId="8" fillId="2" borderId="3" xfId="0" applyFont="1" applyFill="1" applyBorder="1" applyAlignment="1">
      <alignment wrapText="1"/>
    </xf>
    <xf numFmtId="0" fontId="9" fillId="2" borderId="0" xfId="0" applyFont="1" applyFill="1" applyAlignment="1">
      <alignment horizontal="right" wrapText="1"/>
    </xf>
    <xf numFmtId="0" fontId="12" fillId="2" borderId="4" xfId="0" applyFont="1" applyFill="1" applyBorder="1" applyAlignment="1">
      <alignment wrapText="1"/>
    </xf>
    <xf numFmtId="164" fontId="12" fillId="2" borderId="4" xfId="0" applyNumberFormat="1" applyFont="1" applyFill="1" applyBorder="1" applyAlignment="1">
      <alignment horizontal="right" wrapText="1"/>
    </xf>
    <xf numFmtId="0" fontId="8" fillId="2" borderId="0" xfId="0" applyFont="1" applyFill="1" applyBorder="1" applyAlignment="1">
      <alignment horizontal="center" wrapText="1"/>
    </xf>
    <xf numFmtId="0" fontId="12" fillId="2" borderId="0" xfId="0" applyFont="1" applyFill="1" applyBorder="1" applyAlignment="1"/>
    <xf numFmtId="0" fontId="11" fillId="2" borderId="0" xfId="0" applyNumberFormat="1" applyFont="1" applyFill="1" applyAlignment="1">
      <alignment vertical="top" wrapText="1"/>
    </xf>
    <xf numFmtId="0" fontId="9" fillId="2" borderId="2" xfId="0" applyFont="1" applyFill="1" applyBorder="1" applyAlignment="1">
      <alignment horizontal="right" vertical="center"/>
    </xf>
    <xf numFmtId="0" fontId="9" fillId="2" borderId="2" xfId="0" applyFont="1" applyFill="1" applyBorder="1" applyAlignment="1">
      <alignment horizontal="left" vertical="center"/>
    </xf>
    <xf numFmtId="0" fontId="11" fillId="2" borderId="0" xfId="0" applyNumberFormat="1" applyFont="1" applyFill="1" applyAlignment="1">
      <alignment vertical="top"/>
    </xf>
    <xf numFmtId="0" fontId="12" fillId="2" borderId="0" xfId="0" applyFont="1" applyFill="1" applyBorder="1" applyAlignment="1">
      <alignment horizontal="left" vertical="top" wrapText="1"/>
    </xf>
    <xf numFmtId="0" fontId="4" fillId="2" borderId="0" xfId="3" applyFont="1" applyFill="1" applyAlignment="1">
      <alignment vertical="top"/>
    </xf>
    <xf numFmtId="0" fontId="4" fillId="2" borderId="0" xfId="3" applyFont="1" applyFill="1" applyAlignment="1">
      <alignment vertical="top" wrapText="1"/>
    </xf>
    <xf numFmtId="0" fontId="14" fillId="2" borderId="0" xfId="3" applyFill="1"/>
    <xf numFmtId="0" fontId="6" fillId="2" borderId="1" xfId="3" applyFont="1" applyFill="1" applyBorder="1" applyAlignment="1"/>
    <xf numFmtId="0" fontId="6" fillId="2" borderId="0" xfId="3" applyFont="1" applyFill="1" applyBorder="1" applyAlignment="1">
      <alignment wrapText="1"/>
    </xf>
    <xf numFmtId="0" fontId="9" fillId="2" borderId="1" xfId="3" applyFont="1" applyFill="1" applyBorder="1" applyAlignment="1">
      <alignment horizontal="right" wrapText="1"/>
    </xf>
    <xf numFmtId="0" fontId="14" fillId="2" borderId="0" xfId="3" applyFill="1" applyBorder="1"/>
    <xf numFmtId="0" fontId="9" fillId="2" borderId="2" xfId="3" applyFont="1" applyFill="1" applyBorder="1" applyAlignment="1">
      <alignment horizontal="right" wrapText="1"/>
    </xf>
    <xf numFmtId="0" fontId="7" fillId="2" borderId="2" xfId="3" applyFont="1" applyFill="1" applyBorder="1" applyAlignment="1"/>
    <xf numFmtId="0" fontId="8" fillId="2" borderId="2" xfId="3" applyFont="1" applyFill="1" applyBorder="1" applyAlignment="1">
      <alignment horizontal="right" wrapText="1"/>
    </xf>
    <xf numFmtId="0" fontId="6" fillId="2" borderId="0" xfId="3" applyFont="1" applyFill="1" applyAlignment="1">
      <alignment horizontal="right" wrapText="1"/>
    </xf>
    <xf numFmtId="0" fontId="6" fillId="2" borderId="0" xfId="3" applyFont="1" applyFill="1" applyAlignment="1">
      <alignment horizontal="right" vertical="top" wrapText="1"/>
    </xf>
    <xf numFmtId="0" fontId="6" fillId="2" borderId="0" xfId="3" applyFont="1" applyFill="1" applyAlignment="1">
      <alignment horizontal="right"/>
    </xf>
    <xf numFmtId="0" fontId="9" fillId="2" borderId="0" xfId="3" applyFont="1" applyFill="1" applyBorder="1" applyAlignment="1">
      <alignment horizontal="right"/>
    </xf>
    <xf numFmtId="0" fontId="9" fillId="2" borderId="0" xfId="3" applyFont="1" applyFill="1" applyBorder="1" applyAlignment="1">
      <alignment horizontal="right" wrapText="1"/>
    </xf>
    <xf numFmtId="0" fontId="6" fillId="2" borderId="0" xfId="3" applyFont="1" applyFill="1" applyAlignment="1">
      <alignment vertical="top"/>
    </xf>
    <xf numFmtId="3" fontId="9" fillId="2" borderId="0" xfId="3" applyNumberFormat="1" applyFont="1" applyFill="1" applyAlignment="1">
      <alignment horizontal="right" wrapText="1"/>
    </xf>
    <xf numFmtId="0" fontId="8" fillId="2" borderId="0" xfId="3" applyFont="1" applyFill="1" applyAlignment="1"/>
    <xf numFmtId="3" fontId="8" fillId="2" borderId="0" xfId="3" applyNumberFormat="1" applyFont="1" applyFill="1" applyAlignment="1">
      <alignment horizontal="right" wrapText="1"/>
    </xf>
    <xf numFmtId="3" fontId="9" fillId="2" borderId="0" xfId="3" applyNumberFormat="1" applyFont="1" applyFill="1" applyAlignment="1">
      <alignment horizontal="right"/>
    </xf>
    <xf numFmtId="0" fontId="14" fillId="2" borderId="0" xfId="3" applyFill="1" applyAlignment="1"/>
    <xf numFmtId="0" fontId="6" fillId="2" borderId="0" xfId="3" applyFont="1" applyFill="1" applyAlignment="1"/>
    <xf numFmtId="3" fontId="6" fillId="2" borderId="0" xfId="3" applyNumberFormat="1" applyFont="1" applyFill="1" applyAlignment="1">
      <alignment horizontal="right" wrapText="1"/>
    </xf>
    <xf numFmtId="3" fontId="11" fillId="2" borderId="0" xfId="3" applyNumberFormat="1" applyFont="1" applyFill="1" applyAlignment="1">
      <alignment horizontal="right" wrapText="1"/>
    </xf>
    <xf numFmtId="3" fontId="11" fillId="2" borderId="0" xfId="3" applyNumberFormat="1" applyFont="1" applyFill="1" applyAlignment="1">
      <alignment horizontal="right"/>
    </xf>
    <xf numFmtId="0" fontId="6" fillId="2" borderId="0" xfId="3" applyFont="1" applyFill="1" applyAlignment="1">
      <alignment wrapText="1"/>
    </xf>
    <xf numFmtId="0" fontId="11" fillId="2" borderId="0" xfId="3" applyFont="1" applyFill="1" applyAlignment="1">
      <alignment horizontal="right" wrapText="1"/>
    </xf>
    <xf numFmtId="0" fontId="11" fillId="2" borderId="0" xfId="3" applyFont="1" applyFill="1" applyAlignment="1">
      <alignment horizontal="right"/>
    </xf>
    <xf numFmtId="0" fontId="6" fillId="2" borderId="1" xfId="3" applyFont="1" applyFill="1" applyBorder="1" applyAlignment="1">
      <alignment horizontal="right" wrapText="1"/>
    </xf>
    <xf numFmtId="0" fontId="6" fillId="2" borderId="1" xfId="3" applyFont="1" applyFill="1" applyBorder="1" applyAlignment="1">
      <alignment horizontal="right"/>
    </xf>
    <xf numFmtId="0" fontId="8" fillId="2" borderId="1" xfId="3" applyFont="1" applyFill="1" applyBorder="1" applyAlignment="1">
      <alignment horizontal="right" wrapText="1"/>
    </xf>
    <xf numFmtId="0" fontId="8" fillId="2" borderId="2" xfId="3" applyFont="1" applyFill="1" applyBorder="1" applyAlignment="1"/>
    <xf numFmtId="0" fontId="4" fillId="2" borderId="0" xfId="3" applyFont="1" applyFill="1" applyBorder="1" applyAlignment="1">
      <alignment vertical="top"/>
    </xf>
    <xf numFmtId="0" fontId="6" fillId="2" borderId="1" xfId="3" applyFont="1" applyFill="1" applyBorder="1" applyAlignment="1">
      <alignment horizontal="right" vertical="top"/>
    </xf>
    <xf numFmtId="0" fontId="6" fillId="2" borderId="0" xfId="3" applyFont="1" applyFill="1" applyBorder="1" applyAlignment="1"/>
    <xf numFmtId="0" fontId="6" fillId="2" borderId="0" xfId="3" applyFont="1" applyFill="1" applyBorder="1" applyAlignment="1">
      <alignment horizontal="right"/>
    </xf>
    <xf numFmtId="0" fontId="8" fillId="2" borderId="0" xfId="3" applyFont="1" applyFill="1" applyBorder="1" applyAlignment="1"/>
    <xf numFmtId="3" fontId="14" fillId="2" borderId="0" xfId="3" applyNumberFormat="1" applyFill="1"/>
    <xf numFmtId="3" fontId="8" fillId="2" borderId="0" xfId="3" applyNumberFormat="1" applyFont="1" applyFill="1" applyBorder="1" applyAlignment="1">
      <alignment horizontal="right"/>
    </xf>
    <xf numFmtId="0" fontId="6" fillId="2" borderId="0" xfId="3" applyFont="1" applyFill="1" applyBorder="1" applyAlignment="1">
      <alignment vertical="top"/>
    </xf>
    <xf numFmtId="0" fontId="6" fillId="2" borderId="0" xfId="3" applyFont="1" applyFill="1" applyBorder="1" applyAlignment="1">
      <alignment horizontal="right" vertical="top"/>
    </xf>
    <xf numFmtId="0" fontId="8" fillId="2" borderId="0" xfId="3" applyFont="1" applyFill="1" applyBorder="1" applyAlignment="1">
      <alignment horizontal="right"/>
    </xf>
    <xf numFmtId="0" fontId="16" fillId="2" borderId="0" xfId="3" applyFont="1" applyFill="1" applyBorder="1" applyAlignment="1"/>
    <xf numFmtId="0" fontId="14" fillId="2" borderId="0" xfId="3" applyFill="1" applyBorder="1" applyAlignment="1">
      <alignment vertical="center"/>
    </xf>
    <xf numFmtId="0" fontId="9" fillId="2" borderId="2" xfId="3" applyFont="1" applyFill="1" applyBorder="1" applyAlignment="1">
      <alignment horizontal="right" vertical="center" wrapText="1"/>
    </xf>
    <xf numFmtId="0" fontId="14" fillId="2" borderId="0" xfId="3" applyFill="1" applyAlignment="1">
      <alignment vertical="center"/>
    </xf>
    <xf numFmtId="0" fontId="7" fillId="2" borderId="2" xfId="3" applyFont="1" applyFill="1" applyBorder="1" applyAlignment="1">
      <alignment vertical="center"/>
    </xf>
    <xf numFmtId="0" fontId="8" fillId="2" borderId="2" xfId="3" applyFont="1" applyFill="1" applyBorder="1" applyAlignment="1">
      <alignment horizontal="right" vertical="center" wrapText="1"/>
    </xf>
    <xf numFmtId="0" fontId="9" fillId="2" borderId="2" xfId="3" applyFont="1" applyFill="1" applyBorder="1" applyAlignment="1">
      <alignment horizontal="right" vertical="center"/>
    </xf>
    <xf numFmtId="0" fontId="11" fillId="2" borderId="0" xfId="3" applyFont="1" applyFill="1"/>
    <xf numFmtId="0" fontId="6" fillId="2" borderId="1" xfId="3" applyFont="1" applyFill="1" applyBorder="1" applyAlignment="1">
      <alignment vertical="center"/>
    </xf>
    <xf numFmtId="0" fontId="8" fillId="2" borderId="2" xfId="3" applyFont="1" applyFill="1" applyBorder="1" applyAlignment="1">
      <alignment vertical="center"/>
    </xf>
    <xf numFmtId="0" fontId="8" fillId="2" borderId="1" xfId="3" applyFont="1" applyFill="1" applyBorder="1" applyAlignment="1">
      <alignment horizontal="right" vertical="center" wrapText="1"/>
    </xf>
    <xf numFmtId="0" fontId="8" fillId="2" borderId="2" xfId="3" applyFont="1" applyFill="1" applyBorder="1" applyAlignment="1">
      <alignment wrapText="1"/>
    </xf>
    <xf numFmtId="0" fontId="8" fillId="2" borderId="0" xfId="3" applyFont="1" applyFill="1" applyAlignment="1">
      <alignment vertical="center"/>
    </xf>
    <xf numFmtId="3" fontId="8" fillId="2" borderId="0" xfId="3" applyNumberFormat="1" applyFont="1" applyFill="1" applyAlignment="1">
      <alignment horizontal="right" vertical="center" wrapText="1"/>
    </xf>
    <xf numFmtId="0" fontId="8" fillId="2" borderId="0" xfId="3" applyFont="1" applyFill="1" applyAlignment="1">
      <alignment vertical="top"/>
    </xf>
    <xf numFmtId="3" fontId="8" fillId="2" borderId="0" xfId="3" applyNumberFormat="1" applyFont="1" applyFill="1" applyAlignment="1">
      <alignment horizontal="right" vertical="top" wrapText="1"/>
    </xf>
    <xf numFmtId="3" fontId="9" fillId="2" borderId="0" xfId="3" applyNumberFormat="1" applyFont="1" applyFill="1" applyAlignment="1">
      <alignment horizontal="right" vertical="top" wrapText="1"/>
    </xf>
    <xf numFmtId="0" fontId="8" fillId="2" borderId="0" xfId="3" applyFont="1" applyFill="1" applyAlignment="1">
      <alignment horizontal="left" vertical="top"/>
    </xf>
    <xf numFmtId="0" fontId="6" fillId="2" borderId="0" xfId="3" applyFont="1" applyFill="1" applyAlignment="1">
      <alignment vertical="center"/>
    </xf>
    <xf numFmtId="3" fontId="6" fillId="2" borderId="0" xfId="3" applyNumberFormat="1" applyFont="1" applyFill="1" applyAlignment="1">
      <alignment horizontal="right" vertical="center" wrapText="1"/>
    </xf>
    <xf numFmtId="0" fontId="6" fillId="2" borderId="0" xfId="3" applyFont="1" applyFill="1" applyAlignment="1">
      <alignment horizontal="right" vertical="top"/>
    </xf>
    <xf numFmtId="3" fontId="6" fillId="2" borderId="0" xfId="3" applyNumberFormat="1" applyFont="1" applyFill="1" applyAlignment="1">
      <alignment horizontal="right" vertical="top" wrapText="1"/>
    </xf>
    <xf numFmtId="3" fontId="11" fillId="2" borderId="0" xfId="3" applyNumberFormat="1" applyFont="1" applyFill="1" applyAlignment="1">
      <alignment horizontal="right" vertical="top" wrapText="1"/>
    </xf>
    <xf numFmtId="0" fontId="12" fillId="2" borderId="0" xfId="0" applyFont="1" applyFill="1" applyAlignment="1">
      <alignment vertical="center"/>
    </xf>
    <xf numFmtId="0" fontId="6" fillId="2" borderId="0" xfId="3" applyFont="1" applyFill="1" applyAlignment="1">
      <alignment horizontal="left" vertical="top"/>
    </xf>
    <xf numFmtId="0" fontId="6" fillId="2" borderId="0" xfId="3" applyFont="1" applyFill="1" applyAlignment="1">
      <alignment vertical="center" wrapText="1"/>
    </xf>
    <xf numFmtId="164" fontId="12" fillId="2" borderId="0" xfId="4" applyNumberFormat="1" applyFont="1" applyFill="1" applyAlignment="1">
      <alignment vertical="center"/>
    </xf>
    <xf numFmtId="0" fontId="12" fillId="2" borderId="0" xfId="0" applyFont="1" applyFill="1" applyAlignment="1">
      <alignment horizontal="left" vertical="center"/>
    </xf>
    <xf numFmtId="0" fontId="6" fillId="2" borderId="1" xfId="3" applyFont="1" applyFill="1" applyBorder="1" applyAlignment="1">
      <alignment horizontal="right" vertical="top" wrapText="1"/>
    </xf>
    <xf numFmtId="0" fontId="17" fillId="2" borderId="0" xfId="0" applyFont="1" applyFill="1" applyAlignment="1">
      <alignment vertical="center"/>
    </xf>
    <xf numFmtId="164" fontId="21" fillId="2" borderId="0" xfId="0" applyNumberFormat="1" applyFont="1" applyFill="1" applyAlignment="1">
      <alignment horizontal="right" vertical="center"/>
    </xf>
    <xf numFmtId="0" fontId="6" fillId="2" borderId="1" xfId="3" applyFont="1" applyFill="1" applyBorder="1" applyAlignment="1">
      <alignment vertical="top" wrapText="1"/>
    </xf>
    <xf numFmtId="0" fontId="17" fillId="2" borderId="0" xfId="0" applyFont="1" applyFill="1" applyAlignment="1">
      <alignment horizontal="left" vertical="center" indent="6"/>
    </xf>
    <xf numFmtId="0" fontId="16" fillId="2" borderId="0" xfId="3" applyFont="1" applyFill="1" applyBorder="1" applyAlignment="1">
      <alignment vertical="center"/>
    </xf>
    <xf numFmtId="0" fontId="9" fillId="2" borderId="0" xfId="3" applyFont="1" applyFill="1" applyBorder="1" applyAlignment="1">
      <alignment horizontal="right" vertical="center" wrapText="1"/>
    </xf>
    <xf numFmtId="0" fontId="8" fillId="2" borderId="0" xfId="3" applyFont="1" applyFill="1" applyBorder="1" applyAlignment="1">
      <alignment horizontal="right" vertical="center" wrapText="1"/>
    </xf>
    <xf numFmtId="0" fontId="8" fillId="2" borderId="0" xfId="3" applyFont="1" applyFill="1" applyBorder="1" applyAlignment="1">
      <alignment horizontal="right" wrapText="1"/>
    </xf>
    <xf numFmtId="0" fontId="8" fillId="2" borderId="0" xfId="3" applyFont="1" applyFill="1" applyBorder="1" applyAlignment="1">
      <alignment horizontal="left" vertical="center"/>
    </xf>
    <xf numFmtId="0" fontId="8" fillId="2" borderId="0" xfId="3" applyFont="1" applyFill="1" applyBorder="1" applyAlignment="1">
      <alignment vertical="center"/>
    </xf>
    <xf numFmtId="3" fontId="8" fillId="2" borderId="0" xfId="3" applyNumberFormat="1" applyFont="1" applyFill="1" applyBorder="1" applyAlignment="1">
      <alignment horizontal="right" vertical="center" wrapText="1"/>
    </xf>
    <xf numFmtId="0" fontId="8" fillId="2" borderId="0" xfId="3" applyFont="1" applyFill="1" applyBorder="1" applyAlignment="1">
      <alignment vertical="top"/>
    </xf>
    <xf numFmtId="3" fontId="8" fillId="2" borderId="0" xfId="3" applyNumberFormat="1" applyFont="1" applyFill="1" applyBorder="1" applyAlignment="1">
      <alignment horizontal="right" vertical="top" wrapText="1"/>
    </xf>
    <xf numFmtId="0" fontId="6" fillId="2" borderId="0" xfId="3" applyFont="1" applyFill="1" applyBorder="1" applyAlignment="1">
      <alignment vertical="center"/>
    </xf>
    <xf numFmtId="3" fontId="6" fillId="2" borderId="0" xfId="3" applyNumberFormat="1" applyFont="1" applyFill="1" applyBorder="1" applyAlignment="1">
      <alignment horizontal="right" vertical="center" wrapText="1"/>
    </xf>
    <xf numFmtId="3" fontId="6" fillId="2" borderId="0" xfId="3" applyNumberFormat="1" applyFont="1" applyFill="1" applyBorder="1" applyAlignment="1">
      <alignment horizontal="right" vertical="top" wrapText="1"/>
    </xf>
    <xf numFmtId="0" fontId="6" fillId="2" borderId="0" xfId="3" applyFont="1" applyFill="1" applyBorder="1" applyAlignment="1">
      <alignment horizontal="left" vertical="center"/>
    </xf>
    <xf numFmtId="0" fontId="6" fillId="2" borderId="0" xfId="3" applyFont="1" applyFill="1" applyBorder="1" applyAlignment="1">
      <alignment horizontal="right" vertical="center" wrapText="1"/>
    </xf>
    <xf numFmtId="0" fontId="6" fillId="2" borderId="0" xfId="3" applyFont="1" applyFill="1" applyBorder="1" applyAlignment="1">
      <alignment horizontal="right" vertical="top" wrapText="1"/>
    </xf>
    <xf numFmtId="0" fontId="4" fillId="2" borderId="0" xfId="3" applyFont="1" applyFill="1" applyBorder="1" applyAlignment="1">
      <alignment vertical="top" wrapText="1"/>
    </xf>
    <xf numFmtId="3" fontId="14" fillId="2" borderId="0" xfId="3" applyNumberFormat="1" applyFill="1" applyBorder="1"/>
    <xf numFmtId="0" fontId="6" fillId="2" borderId="0" xfId="3" applyFont="1" applyFill="1" applyBorder="1" applyAlignment="1">
      <alignment vertical="top" wrapText="1"/>
    </xf>
    <xf numFmtId="3" fontId="9" fillId="2" borderId="0" xfId="3" applyNumberFormat="1" applyFont="1" applyFill="1" applyBorder="1" applyAlignment="1">
      <alignment horizontal="right" vertical="top" wrapText="1"/>
    </xf>
    <xf numFmtId="3" fontId="11" fillId="2" borderId="0" xfId="3" applyNumberFormat="1" applyFont="1" applyFill="1" applyBorder="1" applyAlignment="1">
      <alignment horizontal="right" vertical="top" wrapText="1"/>
    </xf>
    <xf numFmtId="0" fontId="11" fillId="2" borderId="0" xfId="3" applyFont="1" applyFill="1" applyBorder="1" applyAlignment="1">
      <alignment horizontal="right" vertical="top" wrapText="1"/>
    </xf>
    <xf numFmtId="0" fontId="11" fillId="2" borderId="0" xfId="3" applyFont="1" applyFill="1" applyBorder="1" applyAlignment="1">
      <alignment vertical="top" wrapText="1"/>
    </xf>
    <xf numFmtId="164" fontId="14" fillId="2" borderId="0" xfId="3" applyNumberFormat="1" applyFill="1"/>
    <xf numFmtId="0" fontId="10" fillId="2" borderId="0" xfId="3" applyFont="1" applyFill="1" applyBorder="1" applyAlignment="1">
      <alignment vertical="center"/>
    </xf>
    <xf numFmtId="164" fontId="9" fillId="2" borderId="0" xfId="3" applyNumberFormat="1" applyFont="1" applyFill="1" applyBorder="1" applyAlignment="1">
      <alignment horizontal="right" vertical="center"/>
    </xf>
    <xf numFmtId="0" fontId="12" fillId="2" borderId="0" xfId="3" applyFont="1" applyFill="1" applyBorder="1" applyAlignment="1">
      <alignment vertical="center"/>
    </xf>
    <xf numFmtId="164" fontId="11" fillId="2" borderId="0" xfId="3" applyNumberFormat="1" applyFont="1" applyFill="1" applyBorder="1" applyAlignment="1">
      <alignment horizontal="right" vertical="center"/>
    </xf>
    <xf numFmtId="3" fontId="11" fillId="2" borderId="0" xfId="3" applyNumberFormat="1" applyFont="1" applyFill="1" applyBorder="1" applyAlignment="1">
      <alignment horizontal="right" vertical="center"/>
    </xf>
    <xf numFmtId="164" fontId="12" fillId="2" borderId="0" xfId="4" applyNumberFormat="1" applyFont="1" applyFill="1" applyBorder="1" applyAlignment="1">
      <alignment vertical="center"/>
    </xf>
    <xf numFmtId="0" fontId="12" fillId="2" borderId="0" xfId="3" applyFont="1" applyFill="1" applyBorder="1" applyAlignment="1">
      <alignment horizontal="left" vertical="center"/>
    </xf>
    <xf numFmtId="0" fontId="17" fillId="2" borderId="0" xfId="3" applyFont="1" applyFill="1" applyBorder="1" applyAlignment="1">
      <alignment vertical="center"/>
    </xf>
    <xf numFmtId="164" fontId="21" fillId="2" borderId="0" xfId="3" applyNumberFormat="1" applyFont="1" applyFill="1" applyBorder="1" applyAlignment="1">
      <alignment horizontal="right" vertical="center"/>
    </xf>
    <xf numFmtId="0" fontId="27" fillId="2" borderId="0" xfId="3" applyFont="1" applyFill="1" applyBorder="1" applyAlignment="1">
      <alignment vertical="top" wrapText="1"/>
    </xf>
    <xf numFmtId="0" fontId="28" fillId="2" borderId="0" xfId="3" applyFont="1" applyFill="1" applyBorder="1" applyAlignment="1">
      <alignment vertical="top" wrapText="1"/>
    </xf>
    <xf numFmtId="0" fontId="8" fillId="2" borderId="3" xfId="3" applyFont="1" applyFill="1" applyBorder="1" applyAlignment="1">
      <alignment vertical="center"/>
    </xf>
    <xf numFmtId="0" fontId="8" fillId="2" borderId="3" xfId="3" applyFont="1" applyFill="1" applyBorder="1" applyAlignment="1">
      <alignment wrapText="1"/>
    </xf>
    <xf numFmtId="0" fontId="8" fillId="2" borderId="3" xfId="3" applyFont="1" applyFill="1" applyBorder="1" applyAlignment="1">
      <alignment horizontal="right" wrapText="1"/>
    </xf>
    <xf numFmtId="0" fontId="8" fillId="2" borderId="0" xfId="3" applyFont="1" applyFill="1" applyBorder="1" applyAlignment="1">
      <alignment horizontal="left" vertical="top"/>
    </xf>
    <xf numFmtId="0" fontId="8" fillId="2" borderId="0" xfId="3" applyFont="1" applyFill="1" applyBorder="1" applyAlignment="1">
      <alignment vertical="center" wrapText="1"/>
    </xf>
    <xf numFmtId="0" fontId="27" fillId="2" borderId="0" xfId="0" applyFont="1" applyFill="1" applyAlignment="1">
      <alignment vertical="top" wrapText="1"/>
    </xf>
    <xf numFmtId="0" fontId="27" fillId="2" borderId="0" xfId="0" applyFont="1" applyFill="1" applyBorder="1" applyAlignment="1">
      <alignment vertical="top" wrapText="1"/>
    </xf>
    <xf numFmtId="0" fontId="18" fillId="2" borderId="0" xfId="3" applyFont="1" applyFill="1" applyAlignment="1">
      <alignment wrapText="1"/>
    </xf>
    <xf numFmtId="0" fontId="3" fillId="2" borderId="0" xfId="3" applyFont="1" applyFill="1" applyAlignment="1">
      <alignment vertical="top"/>
    </xf>
    <xf numFmtId="0" fontId="8" fillId="2" borderId="0" xfId="3" applyFont="1" applyFill="1" applyAlignment="1">
      <alignment horizontal="right"/>
    </xf>
    <xf numFmtId="3" fontId="8" fillId="2" borderId="0" xfId="3" applyNumberFormat="1" applyFont="1" applyFill="1" applyAlignment="1"/>
    <xf numFmtId="164" fontId="9" fillId="2" borderId="0" xfId="3" applyNumberFormat="1" applyFont="1" applyFill="1" applyAlignment="1">
      <alignment horizontal="right" wrapText="1"/>
    </xf>
    <xf numFmtId="3" fontId="6" fillId="2" borderId="0" xfId="3" applyNumberFormat="1" applyFont="1" applyFill="1" applyAlignment="1"/>
    <xf numFmtId="0" fontId="10" fillId="2" borderId="0" xfId="3" applyFont="1" applyFill="1" applyAlignment="1"/>
    <xf numFmtId="0" fontId="12" fillId="2" borderId="0" xfId="3" applyFont="1" applyFill="1" applyAlignment="1"/>
    <xf numFmtId="164" fontId="11" fillId="2" borderId="0" xfId="3" applyNumberFormat="1" applyFont="1" applyFill="1" applyAlignment="1">
      <alignment horizontal="right" wrapText="1"/>
    </xf>
    <xf numFmtId="0" fontId="8" fillId="2" borderId="0" xfId="3" applyFont="1" applyFill="1" applyAlignment="1">
      <alignment horizontal="right" wrapText="1"/>
    </xf>
    <xf numFmtId="0" fontId="9" fillId="2" borderId="0" xfId="3" applyFont="1" applyFill="1" applyAlignment="1">
      <alignment horizontal="right" wrapText="1"/>
    </xf>
    <xf numFmtId="165" fontId="12" fillId="2" borderId="0" xfId="4" applyNumberFormat="1" applyFont="1" applyFill="1" applyAlignment="1">
      <alignment vertical="center"/>
    </xf>
    <xf numFmtId="165" fontId="12" fillId="2" borderId="0" xfId="4" applyNumberFormat="1" applyFont="1" applyFill="1" applyAlignment="1">
      <alignment horizontal="right" vertical="center"/>
    </xf>
    <xf numFmtId="3" fontId="9" fillId="2" borderId="1" xfId="3" applyNumberFormat="1" applyFont="1" applyFill="1" applyBorder="1" applyAlignment="1">
      <alignment horizontal="right" wrapText="1"/>
    </xf>
    <xf numFmtId="0" fontId="17" fillId="2" borderId="0" xfId="3" applyFont="1" applyFill="1" applyAlignment="1"/>
    <xf numFmtId="0" fontId="8" fillId="2" borderId="0" xfId="3" applyFont="1" applyFill="1" applyAlignment="1">
      <alignment horizontal="right" vertical="top" wrapText="1"/>
    </xf>
    <xf numFmtId="0" fontId="31" fillId="2" borderId="4" xfId="3" applyFont="1" applyFill="1" applyBorder="1" applyAlignment="1"/>
    <xf numFmtId="0" fontId="3" fillId="2" borderId="0" xfId="3" applyFont="1" applyFill="1" applyAlignment="1">
      <alignment wrapText="1"/>
    </xf>
    <xf numFmtId="3" fontId="9" fillId="2" borderId="0" xfId="3" applyNumberFormat="1" applyFont="1" applyFill="1" applyBorder="1" applyAlignment="1">
      <alignment horizontal="right" wrapText="1"/>
    </xf>
    <xf numFmtId="3" fontId="11" fillId="2" borderId="0" xfId="3" applyNumberFormat="1" applyFont="1" applyFill="1" applyBorder="1" applyAlignment="1">
      <alignment horizontal="right" wrapText="1"/>
    </xf>
    <xf numFmtId="0" fontId="13" fillId="2" borderId="0" xfId="3" applyFont="1" applyFill="1" applyBorder="1" applyAlignment="1">
      <alignment horizontal="right" wrapText="1"/>
    </xf>
    <xf numFmtId="0" fontId="11" fillId="2" borderId="0" xfId="3" applyFont="1" applyFill="1" applyBorder="1" applyAlignment="1">
      <alignment horizontal="right" wrapText="1"/>
    </xf>
    <xf numFmtId="0" fontId="6" fillId="2" borderId="0" xfId="3" applyFont="1" applyFill="1" applyBorder="1" applyAlignment="1">
      <alignment horizontal="right" wrapText="1"/>
    </xf>
    <xf numFmtId="1" fontId="11" fillId="2" borderId="0" xfId="3" applyNumberFormat="1" applyFont="1" applyFill="1" applyBorder="1" applyAlignment="1">
      <alignment horizontal="right" wrapText="1"/>
    </xf>
    <xf numFmtId="0" fontId="37" fillId="2" borderId="0" xfId="3" applyFont="1" applyFill="1"/>
    <xf numFmtId="0" fontId="8" fillId="2" borderId="2" xfId="3" applyFont="1" applyFill="1" applyBorder="1" applyAlignment="1">
      <alignment horizontal="right" vertical="center"/>
    </xf>
    <xf numFmtId="0" fontId="3" fillId="2" borderId="0" xfId="3" applyFont="1" applyFill="1" applyAlignment="1">
      <alignment vertical="center"/>
    </xf>
    <xf numFmtId="0" fontId="30" fillId="2" borderId="2" xfId="3" applyFont="1" applyFill="1" applyBorder="1" applyAlignment="1">
      <alignment vertical="center"/>
    </xf>
    <xf numFmtId="0" fontId="7" fillId="2" borderId="2" xfId="3" applyFont="1" applyFill="1" applyBorder="1" applyAlignment="1">
      <alignment horizontal="right" vertical="center" wrapText="1"/>
    </xf>
    <xf numFmtId="0" fontId="7" fillId="2" borderId="0" xfId="3" applyFont="1" applyFill="1" applyBorder="1" applyAlignment="1">
      <alignment vertical="center"/>
    </xf>
    <xf numFmtId="0" fontId="7" fillId="2" borderId="3" xfId="3" applyFont="1" applyFill="1" applyBorder="1" applyAlignment="1">
      <alignment vertical="center"/>
    </xf>
    <xf numFmtId="0" fontId="8" fillId="2" borderId="0" xfId="3" applyFont="1" applyFill="1" applyBorder="1" applyAlignment="1">
      <alignment horizontal="right" vertical="center"/>
    </xf>
    <xf numFmtId="0" fontId="30" fillId="2" borderId="0" xfId="3" applyFont="1" applyFill="1" applyBorder="1" applyAlignment="1">
      <alignment vertical="center"/>
    </xf>
    <xf numFmtId="0" fontId="30" fillId="2" borderId="3" xfId="3" applyFont="1" applyFill="1" applyBorder="1" applyAlignment="1">
      <alignment vertical="center"/>
    </xf>
    <xf numFmtId="0" fontId="7" fillId="2" borderId="0" xfId="3" applyFont="1" applyFill="1" applyBorder="1" applyAlignment="1">
      <alignment horizontal="right" vertical="center" wrapText="1"/>
    </xf>
    <xf numFmtId="3" fontId="8" fillId="2" borderId="0" xfId="3" applyNumberFormat="1" applyFont="1" applyFill="1" applyBorder="1" applyAlignment="1"/>
    <xf numFmtId="3" fontId="8" fillId="2" borderId="0" xfId="3" applyNumberFormat="1" applyFont="1" applyFill="1" applyBorder="1" applyAlignment="1">
      <alignment horizontal="right" wrapText="1"/>
    </xf>
    <xf numFmtId="0" fontId="10" fillId="2" borderId="0" xfId="3" applyFont="1" applyFill="1" applyBorder="1" applyAlignment="1"/>
    <xf numFmtId="164" fontId="9" fillId="2" borderId="0" xfId="3" applyNumberFormat="1" applyFont="1" applyFill="1" applyBorder="1" applyAlignment="1">
      <alignment horizontal="right" wrapText="1"/>
    </xf>
    <xf numFmtId="0" fontId="8" fillId="2" borderId="1" xfId="3" applyFont="1" applyFill="1" applyBorder="1" applyAlignment="1">
      <alignment horizontal="right" vertical="top" wrapText="1"/>
    </xf>
    <xf numFmtId="0" fontId="14" fillId="2" borderId="1" xfId="3" applyFill="1" applyBorder="1"/>
    <xf numFmtId="0" fontId="18" fillId="2" borderId="1" xfId="3" applyFont="1" applyFill="1" applyBorder="1" applyAlignment="1"/>
    <xf numFmtId="0" fontId="3" fillId="2" borderId="0" xfId="3" applyFont="1" applyFill="1" applyAlignment="1"/>
    <xf numFmtId="0" fontId="16" fillId="2" borderId="2" xfId="3" applyFont="1" applyFill="1" applyBorder="1" applyAlignment="1">
      <alignment vertical="center"/>
    </xf>
    <xf numFmtId="0" fontId="8" fillId="2" borderId="0" xfId="3" applyFont="1" applyFill="1" applyAlignment="1">
      <alignment horizontal="right" vertical="center"/>
    </xf>
    <xf numFmtId="3" fontId="8" fillId="2" borderId="0" xfId="3" applyNumberFormat="1" applyFont="1" applyFill="1" applyAlignment="1">
      <alignment horizontal="right"/>
    </xf>
    <xf numFmtId="164" fontId="9" fillId="2" borderId="0" xfId="3" applyNumberFormat="1" applyFont="1" applyFill="1" applyAlignment="1">
      <alignment horizontal="right" vertical="center" wrapText="1"/>
    </xf>
    <xf numFmtId="3" fontId="6" fillId="2" borderId="0" xfId="3" applyNumberFormat="1" applyFont="1" applyFill="1" applyAlignment="1">
      <alignment horizontal="right"/>
    </xf>
    <xf numFmtId="0" fontId="10" fillId="2" borderId="0" xfId="3" applyFont="1" applyFill="1" applyAlignment="1">
      <alignment vertical="center"/>
    </xf>
    <xf numFmtId="0" fontId="6" fillId="2" borderId="0" xfId="3" applyFont="1" applyFill="1" applyAlignment="1">
      <alignment horizontal="right" vertical="center"/>
    </xf>
    <xf numFmtId="0" fontId="6" fillId="2" borderId="0" xfId="3" applyFont="1" applyFill="1" applyAlignment="1">
      <alignment horizontal="left" vertical="center"/>
    </xf>
    <xf numFmtId="0" fontId="12" fillId="2" borderId="0" xfId="3" applyFont="1" applyFill="1" applyAlignment="1">
      <alignment vertical="center"/>
    </xf>
    <xf numFmtId="164" fontId="11" fillId="2" borderId="0" xfId="3" applyNumberFormat="1" applyFont="1" applyFill="1" applyAlignment="1">
      <alignment horizontal="right" vertical="center" wrapText="1"/>
    </xf>
    <xf numFmtId="0" fontId="6" fillId="2" borderId="0" xfId="3" applyFont="1" applyFill="1" applyAlignment="1">
      <alignment horizontal="right" vertical="center" wrapText="1"/>
    </xf>
    <xf numFmtId="0" fontId="8" fillId="2" borderId="0" xfId="3" applyFont="1" applyFill="1" applyAlignment="1">
      <alignment horizontal="right" vertical="center" wrapText="1"/>
    </xf>
    <xf numFmtId="165" fontId="12" fillId="2" borderId="0" xfId="4" applyNumberFormat="1" applyFont="1" applyFill="1" applyAlignment="1">
      <alignment horizontal="right"/>
    </xf>
    <xf numFmtId="0" fontId="8" fillId="2" borderId="0" xfId="3" applyFont="1" applyFill="1" applyAlignment="1">
      <alignment horizontal="center"/>
    </xf>
    <xf numFmtId="0" fontId="6" fillId="2" borderId="1" xfId="3" applyFont="1" applyFill="1" applyBorder="1" applyAlignment="1">
      <alignment vertical="top"/>
    </xf>
    <xf numFmtId="0" fontId="17" fillId="2" borderId="0" xfId="3" applyFont="1" applyFill="1" applyAlignment="1">
      <alignment vertical="center"/>
    </xf>
    <xf numFmtId="164" fontId="17" fillId="2" borderId="0" xfId="4" applyNumberFormat="1" applyFont="1" applyFill="1" applyAlignment="1">
      <alignment vertical="center"/>
    </xf>
    <xf numFmtId="0" fontId="31" fillId="2" borderId="4" xfId="3" applyFont="1" applyFill="1" applyBorder="1" applyAlignment="1">
      <alignment vertical="center"/>
    </xf>
    <xf numFmtId="0" fontId="28" fillId="2" borderId="0" xfId="3" applyFont="1" applyFill="1" applyAlignment="1">
      <alignment vertical="center"/>
    </xf>
    <xf numFmtId="3" fontId="8" fillId="2" borderId="0" xfId="3" applyNumberFormat="1" applyFont="1" applyFill="1" applyBorder="1" applyAlignment="1">
      <alignment vertical="top"/>
    </xf>
    <xf numFmtId="3" fontId="6" fillId="2" borderId="0" xfId="3" applyNumberFormat="1" applyFont="1" applyFill="1" applyBorder="1" applyAlignment="1">
      <alignment vertical="top"/>
    </xf>
    <xf numFmtId="0" fontId="4" fillId="2" borderId="0" xfId="3" applyFont="1" applyFill="1" applyAlignment="1"/>
    <xf numFmtId="0" fontId="3" fillId="2" borderId="0" xfId="3" applyFont="1" applyFill="1" applyAlignment="1">
      <alignment horizontal="left" indent="3"/>
    </xf>
    <xf numFmtId="0" fontId="16" fillId="2" borderId="3" xfId="3" applyFont="1" applyFill="1" applyBorder="1" applyAlignment="1">
      <alignment vertical="center"/>
    </xf>
    <xf numFmtId="0" fontId="16" fillId="2" borderId="3" xfId="3" applyFont="1" applyFill="1" applyBorder="1" applyAlignment="1"/>
    <xf numFmtId="164" fontId="9" fillId="2" borderId="0" xfId="3" applyNumberFormat="1" applyFont="1" applyFill="1" applyBorder="1" applyAlignment="1">
      <alignment horizontal="right" vertical="center" wrapText="1"/>
    </xf>
    <xf numFmtId="0" fontId="12" fillId="2" borderId="0" xfId="3" applyFont="1" applyFill="1" applyBorder="1" applyAlignment="1"/>
    <xf numFmtId="0" fontId="13" fillId="2" borderId="0" xfId="3" applyFont="1" applyFill="1"/>
    <xf numFmtId="0" fontId="11" fillId="2" borderId="0" xfId="3" applyFont="1" applyFill="1" applyAlignment="1">
      <alignment vertical="center"/>
    </xf>
    <xf numFmtId="0" fontId="4" fillId="2" borderId="0" xfId="3" applyFont="1" applyFill="1" applyAlignment="1">
      <alignment horizontal="left" vertical="top"/>
    </xf>
    <xf numFmtId="0" fontId="3" fillId="2" borderId="0" xfId="3" applyFont="1" applyFill="1" applyAlignment="1">
      <alignment horizontal="left" vertical="top"/>
    </xf>
    <xf numFmtId="0" fontId="6" fillId="2" borderId="1" xfId="3" applyFont="1" applyFill="1" applyBorder="1" applyAlignment="1">
      <alignment horizontal="left"/>
    </xf>
    <xf numFmtId="0" fontId="6" fillId="2" borderId="1" xfId="3" applyFont="1" applyFill="1" applyBorder="1" applyAlignment="1">
      <alignment wrapText="1"/>
    </xf>
    <xf numFmtId="0" fontId="6" fillId="2" borderId="3" xfId="3" applyFont="1" applyFill="1" applyBorder="1" applyAlignment="1">
      <alignment vertical="center"/>
    </xf>
    <xf numFmtId="0" fontId="6" fillId="2" borderId="3" xfId="3" applyFont="1" applyFill="1" applyBorder="1" applyAlignment="1">
      <alignment horizontal="right" vertical="center" wrapText="1"/>
    </xf>
    <xf numFmtId="0" fontId="6" fillId="2" borderId="0" xfId="3" applyFont="1" applyFill="1" applyAlignment="1">
      <alignment horizontal="justify" vertical="top" wrapText="1"/>
    </xf>
    <xf numFmtId="0" fontId="6" fillId="2" borderId="0" xfId="3" applyFont="1" applyFill="1" applyAlignment="1">
      <alignment horizontal="center" wrapText="1"/>
    </xf>
    <xf numFmtId="0" fontId="9" fillId="2" borderId="0" xfId="3" applyFont="1" applyFill="1" applyBorder="1" applyAlignment="1">
      <alignment horizontal="left" wrapText="1"/>
    </xf>
    <xf numFmtId="3" fontId="8" fillId="2" borderId="0" xfId="3" applyNumberFormat="1" applyFont="1" applyFill="1" applyAlignment="1">
      <alignment vertical="center" wrapText="1"/>
    </xf>
    <xf numFmtId="0" fontId="8" fillId="2" borderId="0" xfId="3" applyFont="1" applyFill="1" applyAlignment="1">
      <alignment horizontal="justify" vertical="top"/>
    </xf>
    <xf numFmtId="3" fontId="6" fillId="2" borderId="0" xfId="3" applyNumberFormat="1" applyFont="1" applyFill="1" applyAlignment="1">
      <alignment vertical="center" wrapText="1"/>
    </xf>
    <xf numFmtId="0" fontId="6" fillId="2" borderId="0" xfId="3" applyFont="1" applyFill="1" applyAlignment="1">
      <alignment horizontal="justify" vertical="top"/>
    </xf>
    <xf numFmtId="0" fontId="6" fillId="2" borderId="0" xfId="3" applyFont="1" applyFill="1" applyAlignment="1">
      <alignment horizontal="center" vertical="center"/>
    </xf>
    <xf numFmtId="164" fontId="12" fillId="2" borderId="0" xfId="4" applyNumberFormat="1" applyFont="1" applyFill="1" applyAlignment="1"/>
    <xf numFmtId="0" fontId="8" fillId="2" borderId="0" xfId="3" applyFont="1" applyFill="1" applyAlignment="1">
      <alignment vertical="center" wrapText="1"/>
    </xf>
    <xf numFmtId="0" fontId="11" fillId="2" borderId="0" xfId="3" applyFont="1" applyFill="1" applyAlignment="1">
      <alignment horizontal="right" vertical="top" wrapText="1"/>
    </xf>
    <xf numFmtId="0" fontId="13" fillId="2" borderId="0" xfId="3" applyFont="1" applyFill="1" applyAlignment="1">
      <alignment horizontal="right" wrapText="1"/>
    </xf>
    <xf numFmtId="0" fontId="6" fillId="2" borderId="0" xfId="3" applyFont="1" applyFill="1" applyAlignment="1">
      <alignment vertical="top" wrapText="1"/>
    </xf>
    <xf numFmtId="164" fontId="21" fillId="2" borderId="0" xfId="3" applyNumberFormat="1" applyFont="1" applyFill="1" applyAlignment="1">
      <alignment horizontal="right" wrapText="1"/>
    </xf>
    <xf numFmtId="3" fontId="6" fillId="2" borderId="0" xfId="3" applyNumberFormat="1" applyFont="1" applyFill="1" applyAlignment="1">
      <alignment vertical="top" wrapText="1"/>
    </xf>
    <xf numFmtId="164" fontId="12" fillId="2" borderId="0" xfId="4" applyNumberFormat="1" applyFont="1" applyFill="1" applyAlignment="1">
      <alignment horizontal="right"/>
    </xf>
    <xf numFmtId="0" fontId="33" fillId="2" borderId="0" xfId="3" applyFont="1" applyFill="1"/>
    <xf numFmtId="3" fontId="33" fillId="2" borderId="0" xfId="3" applyNumberFormat="1" applyFont="1" applyFill="1"/>
    <xf numFmtId="3" fontId="11" fillId="2" borderId="0" xfId="3" applyNumberFormat="1" applyFont="1" applyFill="1" applyAlignment="1">
      <alignment vertical="center"/>
    </xf>
    <xf numFmtId="0" fontId="4" fillId="2" borderId="0" xfId="3" applyFont="1" applyFill="1" applyAlignment="1">
      <alignment horizontal="center" vertical="top"/>
    </xf>
    <xf numFmtId="0" fontId="3" fillId="2" borderId="0" xfId="3" applyFont="1" applyFill="1" applyAlignment="1">
      <alignment horizontal="center" vertical="top"/>
    </xf>
    <xf numFmtId="0" fontId="6" fillId="2" borderId="3" xfId="3" applyFont="1" applyFill="1" applyBorder="1" applyAlignment="1">
      <alignment vertical="top" wrapText="1"/>
    </xf>
    <xf numFmtId="0" fontId="6" fillId="2" borderId="3" xfId="3" applyFont="1" applyFill="1" applyBorder="1" applyAlignment="1">
      <alignment horizontal="left" vertical="top"/>
    </xf>
    <xf numFmtId="166" fontId="10" fillId="2" borderId="0" xfId="4" applyNumberFormat="1" applyFont="1" applyFill="1" applyBorder="1" applyAlignment="1">
      <alignment vertical="center"/>
    </xf>
    <xf numFmtId="166" fontId="10" fillId="2" borderId="0" xfId="4" applyNumberFormat="1" applyFont="1" applyFill="1" applyBorder="1" applyAlignment="1">
      <alignment vertical="center" wrapText="1"/>
    </xf>
    <xf numFmtId="166" fontId="10" fillId="2" borderId="0" xfId="4" applyNumberFormat="1" applyFont="1" applyFill="1" applyAlignment="1">
      <alignment vertical="center"/>
    </xf>
    <xf numFmtId="166" fontId="10" fillId="2" borderId="0" xfId="4" applyNumberFormat="1" applyFont="1" applyFill="1" applyAlignment="1">
      <alignment vertical="center" wrapText="1"/>
    </xf>
    <xf numFmtId="166" fontId="12" fillId="2" borderId="0" xfId="4" applyNumberFormat="1" applyFont="1" applyFill="1" applyAlignment="1">
      <alignment vertical="center"/>
    </xf>
    <xf numFmtId="166" fontId="12" fillId="2" borderId="0" xfId="4" applyNumberFormat="1" applyFont="1" applyFill="1" applyAlignment="1">
      <alignment vertical="center" wrapText="1"/>
    </xf>
    <xf numFmtId="0" fontId="9" fillId="2" borderId="0" xfId="3" applyFont="1" applyFill="1" applyAlignment="1">
      <alignment horizontal="right" vertical="top" wrapText="1"/>
    </xf>
    <xf numFmtId="41" fontId="6" fillId="2" borderId="0" xfId="3" applyNumberFormat="1" applyFont="1" applyFill="1" applyAlignment="1">
      <alignment horizontal="right" vertical="top" wrapText="1"/>
    </xf>
    <xf numFmtId="166" fontId="11" fillId="2" borderId="0" xfId="4" applyNumberFormat="1" applyFont="1" applyFill="1" applyAlignment="1">
      <alignment vertical="center"/>
    </xf>
    <xf numFmtId="0" fontId="6" fillId="2" borderId="0" xfId="3" applyFont="1" applyFill="1" applyAlignment="1">
      <alignment horizontal="center" vertical="top"/>
    </xf>
    <xf numFmtId="166" fontId="9" fillId="2" borderId="0" xfId="4" applyNumberFormat="1" applyFont="1" applyFill="1" applyAlignment="1">
      <alignment vertical="center"/>
    </xf>
    <xf numFmtId="0" fontId="6" fillId="2" borderId="1" xfId="3" applyFont="1" applyFill="1" applyBorder="1" applyAlignment="1">
      <alignment horizontal="left" vertical="top"/>
    </xf>
    <xf numFmtId="0" fontId="17" fillId="2" borderId="0" xfId="3" applyFont="1" applyFill="1" applyAlignment="1">
      <alignment horizontal="left" vertical="center" indent="1"/>
    </xf>
    <xf numFmtId="166" fontId="17" fillId="2" borderId="0" xfId="4" applyNumberFormat="1" applyFont="1" applyFill="1" applyAlignment="1">
      <alignment vertical="center"/>
    </xf>
    <xf numFmtId="166" fontId="17" fillId="2" borderId="0" xfId="4" applyNumberFormat="1" applyFont="1" applyFill="1" applyAlignment="1">
      <alignment vertical="center" wrapText="1"/>
    </xf>
    <xf numFmtId="0" fontId="17" fillId="2" borderId="0" xfId="3" applyFont="1" applyFill="1" applyAlignment="1">
      <alignment horizontal="left" vertical="center" indent="5"/>
    </xf>
    <xf numFmtId="166" fontId="13" fillId="2" borderId="0" xfId="4" applyNumberFormat="1" applyFont="1" applyFill="1" applyBorder="1" applyAlignment="1">
      <alignment vertical="center"/>
    </xf>
    <xf numFmtId="1" fontId="6" fillId="2" borderId="0" xfId="1" applyNumberFormat="1" applyFont="1" applyFill="1" applyAlignment="1"/>
    <xf numFmtId="0" fontId="8" fillId="2" borderId="1" xfId="3" applyFont="1" applyFill="1" applyBorder="1" applyAlignment="1">
      <alignment wrapText="1"/>
    </xf>
    <xf numFmtId="0" fontId="8" fillId="2" borderId="0" xfId="3" applyFont="1" applyFill="1" applyBorder="1" applyAlignment="1">
      <alignment wrapText="1"/>
    </xf>
    <xf numFmtId="3" fontId="11" fillId="2" borderId="0" xfId="3" applyNumberFormat="1" applyFont="1" applyFill="1" applyAlignment="1"/>
    <xf numFmtId="0" fontId="12" fillId="2" borderId="0" xfId="1" applyFont="1" applyFill="1" applyAlignment="1"/>
    <xf numFmtId="0" fontId="11" fillId="2" borderId="0" xfId="3" applyFont="1" applyFill="1" applyAlignment="1"/>
    <xf numFmtId="0" fontId="11" fillId="2" borderId="0" xfId="3" applyFont="1" applyFill="1" applyBorder="1"/>
    <xf numFmtId="0" fontId="11" fillId="2" borderId="1" xfId="3" applyFont="1" applyFill="1" applyBorder="1" applyAlignment="1"/>
    <xf numFmtId="0" fontId="9" fillId="2" borderId="0" xfId="3" applyFont="1" applyFill="1" applyBorder="1" applyAlignment="1">
      <alignment horizontal="left" indent="1"/>
    </xf>
    <xf numFmtId="0" fontId="9" fillId="2" borderId="0" xfId="3" applyFont="1" applyFill="1" applyBorder="1" applyAlignment="1">
      <alignment horizontal="left"/>
    </xf>
    <xf numFmtId="0" fontId="9" fillId="2" borderId="0" xfId="3" applyFont="1" applyFill="1" applyAlignment="1">
      <alignment wrapText="1"/>
    </xf>
    <xf numFmtId="0" fontId="9" fillId="2" borderId="0" xfId="3" applyFont="1" applyFill="1" applyAlignment="1"/>
    <xf numFmtId="0" fontId="9" fillId="2" borderId="0" xfId="3" applyFont="1" applyFill="1"/>
    <xf numFmtId="0" fontId="11" fillId="2" borderId="0" xfId="3" applyFont="1" applyFill="1" applyAlignment="1">
      <alignment wrapText="1"/>
    </xf>
    <xf numFmtId="166" fontId="11" fillId="2" borderId="0" xfId="3" applyNumberFormat="1" applyFont="1" applyFill="1" applyAlignment="1">
      <alignment horizontal="right"/>
    </xf>
    <xf numFmtId="166" fontId="11" fillId="2" borderId="0" xfId="3" applyNumberFormat="1" applyFont="1" applyFill="1" applyAlignment="1"/>
    <xf numFmtId="1" fontId="11" fillId="2" borderId="1" xfId="3" applyNumberFormat="1" applyFont="1" applyFill="1" applyBorder="1" applyAlignment="1"/>
    <xf numFmtId="0" fontId="9" fillId="2" borderId="1" xfId="3" applyFont="1" applyFill="1" applyBorder="1" applyAlignment="1">
      <alignment horizontal="left" vertical="center"/>
    </xf>
    <xf numFmtId="0" fontId="9" fillId="2" borderId="1" xfId="3" applyFont="1" applyFill="1" applyBorder="1" applyAlignment="1">
      <alignment horizontal="right" vertical="center"/>
    </xf>
    <xf numFmtId="0" fontId="9" fillId="2" borderId="2" xfId="3" applyFont="1" applyFill="1" applyBorder="1" applyAlignment="1">
      <alignment horizontal="left" vertical="center"/>
    </xf>
    <xf numFmtId="165" fontId="10" fillId="2" borderId="0" xfId="4" applyNumberFormat="1" applyFont="1" applyFill="1" applyAlignment="1">
      <alignment vertical="center"/>
    </xf>
    <xf numFmtId="0" fontId="9" fillId="2" borderId="0" xfId="3" applyFont="1" applyFill="1" applyAlignment="1">
      <alignment horizontal="right"/>
    </xf>
    <xf numFmtId="0" fontId="11" fillId="2" borderId="1" xfId="3" applyFont="1" applyFill="1" applyBorder="1" applyAlignment="1">
      <alignment wrapText="1"/>
    </xf>
    <xf numFmtId="0" fontId="11" fillId="2" borderId="0" xfId="3" applyFont="1" applyFill="1" applyBorder="1" applyAlignment="1">
      <alignment wrapText="1"/>
    </xf>
    <xf numFmtId="0" fontId="9" fillId="2" borderId="0" xfId="3" applyFont="1" applyFill="1" applyBorder="1" applyAlignment="1">
      <alignment horizontal="left" indent="2"/>
    </xf>
    <xf numFmtId="0" fontId="9" fillId="2" borderId="0" xfId="3" applyFont="1" applyFill="1" applyBorder="1" applyAlignment="1"/>
    <xf numFmtId="3" fontId="9" fillId="2" borderId="0" xfId="3" applyNumberFormat="1" applyFont="1" applyFill="1" applyAlignment="1"/>
    <xf numFmtId="0" fontId="11" fillId="2" borderId="1" xfId="3" applyFont="1" applyFill="1" applyBorder="1"/>
    <xf numFmtId="166" fontId="11" fillId="2" borderId="0" xfId="3" applyNumberFormat="1" applyFont="1" applyFill="1" applyBorder="1" applyAlignment="1"/>
    <xf numFmtId="0" fontId="0" fillId="2" borderId="0" xfId="0" applyFill="1" applyBorder="1" applyAlignment="1"/>
    <xf numFmtId="0" fontId="28" fillId="2" borderId="0" xfId="3" applyFont="1" applyFill="1" applyBorder="1" applyAlignment="1">
      <alignment horizontal="left" vertical="top" wrapText="1"/>
    </xf>
    <xf numFmtId="0" fontId="32" fillId="2" borderId="0" xfId="3" applyFont="1" applyFill="1" applyBorder="1" applyAlignment="1">
      <alignment horizontal="left" vertical="top" wrapText="1"/>
    </xf>
    <xf numFmtId="0" fontId="28" fillId="2" borderId="3" xfId="3" applyFont="1" applyFill="1" applyBorder="1" applyAlignment="1">
      <alignment horizontal="left" vertical="top" wrapText="1"/>
    </xf>
    <xf numFmtId="0" fontId="2" fillId="2" borderId="0" xfId="3" applyFont="1" applyFill="1" applyAlignment="1">
      <alignment horizontal="center"/>
    </xf>
    <xf numFmtId="0" fontId="14" fillId="2" borderId="0" xfId="3" applyFill="1" applyAlignment="1">
      <alignment horizontal="center"/>
    </xf>
    <xf numFmtId="164" fontId="11" fillId="2" borderId="0" xfId="3" applyNumberFormat="1" applyFont="1" applyFill="1" applyAlignment="1">
      <alignment horizontal="center" vertical="center" wrapText="1"/>
    </xf>
    <xf numFmtId="166" fontId="12" fillId="2" borderId="0" xfId="4" applyNumberFormat="1" applyFont="1" applyFill="1" applyAlignment="1">
      <alignment horizontal="center" vertical="center"/>
    </xf>
    <xf numFmtId="166" fontId="12" fillId="2" borderId="0" xfId="4" applyNumberFormat="1" applyFont="1" applyFill="1" applyAlignment="1">
      <alignment horizontal="center" vertical="center" wrapText="1"/>
    </xf>
    <xf numFmtId="0" fontId="2" fillId="2" borderId="0" xfId="3" applyFont="1" applyFill="1" applyAlignment="1">
      <alignment horizontal="right"/>
    </xf>
    <xf numFmtId="0" fontId="2" fillId="2" borderId="0" xfId="3" applyFont="1" applyFill="1" applyAlignment="1">
      <alignment wrapText="1"/>
    </xf>
    <xf numFmtId="3" fontId="9" fillId="0" borderId="0" xfId="3" applyNumberFormat="1" applyFont="1" applyFill="1" applyAlignment="1">
      <alignment horizontal="right"/>
    </xf>
    <xf numFmtId="3" fontId="11" fillId="0" borderId="0" xfId="3" applyNumberFormat="1" applyFont="1" applyFill="1" applyAlignment="1">
      <alignment horizontal="right"/>
    </xf>
    <xf numFmtId="3" fontId="40" fillId="2" borderId="0" xfId="3" applyNumberFormat="1" applyFont="1" applyFill="1"/>
    <xf numFmtId="0" fontId="14" fillId="0" borderId="0" xfId="3" applyFill="1"/>
    <xf numFmtId="0" fontId="11" fillId="0" borderId="0" xfId="3" applyFont="1" applyFill="1"/>
    <xf numFmtId="0" fontId="4" fillId="0" borderId="0" xfId="3" applyFont="1" applyFill="1" applyAlignment="1">
      <alignment vertical="top"/>
    </xf>
    <xf numFmtId="0" fontId="4" fillId="0" borderId="0" xfId="3" applyFont="1" applyFill="1" applyAlignment="1">
      <alignment vertical="top" wrapText="1"/>
    </xf>
    <xf numFmtId="3" fontId="14" fillId="0" borderId="0" xfId="3" applyNumberFormat="1" applyFill="1"/>
    <xf numFmtId="0" fontId="6" fillId="0" borderId="1" xfId="3" applyFont="1" applyFill="1" applyBorder="1" applyAlignment="1"/>
    <xf numFmtId="0" fontId="6" fillId="0" borderId="0" xfId="3" applyFont="1" applyFill="1" applyBorder="1" applyAlignment="1">
      <alignment wrapText="1"/>
    </xf>
    <xf numFmtId="0" fontId="9" fillId="0" borderId="1" xfId="3" applyFont="1" applyFill="1" applyBorder="1" applyAlignment="1">
      <alignment horizontal="right" vertical="center" wrapText="1"/>
    </xf>
    <xf numFmtId="0" fontId="14" fillId="0" borderId="0" xfId="3" applyFill="1" applyBorder="1" applyAlignment="1">
      <alignment vertical="center"/>
    </xf>
    <xf numFmtId="0" fontId="9" fillId="0" borderId="2" xfId="3" applyFont="1" applyFill="1" applyBorder="1" applyAlignment="1">
      <alignment horizontal="right" vertical="center" wrapText="1"/>
    </xf>
    <xf numFmtId="0" fontId="14" fillId="0" borderId="0" xfId="3" applyFill="1" applyAlignment="1">
      <alignment vertical="center"/>
    </xf>
    <xf numFmtId="0" fontId="7" fillId="0" borderId="2" xfId="3" applyFont="1" applyFill="1" applyBorder="1" applyAlignment="1">
      <alignment vertical="center"/>
    </xf>
    <xf numFmtId="0" fontId="8" fillId="0" borderId="2" xfId="3" applyFont="1" applyFill="1" applyBorder="1" applyAlignment="1">
      <alignment horizontal="right" vertical="center" wrapText="1"/>
    </xf>
    <xf numFmtId="0" fontId="9" fillId="0" borderId="2" xfId="3" applyFont="1" applyFill="1" applyBorder="1" applyAlignment="1">
      <alignment horizontal="right" vertical="center"/>
    </xf>
    <xf numFmtId="0" fontId="7" fillId="0" borderId="2" xfId="3" applyFont="1" applyFill="1" applyBorder="1" applyAlignment="1">
      <alignment horizontal="right" vertical="center"/>
    </xf>
    <xf numFmtId="0" fontId="11" fillId="0" borderId="0" xfId="3" applyFont="1" applyFill="1" applyAlignment="1">
      <alignment vertical="center"/>
    </xf>
    <xf numFmtId="0" fontId="6" fillId="0" borderId="3" xfId="3" applyFont="1" applyFill="1" applyBorder="1" applyAlignment="1">
      <alignment horizontal="right" wrapText="1"/>
    </xf>
    <xf numFmtId="0" fontId="6" fillId="0" borderId="0" xfId="3" applyFont="1" applyFill="1" applyAlignment="1">
      <alignment horizontal="right" wrapText="1"/>
    </xf>
    <xf numFmtId="0" fontId="6" fillId="0" borderId="3" xfId="3" applyFont="1" applyFill="1" applyBorder="1" applyAlignment="1">
      <alignment vertical="top"/>
    </xf>
    <xf numFmtId="0" fontId="6" fillId="0" borderId="0" xfId="3" applyFont="1" applyFill="1" applyAlignment="1">
      <alignment horizontal="right" vertical="top" wrapText="1"/>
    </xf>
    <xf numFmtId="0" fontId="6" fillId="0" borderId="3" xfId="3" applyFont="1" applyFill="1" applyBorder="1" applyAlignment="1"/>
    <xf numFmtId="0" fontId="6" fillId="0" borderId="0" xfId="3" applyFont="1" applyFill="1" applyAlignment="1">
      <alignment horizontal="right"/>
    </xf>
    <xf numFmtId="0" fontId="7" fillId="0" borderId="0" xfId="3" applyFont="1" applyFill="1" applyBorder="1" applyAlignment="1"/>
    <xf numFmtId="0" fontId="7" fillId="0" borderId="3" xfId="3" applyFont="1" applyFill="1" applyBorder="1" applyAlignment="1"/>
    <xf numFmtId="0" fontId="9" fillId="0" borderId="0" xfId="3" applyFont="1" applyFill="1" applyBorder="1" applyAlignment="1">
      <alignment horizontal="right"/>
    </xf>
    <xf numFmtId="0" fontId="9" fillId="0" borderId="0" xfId="3" applyFont="1" applyFill="1" applyBorder="1" applyAlignment="1">
      <alignment horizontal="right" wrapText="1"/>
    </xf>
    <xf numFmtId="0" fontId="5" fillId="0" borderId="0" xfId="3" applyFont="1" applyFill="1" applyAlignment="1">
      <alignment vertical="top"/>
    </xf>
    <xf numFmtId="0" fontId="6" fillId="0" borderId="0" xfId="3" applyFont="1" applyFill="1" applyAlignment="1">
      <alignment vertical="top"/>
    </xf>
    <xf numFmtId="0" fontId="8" fillId="0" borderId="0" xfId="3" applyFont="1" applyFill="1" applyAlignment="1">
      <alignment wrapText="1"/>
    </xf>
    <xf numFmtId="3" fontId="9" fillId="0" borderId="0" xfId="3" applyNumberFormat="1" applyFont="1" applyFill="1" applyAlignment="1">
      <alignment horizontal="right" wrapText="1"/>
    </xf>
    <xf numFmtId="0" fontId="8" fillId="0" borderId="0" xfId="3" applyFont="1" applyFill="1" applyAlignment="1"/>
    <xf numFmtId="3" fontId="8" fillId="0" borderId="0" xfId="3" applyNumberFormat="1" applyFont="1" applyFill="1" applyAlignment="1">
      <alignment horizontal="right" wrapText="1"/>
    </xf>
    <xf numFmtId="0" fontId="11" fillId="0" borderId="0" xfId="0" applyFont="1" applyFill="1" applyAlignment="1">
      <alignment vertical="center"/>
    </xf>
    <xf numFmtId="0" fontId="9" fillId="0" borderId="0" xfId="0" applyFont="1" applyFill="1" applyAlignment="1">
      <alignment vertical="center"/>
    </xf>
    <xf numFmtId="3" fontId="9" fillId="0" borderId="0" xfId="0" applyNumberFormat="1" applyFont="1" applyFill="1" applyAlignment="1">
      <alignment horizontal="right" vertical="center"/>
    </xf>
    <xf numFmtId="3" fontId="9" fillId="0" borderId="0" xfId="0" applyNumberFormat="1" applyFont="1" applyFill="1" applyAlignment="1">
      <alignment vertical="center"/>
    </xf>
    <xf numFmtId="0" fontId="14" fillId="0" borderId="0" xfId="3" applyFill="1" applyAlignment="1"/>
    <xf numFmtId="0" fontId="6" fillId="0" borderId="0" xfId="3" applyFont="1" applyFill="1" applyAlignment="1"/>
    <xf numFmtId="3" fontId="6" fillId="0" borderId="0" xfId="3" applyNumberFormat="1" applyFont="1" applyFill="1" applyAlignment="1">
      <alignment horizontal="right" wrapText="1"/>
    </xf>
    <xf numFmtId="3" fontId="11" fillId="0" borderId="0" xfId="3" applyNumberFormat="1" applyFont="1" applyFill="1" applyAlignment="1">
      <alignment horizontal="right" wrapText="1"/>
    </xf>
    <xf numFmtId="0" fontId="9" fillId="0" borderId="0" xfId="0" applyFont="1" applyFill="1" applyAlignment="1">
      <alignment horizontal="left" vertical="center"/>
    </xf>
    <xf numFmtId="0" fontId="6" fillId="0" borderId="0" xfId="3" applyFont="1" applyFill="1" applyAlignment="1">
      <alignment wrapText="1"/>
    </xf>
    <xf numFmtId="0" fontId="6" fillId="0" borderId="0" xfId="3" applyFont="1" applyFill="1" applyAlignment="1">
      <alignment horizontal="center"/>
    </xf>
    <xf numFmtId="0" fontId="11" fillId="0" borderId="0" xfId="3" applyFont="1" applyFill="1" applyAlignment="1">
      <alignment horizontal="right" wrapText="1"/>
    </xf>
    <xf numFmtId="0" fontId="11" fillId="0" borderId="0" xfId="0" applyFont="1" applyFill="1" applyAlignment="1">
      <alignment horizontal="left" vertical="center"/>
    </xf>
    <xf numFmtId="3" fontId="11" fillId="0" borderId="0" xfId="0" applyNumberFormat="1" applyFont="1" applyFill="1" applyAlignment="1">
      <alignment vertical="center"/>
    </xf>
    <xf numFmtId="3" fontId="11" fillId="0" borderId="0" xfId="0" applyNumberFormat="1" applyFont="1" applyFill="1" applyAlignment="1">
      <alignment horizontal="right" vertical="center"/>
    </xf>
    <xf numFmtId="0" fontId="6" fillId="0" borderId="0" xfId="3" applyFont="1" applyFill="1" applyAlignment="1">
      <alignment horizontal="left" wrapText="1"/>
    </xf>
    <xf numFmtId="41" fontId="11" fillId="0" borderId="0" xfId="3" applyNumberFormat="1" applyFont="1" applyFill="1" applyAlignment="1">
      <alignment horizontal="right" wrapText="1"/>
    </xf>
    <xf numFmtId="0" fontId="11" fillId="0" borderId="0" xfId="3" applyFont="1" applyFill="1" applyAlignment="1">
      <alignment horizontal="right"/>
    </xf>
    <xf numFmtId="0" fontId="6" fillId="0" borderId="0" xfId="3" applyFont="1" applyFill="1" applyAlignment="1">
      <alignment horizontal="left" indent="1"/>
    </xf>
    <xf numFmtId="0" fontId="6" fillId="0" borderId="1" xfId="3" applyFont="1" applyFill="1" applyBorder="1" applyAlignment="1">
      <alignment horizontal="right" wrapText="1"/>
    </xf>
    <xf numFmtId="0" fontId="6" fillId="0" borderId="1" xfId="3" applyFont="1" applyFill="1" applyBorder="1" applyAlignment="1">
      <alignment horizontal="right"/>
    </xf>
    <xf numFmtId="0" fontId="8" fillId="0" borderId="1" xfId="3" applyFont="1" applyFill="1" applyBorder="1" applyAlignment="1">
      <alignment horizontal="right" wrapText="1"/>
    </xf>
    <xf numFmtId="0" fontId="8" fillId="0" borderId="2" xfId="3" applyFont="1" applyFill="1" applyBorder="1" applyAlignment="1">
      <alignment horizontal="left" indent="1"/>
    </xf>
    <xf numFmtId="0" fontId="8" fillId="0" borderId="2" xfId="3" applyFont="1" applyFill="1" applyBorder="1" applyAlignment="1"/>
    <xf numFmtId="3" fontId="8" fillId="0" borderId="1" xfId="3" applyNumberFormat="1" applyFont="1" applyFill="1" applyBorder="1" applyAlignment="1">
      <alignment horizontal="right" vertical="center" wrapText="1"/>
    </xf>
    <xf numFmtId="0" fontId="9" fillId="0" borderId="0" xfId="3" applyFont="1" applyFill="1" applyAlignment="1">
      <alignment horizontal="right" vertical="center" wrapText="1"/>
    </xf>
    <xf numFmtId="3" fontId="9" fillId="0" borderId="0" xfId="3" applyNumberFormat="1" applyFont="1" applyFill="1" applyAlignment="1">
      <alignment horizontal="right" vertical="center" wrapText="1"/>
    </xf>
    <xf numFmtId="0" fontId="8" fillId="0" borderId="0" xfId="3" applyFont="1" applyFill="1" applyBorder="1" applyAlignment="1">
      <alignment horizontal="left" wrapText="1" indent="1"/>
    </xf>
    <xf numFmtId="3" fontId="8" fillId="0" borderId="0" xfId="3" applyNumberFormat="1" applyFont="1" applyFill="1" applyBorder="1" applyAlignment="1">
      <alignment horizontal="right" vertical="center" wrapText="1"/>
    </xf>
    <xf numFmtId="0" fontId="9" fillId="0" borderId="0" xfId="0" applyFont="1" applyFill="1" applyAlignment="1">
      <alignment horizontal="right" vertical="center"/>
    </xf>
    <xf numFmtId="0" fontId="9" fillId="0" borderId="7" xfId="0" applyFont="1" applyFill="1" applyBorder="1" applyAlignment="1">
      <alignment vertical="center"/>
    </xf>
    <xf numFmtId="3" fontId="9" fillId="0" borderId="7" xfId="0" applyNumberFormat="1" applyFont="1" applyFill="1" applyBorder="1" applyAlignment="1">
      <alignment vertical="center"/>
    </xf>
    <xf numFmtId="3" fontId="9" fillId="0" borderId="7" xfId="0" applyNumberFormat="1" applyFont="1" applyFill="1" applyBorder="1" applyAlignment="1">
      <alignment horizontal="right" vertical="center"/>
    </xf>
    <xf numFmtId="0" fontId="4" fillId="0" borderId="0" xfId="3" applyFont="1" applyFill="1" applyBorder="1" applyAlignment="1">
      <alignment vertical="top"/>
    </xf>
    <xf numFmtId="0" fontId="14" fillId="0" borderId="0" xfId="3" applyFill="1" applyBorder="1" applyAlignment="1"/>
    <xf numFmtId="0" fontId="6" fillId="0" borderId="1" xfId="3" applyFont="1" applyFill="1" applyBorder="1"/>
    <xf numFmtId="0" fontId="6" fillId="0" borderId="1" xfId="3" applyFont="1" applyFill="1" applyBorder="1" applyAlignment="1">
      <alignment horizontal="right" vertical="top"/>
    </xf>
    <xf numFmtId="0" fontId="6" fillId="0" borderId="0" xfId="3" applyFont="1" applyFill="1" applyBorder="1" applyAlignment="1"/>
    <xf numFmtId="3" fontId="9" fillId="0" borderId="1" xfId="3" applyNumberFormat="1" applyFont="1" applyFill="1" applyBorder="1" applyAlignment="1">
      <alignment horizontal="right" vertical="center" wrapText="1"/>
    </xf>
    <xf numFmtId="3" fontId="9" fillId="0" borderId="1" xfId="3" applyNumberFormat="1" applyFont="1" applyFill="1" applyBorder="1" applyAlignment="1">
      <alignment horizontal="right" vertical="center"/>
    </xf>
    <xf numFmtId="0" fontId="6" fillId="0" borderId="0" xfId="3" applyFont="1" applyFill="1" applyBorder="1" applyAlignment="1">
      <alignment horizontal="right"/>
    </xf>
    <xf numFmtId="0" fontId="8" fillId="0" borderId="0" xfId="3" applyFont="1" applyFill="1" applyBorder="1" applyAlignment="1"/>
    <xf numFmtId="3" fontId="9" fillId="0" borderId="0" xfId="3" applyNumberFormat="1" applyFont="1" applyFill="1" applyBorder="1" applyAlignment="1">
      <alignment horizontal="right"/>
    </xf>
    <xf numFmtId="3" fontId="9" fillId="0" borderId="0" xfId="3" applyNumberFormat="1" applyFont="1" applyFill="1" applyBorder="1" applyAlignment="1">
      <alignment horizontal="right" vertical="top"/>
    </xf>
    <xf numFmtId="3" fontId="14" fillId="0" borderId="0" xfId="3" applyNumberFormat="1" applyFill="1" applyBorder="1" applyAlignment="1"/>
    <xf numFmtId="3" fontId="11" fillId="0" borderId="0" xfId="3" applyNumberFormat="1" applyFont="1" applyFill="1" applyBorder="1" applyAlignment="1">
      <alignment horizontal="right"/>
    </xf>
    <xf numFmtId="3" fontId="11" fillId="0" borderId="0" xfId="3" applyNumberFormat="1" applyFont="1" applyFill="1" applyBorder="1" applyAlignment="1">
      <alignment horizontal="right" vertical="top"/>
    </xf>
    <xf numFmtId="0" fontId="11" fillId="0" borderId="0" xfId="3" applyFont="1" applyFill="1" applyBorder="1" applyAlignment="1">
      <alignment horizontal="right"/>
    </xf>
    <xf numFmtId="0" fontId="11" fillId="0" borderId="0" xfId="3" applyFont="1" applyFill="1" applyBorder="1" applyAlignment="1">
      <alignment horizontal="right" vertical="top"/>
    </xf>
    <xf numFmtId="3" fontId="8" fillId="0" borderId="0" xfId="3" applyNumberFormat="1" applyFont="1" applyFill="1" applyBorder="1" applyAlignment="1">
      <alignment horizontal="right"/>
    </xf>
    <xf numFmtId="3" fontId="23" fillId="0" borderId="0" xfId="3" applyNumberFormat="1" applyFont="1" applyFill="1" applyBorder="1" applyAlignment="1">
      <alignment horizontal="right" vertical="top"/>
    </xf>
    <xf numFmtId="43" fontId="11" fillId="0" borderId="0" xfId="4" applyFont="1" applyFill="1" applyBorder="1" applyAlignment="1">
      <alignment horizontal="right"/>
    </xf>
    <xf numFmtId="3" fontId="6" fillId="0" borderId="0" xfId="3" applyNumberFormat="1" applyFont="1" applyFill="1" applyBorder="1" applyAlignment="1">
      <alignment horizontal="right"/>
    </xf>
    <xf numFmtId="0" fontId="19" fillId="0" borderId="0" xfId="3" applyFont="1" applyFill="1" applyBorder="1" applyAlignment="1">
      <alignment horizontal="right" vertical="top"/>
    </xf>
    <xf numFmtId="3" fontId="19" fillId="0" borderId="0" xfId="3" applyNumberFormat="1" applyFont="1" applyFill="1" applyBorder="1" applyAlignment="1">
      <alignment horizontal="right" vertical="top"/>
    </xf>
    <xf numFmtId="3" fontId="23" fillId="0" borderId="0" xfId="3" applyNumberFormat="1" applyFont="1" applyFill="1" applyBorder="1" applyAlignment="1">
      <alignment horizontal="right"/>
    </xf>
    <xf numFmtId="0" fontId="6" fillId="0" borderId="0" xfId="3" applyFont="1" applyFill="1" applyBorder="1" applyAlignment="1">
      <alignment vertical="top"/>
    </xf>
    <xf numFmtId="0" fontId="6" fillId="0" borderId="0" xfId="3" applyFont="1" applyFill="1" applyBorder="1" applyAlignment="1">
      <alignment horizontal="right" vertical="top"/>
    </xf>
    <xf numFmtId="0" fontId="8" fillId="0" borderId="0" xfId="3" applyFont="1" applyFill="1" applyBorder="1" applyAlignment="1">
      <alignment horizontal="right"/>
    </xf>
    <xf numFmtId="0" fontId="14" fillId="0" borderId="0" xfId="3" applyNumberFormat="1" applyFill="1" applyBorder="1" applyAlignment="1"/>
    <xf numFmtId="0" fontId="18" fillId="0" borderId="0" xfId="3" applyFont="1" applyFill="1" applyBorder="1" applyAlignment="1"/>
    <xf numFmtId="3" fontId="24" fillId="0" borderId="0" xfId="3" applyNumberFormat="1" applyFont="1" applyFill="1" applyBorder="1" applyAlignment="1">
      <alignment horizontal="right" vertical="top"/>
    </xf>
    <xf numFmtId="3" fontId="11" fillId="0" borderId="0" xfId="3" applyNumberFormat="1" applyFont="1" applyFill="1" applyBorder="1" applyAlignment="1">
      <alignment horizontal="center"/>
    </xf>
    <xf numFmtId="3" fontId="11" fillId="0" borderId="0" xfId="3" applyNumberFormat="1" applyFont="1" applyFill="1" applyBorder="1" applyAlignment="1"/>
    <xf numFmtId="3" fontId="25" fillId="0" borderId="0" xfId="3" applyNumberFormat="1" applyFont="1" applyFill="1" applyBorder="1" applyAlignment="1"/>
    <xf numFmtId="43" fontId="9" fillId="0" borderId="0" xfId="4" applyFont="1" applyFill="1" applyBorder="1" applyAlignment="1">
      <alignment horizontal="right"/>
    </xf>
    <xf numFmtId="0" fontId="16" fillId="0" borderId="0" xfId="3" applyFont="1" applyFill="1" applyBorder="1" applyAlignment="1"/>
    <xf numFmtId="0" fontId="7" fillId="0" borderId="0" xfId="3" applyFont="1" applyFill="1" applyBorder="1" applyAlignment="1">
      <alignment horizontal="right"/>
    </xf>
    <xf numFmtId="0" fontId="11" fillId="0" borderId="0" xfId="3" applyFont="1" applyFill="1" applyBorder="1" applyAlignment="1"/>
    <xf numFmtId="0" fontId="3" fillId="2" borderId="0" xfId="0" applyFont="1" applyFill="1" applyAlignment="1">
      <alignment horizontal="center" vertical="top"/>
    </xf>
    <xf numFmtId="0" fontId="7" fillId="2" borderId="2" xfId="0" applyFont="1" applyFill="1" applyBorder="1" applyAlignment="1">
      <alignment horizontal="left" vertical="center" wrapText="1"/>
    </xf>
    <xf numFmtId="0" fontId="7" fillId="2" borderId="2" xfId="0" applyFont="1" applyFill="1" applyBorder="1" applyAlignment="1">
      <alignment vertical="center" wrapText="1"/>
    </xf>
    <xf numFmtId="0" fontId="6" fillId="2" borderId="1" xfId="0" applyFont="1" applyFill="1" applyBorder="1" applyAlignment="1">
      <alignment horizontal="right"/>
    </xf>
    <xf numFmtId="0" fontId="8" fillId="2" borderId="3" xfId="0" applyFont="1" applyFill="1" applyBorder="1" applyAlignment="1">
      <alignment horizontal="left" vertical="top" wrapText="1"/>
    </xf>
    <xf numFmtId="0" fontId="8" fillId="2" borderId="3" xfId="0" applyFont="1" applyFill="1" applyBorder="1" applyAlignment="1">
      <alignment horizontal="left" wrapText="1"/>
    </xf>
    <xf numFmtId="0" fontId="8" fillId="2" borderId="3" xfId="0" applyFont="1" applyFill="1" applyBorder="1" applyAlignment="1">
      <alignment horizontal="left" vertical="top"/>
    </xf>
    <xf numFmtId="0" fontId="8" fillId="2" borderId="0" xfId="0" applyFont="1" applyFill="1" applyAlignment="1">
      <alignment horizontal="left" vertical="top" wrapText="1"/>
    </xf>
    <xf numFmtId="0" fontId="8" fillId="2" borderId="0" xfId="0" applyFont="1" applyFill="1" applyAlignment="1">
      <alignment horizontal="left" wrapText="1"/>
    </xf>
    <xf numFmtId="0" fontId="8" fillId="2" borderId="0" xfId="0" applyFont="1" applyFill="1" applyAlignment="1">
      <alignment vertical="top" wrapText="1"/>
    </xf>
    <xf numFmtId="0" fontId="6" fillId="2" borderId="0" xfId="0" applyFont="1" applyFill="1" applyAlignment="1">
      <alignment horizontal="left" vertical="top" wrapText="1"/>
    </xf>
    <xf numFmtId="0" fontId="6" fillId="2" borderId="0" xfId="0" applyFont="1" applyFill="1" applyAlignment="1">
      <alignment horizontal="left"/>
    </xf>
    <xf numFmtId="0" fontId="6" fillId="2" borderId="0" xfId="0" applyFont="1" applyFill="1" applyAlignment="1">
      <alignment vertical="top" wrapText="1"/>
    </xf>
    <xf numFmtId="0" fontId="8" fillId="2" borderId="0" xfId="0" applyFont="1" applyFill="1" applyBorder="1" applyAlignment="1">
      <alignment horizontal="left" vertical="top" wrapText="1"/>
    </xf>
    <xf numFmtId="0" fontId="8" fillId="2" borderId="0" xfId="0" applyFont="1" applyFill="1" applyAlignment="1">
      <alignment horizontal="left"/>
    </xf>
    <xf numFmtId="0" fontId="8" fillId="2" borderId="0" xfId="0" applyFont="1" applyFill="1" applyAlignment="1">
      <alignment horizontal="left" vertical="top"/>
    </xf>
    <xf numFmtId="0" fontId="6" fillId="2" borderId="0" xfId="0" applyFont="1" applyFill="1" applyAlignment="1">
      <alignment horizontal="left" vertical="top"/>
    </xf>
    <xf numFmtId="0" fontId="8" fillId="2" borderId="2" xfId="0" applyFont="1" applyFill="1" applyBorder="1" applyAlignment="1">
      <alignment horizontal="center" wrapText="1"/>
    </xf>
    <xf numFmtId="0" fontId="8" fillId="2" borderId="2" xfId="0" applyFont="1" applyFill="1" applyBorder="1" applyAlignment="1">
      <alignment horizontal="center" vertical="top" wrapText="1"/>
    </xf>
    <xf numFmtId="0" fontId="8" fillId="2" borderId="2" xfId="0" applyFont="1" applyFill="1" applyBorder="1" applyAlignment="1">
      <alignment horizontal="center" vertical="center"/>
    </xf>
    <xf numFmtId="0" fontId="11" fillId="2" borderId="0" xfId="0" applyNumberFormat="1" applyFont="1" applyFill="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Alignment="1">
      <alignment wrapText="1"/>
    </xf>
    <xf numFmtId="0" fontId="8" fillId="2" borderId="0" xfId="0" applyFont="1" applyFill="1" applyBorder="1" applyAlignment="1">
      <alignment horizontal="left" wrapText="1"/>
    </xf>
    <xf numFmtId="0" fontId="9"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6" fillId="2" borderId="0" xfId="0" applyFont="1" applyFill="1" applyAlignment="1">
      <alignment wrapText="1"/>
    </xf>
    <xf numFmtId="0" fontId="8" fillId="2" borderId="1" xfId="0" applyFont="1" applyFill="1" applyBorder="1" applyAlignment="1">
      <alignment wrapText="1"/>
    </xf>
    <xf numFmtId="0" fontId="8" fillId="2" borderId="2" xfId="0" applyFont="1" applyFill="1" applyBorder="1" applyAlignment="1">
      <alignment horizontal="left" wrapText="1" indent="1"/>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wrapText="1"/>
    </xf>
    <xf numFmtId="0" fontId="6" fillId="2" borderId="0" xfId="0" applyFont="1" applyFill="1" applyAlignment="1">
      <alignment horizontal="left" wrapText="1"/>
    </xf>
    <xf numFmtId="0" fontId="11" fillId="2" borderId="1" xfId="0" applyFont="1" applyFill="1" applyBorder="1" applyAlignment="1">
      <alignment horizontal="right"/>
    </xf>
    <xf numFmtId="0" fontId="9" fillId="2" borderId="3" xfId="0" applyFont="1" applyFill="1" applyBorder="1" applyAlignment="1">
      <alignment horizontal="right" wrapText="1"/>
    </xf>
    <xf numFmtId="0" fontId="7" fillId="0" borderId="2" xfId="3" applyFont="1" applyFill="1" applyBorder="1" applyAlignment="1">
      <alignment horizontal="left" vertical="center" wrapText="1"/>
    </xf>
    <xf numFmtId="0" fontId="6" fillId="0" borderId="3" xfId="3" applyFont="1" applyFill="1" applyBorder="1" applyAlignment="1">
      <alignment horizontal="right" wrapText="1"/>
    </xf>
    <xf numFmtId="0" fontId="6" fillId="0" borderId="0" xfId="3" applyFont="1" applyFill="1" applyAlignment="1">
      <alignment horizontal="left" wrapText="1"/>
    </xf>
    <xf numFmtId="0" fontId="8" fillId="0" borderId="0" xfId="3" applyFont="1" applyFill="1" applyAlignment="1">
      <alignment horizontal="left" wrapText="1"/>
    </xf>
    <xf numFmtId="0" fontId="6" fillId="0" borderId="3" xfId="3" applyFont="1" applyFill="1" applyBorder="1" applyAlignment="1">
      <alignment horizontal="center" vertical="center"/>
    </xf>
    <xf numFmtId="0" fontId="8" fillId="0" borderId="2" xfId="3" applyFont="1" applyFill="1" applyBorder="1" applyAlignment="1">
      <alignment horizontal="left" wrapText="1" indent="1"/>
    </xf>
    <xf numFmtId="0" fontId="6" fillId="0" borderId="1" xfId="3" applyFont="1" applyFill="1" applyBorder="1" applyAlignment="1">
      <alignment horizontal="right" wrapText="1"/>
    </xf>
    <xf numFmtId="0" fontId="28" fillId="2" borderId="0" xfId="0" applyFont="1" applyFill="1" applyAlignment="1">
      <alignment horizontal="left" vertical="top" wrapText="1"/>
    </xf>
    <xf numFmtId="0" fontId="27" fillId="2" borderId="3" xfId="0" applyFont="1" applyFill="1" applyBorder="1" applyAlignment="1">
      <alignment horizontal="left" vertical="top" wrapText="1"/>
    </xf>
    <xf numFmtId="0" fontId="27" fillId="2" borderId="0" xfId="0" applyFont="1" applyFill="1" applyAlignment="1">
      <alignment horizontal="left" vertical="top" wrapText="1"/>
    </xf>
    <xf numFmtId="0" fontId="6" fillId="2" borderId="1" xfId="3" applyFont="1" applyFill="1" applyBorder="1" applyAlignment="1">
      <alignment horizontal="right" vertical="top" wrapText="1"/>
    </xf>
    <xf numFmtId="0" fontId="11" fillId="2" borderId="0" xfId="0" applyFont="1" applyFill="1" applyAlignment="1">
      <alignment horizontal="left" vertical="top" wrapText="1"/>
    </xf>
    <xf numFmtId="0" fontId="6" fillId="2" borderId="3" xfId="0" applyFont="1" applyFill="1" applyBorder="1" applyAlignment="1">
      <alignment horizontal="left" vertical="top" wrapText="1"/>
    </xf>
    <xf numFmtId="0" fontId="6" fillId="2" borderId="0" xfId="0" applyFont="1" applyFill="1" applyBorder="1" applyAlignment="1">
      <alignment horizontal="left" vertical="top" wrapText="1"/>
    </xf>
    <xf numFmtId="0" fontId="11" fillId="2" borderId="1" xfId="3" applyFont="1" applyFill="1" applyBorder="1" applyAlignment="1">
      <alignment horizontal="right"/>
    </xf>
    <xf numFmtId="0" fontId="3" fillId="2" borderId="0" xfId="3" applyFont="1" applyFill="1" applyAlignment="1">
      <alignment horizontal="left" indent="3"/>
    </xf>
    <xf numFmtId="0" fontId="6" fillId="2" borderId="1" xfId="3" applyFont="1" applyFill="1" applyBorder="1" applyAlignment="1">
      <alignment horizontal="left" indent="3"/>
    </xf>
    <xf numFmtId="0" fontId="11" fillId="2" borderId="3" xfId="3" applyFont="1" applyFill="1" applyBorder="1" applyAlignment="1">
      <alignment horizontal="left" vertical="top" wrapText="1"/>
    </xf>
    <xf numFmtId="0" fontId="11" fillId="2" borderId="0" xfId="3" applyFont="1" applyFill="1" applyBorder="1" applyAlignment="1">
      <alignment horizontal="left" vertical="top" wrapText="1"/>
    </xf>
    <xf numFmtId="0" fontId="7" fillId="2" borderId="2" xfId="3" applyFont="1" applyFill="1" applyBorder="1" applyAlignment="1">
      <alignment horizontal="left"/>
    </xf>
    <xf numFmtId="0" fontId="8" fillId="2" borderId="0" xfId="3" applyFont="1" applyFill="1" applyAlignment="1">
      <alignment horizontal="left" vertical="top"/>
    </xf>
    <xf numFmtId="0" fontId="6" fillId="2" borderId="0" xfId="3" applyFont="1" applyFill="1" applyAlignment="1">
      <alignment horizontal="left" vertical="top"/>
    </xf>
    <xf numFmtId="0" fontId="6" fillId="2" borderId="0" xfId="3" applyFont="1" applyFill="1" applyBorder="1" applyAlignment="1">
      <alignment horizontal="right"/>
    </xf>
    <xf numFmtId="0" fontId="7" fillId="2" borderId="2" xfId="3" applyFont="1" applyFill="1" applyBorder="1" applyAlignment="1">
      <alignment vertical="center" wrapText="1"/>
    </xf>
    <xf numFmtId="0" fontId="6" fillId="2" borderId="3" xfId="3" applyFont="1" applyFill="1" applyBorder="1" applyAlignment="1">
      <alignment horizontal="justify" vertical="top" wrapText="1"/>
    </xf>
    <xf numFmtId="0" fontId="8" fillId="2" borderId="0" xfId="3" applyFont="1" applyFill="1" applyAlignment="1">
      <alignment wrapText="1"/>
    </xf>
    <xf numFmtId="0" fontId="11" fillId="2" borderId="3" xfId="3" applyFont="1" applyFill="1" applyBorder="1" applyAlignment="1">
      <alignment horizontal="center"/>
    </xf>
    <xf numFmtId="0" fontId="8" fillId="2" borderId="2" xfId="3" applyFont="1" applyFill="1" applyBorder="1" applyAlignment="1">
      <alignment vertical="center" wrapText="1"/>
    </xf>
  </cellXfs>
  <cellStyles count="6">
    <cellStyle name="Comma 2" xfId="2"/>
    <cellStyle name="Comma 3" xfId="4"/>
    <cellStyle name="Normal" xfId="0" builtinId="0"/>
    <cellStyle name="Normal 2" xfId="1"/>
    <cellStyle name="Normal 3" xfId="3"/>
    <cellStyle name="Normal 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R54"/>
  <sheetViews>
    <sheetView topLeftCell="AZ28" zoomScaleNormal="100" workbookViewId="0">
      <selection activeCell="Q39" sqref="Q39"/>
    </sheetView>
  </sheetViews>
  <sheetFormatPr defaultRowHeight="12.75" x14ac:dyDescent="0.2"/>
  <cols>
    <col min="1" max="1" width="4.5703125" style="5" customWidth="1"/>
    <col min="2" max="3" width="2.5703125" style="5" customWidth="1"/>
    <col min="4" max="4" width="3.140625" style="5" customWidth="1"/>
    <col min="5" max="5" width="3.28515625" style="5" customWidth="1"/>
    <col min="6" max="6" width="24.7109375" style="5" customWidth="1"/>
    <col min="7" max="12" width="9.140625" style="5"/>
    <col min="13" max="13" width="6" style="5" customWidth="1"/>
    <col min="14" max="16" width="2.85546875" style="5" customWidth="1"/>
    <col min="17" max="17" width="2.140625" style="5" bestFit="1" customWidth="1"/>
    <col min="18" max="18" width="22.28515625" style="5" customWidth="1"/>
    <col min="19" max="23" width="7.42578125" style="5" customWidth="1"/>
    <col min="24" max="24" width="7.140625" style="5" customWidth="1"/>
    <col min="25" max="28" width="2.5703125" style="5" customWidth="1"/>
    <col min="29" max="29" width="24" style="5" customWidth="1"/>
    <col min="30" max="40" width="7.140625" style="5" customWidth="1"/>
    <col min="41" max="41" width="6.7109375" style="5" customWidth="1"/>
    <col min="42" max="45" width="2.85546875" style="5" customWidth="1"/>
    <col min="46" max="46" width="23.5703125" style="5" customWidth="1"/>
    <col min="47" max="51" width="9.140625" style="5" customWidth="1"/>
    <col min="52" max="56" width="9.140625" style="5"/>
    <col min="57" max="57" width="6.5703125" style="5" customWidth="1"/>
    <col min="58" max="58" width="31.28515625" style="5" customWidth="1"/>
    <col min="59" max="62" width="6.140625" style="5" bestFit="1" customWidth="1"/>
    <col min="63" max="63" width="9.140625" style="5"/>
    <col min="64" max="64" width="32.5703125" style="5" customWidth="1"/>
    <col min="65" max="70" width="6.140625" style="5" bestFit="1" customWidth="1"/>
    <col min="71" max="16384" width="9.140625" style="5"/>
  </cols>
  <sheetData>
    <row r="2" spans="2:70" ht="18.75" customHeight="1" x14ac:dyDescent="0.2">
      <c r="B2" s="3" t="s">
        <v>0</v>
      </c>
      <c r="C2" s="3"/>
      <c r="D2" s="3"/>
      <c r="E2" s="3"/>
      <c r="F2" s="3"/>
      <c r="G2" s="4"/>
      <c r="H2" s="4"/>
      <c r="I2" s="4"/>
      <c r="J2" s="4"/>
      <c r="K2" s="4"/>
      <c r="L2" s="4"/>
      <c r="AZ2" s="6"/>
      <c r="BA2" s="6"/>
      <c r="BB2" s="6"/>
      <c r="BC2" s="6"/>
      <c r="BD2" s="6"/>
      <c r="BF2" s="549"/>
      <c r="BG2" s="549"/>
      <c r="BH2" s="549"/>
      <c r="BI2" s="549"/>
      <c r="BJ2" s="549"/>
      <c r="BK2" s="4"/>
      <c r="BL2" s="4"/>
      <c r="BM2" s="4"/>
      <c r="BN2" s="4"/>
      <c r="BO2" s="4"/>
      <c r="BP2" s="4"/>
    </row>
    <row r="3" spans="2:70" ht="18.75" customHeight="1" x14ac:dyDescent="0.2">
      <c r="B3" s="3"/>
      <c r="C3" s="3"/>
      <c r="D3" s="3"/>
      <c r="E3" s="3"/>
      <c r="F3" s="3"/>
      <c r="G3" s="4"/>
      <c r="H3" s="4"/>
      <c r="I3" s="4"/>
      <c r="J3" s="4"/>
      <c r="K3" s="4"/>
      <c r="L3" s="4"/>
      <c r="AZ3" s="6"/>
      <c r="BA3" s="6"/>
      <c r="BB3" s="6"/>
      <c r="BC3" s="6"/>
      <c r="BD3" s="6"/>
      <c r="BF3" s="79"/>
      <c r="BG3" s="79"/>
      <c r="BH3" s="79"/>
      <c r="BI3" s="79"/>
      <c r="BJ3" s="79"/>
      <c r="BK3" s="4"/>
      <c r="BL3" s="4"/>
      <c r="BM3" s="4"/>
      <c r="BN3" s="4"/>
      <c r="BO3" s="4"/>
      <c r="BP3" s="4"/>
    </row>
    <row r="4" spans="2:70" ht="13.5" customHeight="1" thickBot="1" x14ac:dyDescent="0.3">
      <c r="B4" s="7"/>
      <c r="C4" s="8" t="s">
        <v>1</v>
      </c>
      <c r="D4" s="8"/>
      <c r="E4" s="7"/>
      <c r="F4" s="7"/>
      <c r="G4" s="7"/>
      <c r="H4" s="7"/>
      <c r="I4" s="7"/>
      <c r="J4" s="7"/>
      <c r="K4" s="8"/>
      <c r="L4" s="8"/>
      <c r="AZ4" s="9"/>
      <c r="BA4" s="9"/>
      <c r="BB4" s="9"/>
      <c r="BC4" s="7"/>
      <c r="BD4" s="7"/>
      <c r="BG4" s="552" t="s">
        <v>2</v>
      </c>
      <c r="BH4" s="552"/>
      <c r="BI4" s="552"/>
      <c r="BJ4" s="552"/>
      <c r="BM4" s="552" t="s">
        <v>2</v>
      </c>
      <c r="BN4" s="552"/>
      <c r="BO4" s="552"/>
      <c r="BP4" s="552"/>
      <c r="BQ4" s="552"/>
      <c r="BR4" s="552"/>
    </row>
    <row r="5" spans="2:70" s="82" customFormat="1" ht="14.25" customHeight="1" thickTop="1" thickBot="1" x14ac:dyDescent="0.25">
      <c r="B5" s="550" t="s">
        <v>3</v>
      </c>
      <c r="C5" s="550"/>
      <c r="D5" s="550"/>
      <c r="E5" s="550"/>
      <c r="F5" s="550"/>
      <c r="G5" s="83" t="s">
        <v>4</v>
      </c>
      <c r="H5" s="83" t="s">
        <v>5</v>
      </c>
      <c r="I5" s="83" t="s">
        <v>6</v>
      </c>
      <c r="J5" s="83" t="s">
        <v>7</v>
      </c>
      <c r="K5" s="83" t="s">
        <v>8</v>
      </c>
      <c r="L5" s="83" t="s">
        <v>9</v>
      </c>
      <c r="M5" s="84"/>
      <c r="N5" s="551" t="s">
        <v>3</v>
      </c>
      <c r="O5" s="551"/>
      <c r="P5" s="551"/>
      <c r="Q5" s="551"/>
      <c r="R5" s="551"/>
      <c r="S5" s="83" t="s">
        <v>10</v>
      </c>
      <c r="T5" s="83" t="s">
        <v>11</v>
      </c>
      <c r="U5" s="83" t="s">
        <v>12</v>
      </c>
      <c r="V5" s="83" t="s">
        <v>13</v>
      </c>
      <c r="W5" s="83" t="s">
        <v>14</v>
      </c>
      <c r="Y5" s="551" t="s">
        <v>3</v>
      </c>
      <c r="Z5" s="551"/>
      <c r="AA5" s="551"/>
      <c r="AB5" s="551"/>
      <c r="AC5" s="551"/>
      <c r="AD5" s="83" t="s">
        <v>15</v>
      </c>
      <c r="AE5" s="83" t="s">
        <v>16</v>
      </c>
      <c r="AF5" s="83" t="s">
        <v>17</v>
      </c>
      <c r="AG5" s="83" t="s">
        <v>18</v>
      </c>
      <c r="AH5" s="83" t="s">
        <v>19</v>
      </c>
      <c r="AI5" s="83" t="s">
        <v>20</v>
      </c>
      <c r="AJ5" s="85" t="s">
        <v>21</v>
      </c>
      <c r="AK5" s="85" t="s">
        <v>22</v>
      </c>
      <c r="AL5" s="85" t="s">
        <v>23</v>
      </c>
      <c r="AM5" s="85" t="s">
        <v>24</v>
      </c>
      <c r="AN5" s="85" t="s">
        <v>25</v>
      </c>
      <c r="AP5" s="551" t="s">
        <v>3</v>
      </c>
      <c r="AQ5" s="551"/>
      <c r="AR5" s="551"/>
      <c r="AS5" s="551"/>
      <c r="AT5" s="551"/>
      <c r="AU5" s="86" t="s">
        <v>26</v>
      </c>
      <c r="AV5" s="86" t="s">
        <v>27</v>
      </c>
      <c r="AW5" s="86" t="s">
        <v>28</v>
      </c>
      <c r="AX5" s="86" t="s">
        <v>29</v>
      </c>
      <c r="AY5" s="86" t="s">
        <v>30</v>
      </c>
      <c r="AZ5" s="87" t="s">
        <v>31</v>
      </c>
      <c r="BA5" s="87" t="s">
        <v>32</v>
      </c>
      <c r="BB5" s="87" t="s">
        <v>33</v>
      </c>
      <c r="BC5" s="88" t="s">
        <v>34</v>
      </c>
      <c r="BD5" s="88" t="s">
        <v>35</v>
      </c>
      <c r="BF5" s="89" t="s">
        <v>36</v>
      </c>
      <c r="BG5" s="87" t="s">
        <v>37</v>
      </c>
      <c r="BH5" s="87" t="s">
        <v>38</v>
      </c>
      <c r="BI5" s="87" t="s">
        <v>39</v>
      </c>
      <c r="BJ5" s="87" t="s">
        <v>40</v>
      </c>
      <c r="BL5" s="89" t="s">
        <v>36</v>
      </c>
      <c r="BM5" s="87" t="s">
        <v>141</v>
      </c>
      <c r="BN5" s="87" t="s">
        <v>493</v>
      </c>
      <c r="BO5" s="87" t="s">
        <v>494</v>
      </c>
      <c r="BP5" s="87" t="s">
        <v>495</v>
      </c>
      <c r="BQ5" s="87" t="s">
        <v>496</v>
      </c>
      <c r="BR5" s="87" t="s">
        <v>511</v>
      </c>
    </row>
    <row r="6" spans="2:70" ht="14.25" customHeight="1" thickTop="1" x14ac:dyDescent="0.2">
      <c r="B6" s="11" t="s">
        <v>41</v>
      </c>
      <c r="C6" s="553" t="s">
        <v>42</v>
      </c>
      <c r="D6" s="553"/>
      <c r="E6" s="553"/>
      <c r="F6" s="553"/>
      <c r="G6" s="12">
        <v>29862</v>
      </c>
      <c r="H6" s="13">
        <v>37949</v>
      </c>
      <c r="I6" s="13">
        <v>46349</v>
      </c>
      <c r="J6" s="13">
        <v>51167</v>
      </c>
      <c r="K6" s="13">
        <v>59080</v>
      </c>
      <c r="L6" s="12">
        <v>72309</v>
      </c>
      <c r="N6" s="11" t="s">
        <v>41</v>
      </c>
      <c r="O6" s="553" t="s">
        <v>43</v>
      </c>
      <c r="P6" s="553"/>
      <c r="Q6" s="553"/>
      <c r="R6" s="553"/>
      <c r="S6" s="13">
        <v>77971</v>
      </c>
      <c r="T6" s="13">
        <v>91420</v>
      </c>
      <c r="U6" s="13">
        <v>106324</v>
      </c>
      <c r="V6" s="13">
        <v>119601</v>
      </c>
      <c r="W6" s="13">
        <v>143077</v>
      </c>
      <c r="Y6" s="14" t="s">
        <v>41</v>
      </c>
      <c r="Z6" s="554" t="s">
        <v>44</v>
      </c>
      <c r="AA6" s="554"/>
      <c r="AB6" s="554"/>
      <c r="AC6" s="554"/>
      <c r="AD6" s="15">
        <v>163525</v>
      </c>
      <c r="AE6" s="15">
        <v>170344</v>
      </c>
      <c r="AF6" s="15">
        <v>216586</v>
      </c>
      <c r="AG6" s="15">
        <v>242619</v>
      </c>
      <c r="AH6" s="15">
        <v>273239</v>
      </c>
      <c r="AI6" s="15">
        <v>321323</v>
      </c>
      <c r="AJ6" s="16">
        <v>370509</v>
      </c>
      <c r="AK6" s="17">
        <v>384263</v>
      </c>
      <c r="AL6" s="16">
        <v>433636</v>
      </c>
      <c r="AM6" s="16">
        <v>464372</v>
      </c>
      <c r="AN6" s="18">
        <v>531300</v>
      </c>
      <c r="AP6" s="19" t="s">
        <v>41</v>
      </c>
      <c r="AQ6" s="555" t="s">
        <v>45</v>
      </c>
      <c r="AR6" s="555"/>
      <c r="AS6" s="555"/>
      <c r="AT6" s="555"/>
      <c r="AU6" s="12">
        <v>535091</v>
      </c>
      <c r="AV6" s="12">
        <v>619069</v>
      </c>
      <c r="AW6" s="12">
        <v>701576</v>
      </c>
      <c r="AX6" s="12">
        <v>760983</v>
      </c>
      <c r="AY6" s="12">
        <v>875306</v>
      </c>
      <c r="AZ6" s="20">
        <v>1022704</v>
      </c>
      <c r="BA6" s="20">
        <v>1214043</v>
      </c>
      <c r="BB6" s="20">
        <v>1402768</v>
      </c>
      <c r="BC6" s="20">
        <v>1783602</v>
      </c>
      <c r="BD6" s="20">
        <v>2051945</v>
      </c>
      <c r="BF6" s="21" t="s">
        <v>46</v>
      </c>
      <c r="BG6" s="22">
        <v>1634.8</v>
      </c>
      <c r="BH6" s="22">
        <v>1945.7</v>
      </c>
      <c r="BI6" s="22">
        <v>2048.5</v>
      </c>
      <c r="BJ6" s="22">
        <v>2374.5</v>
      </c>
      <c r="BL6" s="21" t="s">
        <v>46</v>
      </c>
      <c r="BM6" s="22">
        <v>2811.7730000000001</v>
      </c>
      <c r="BN6" s="22">
        <v>3377.145</v>
      </c>
      <c r="BO6" s="22">
        <v>3647.4760000000001</v>
      </c>
      <c r="BP6" s="22">
        <v>4065.788</v>
      </c>
      <c r="BQ6" s="22">
        <v>4071.6190000000001</v>
      </c>
      <c r="BR6" s="22">
        <v>4334.1850000000004</v>
      </c>
    </row>
    <row r="7" spans="2:70" ht="12.75" customHeight="1" x14ac:dyDescent="0.2">
      <c r="B7" s="23"/>
      <c r="C7" s="11">
        <v>1</v>
      </c>
      <c r="D7" s="556" t="s">
        <v>47</v>
      </c>
      <c r="E7" s="556"/>
      <c r="F7" s="556"/>
      <c r="G7" s="12">
        <v>23476</v>
      </c>
      <c r="H7" s="24">
        <v>30723</v>
      </c>
      <c r="I7" s="24">
        <v>36509</v>
      </c>
      <c r="J7" s="24">
        <v>40369</v>
      </c>
      <c r="K7" s="24">
        <v>46209</v>
      </c>
      <c r="L7" s="12">
        <v>50644</v>
      </c>
      <c r="N7" s="23"/>
      <c r="O7" s="11">
        <v>1</v>
      </c>
      <c r="P7" s="556" t="s">
        <v>48</v>
      </c>
      <c r="Q7" s="556"/>
      <c r="R7" s="556"/>
      <c r="S7" s="24">
        <v>52665</v>
      </c>
      <c r="T7" s="24">
        <v>59568</v>
      </c>
      <c r="U7" s="24">
        <v>65702</v>
      </c>
      <c r="V7" s="24">
        <v>75983</v>
      </c>
      <c r="W7" s="24">
        <v>91020</v>
      </c>
      <c r="Y7" s="25"/>
      <c r="Z7" s="14">
        <v>1</v>
      </c>
      <c r="AA7" s="557" t="s">
        <v>49</v>
      </c>
      <c r="AB7" s="557"/>
      <c r="AC7" s="557"/>
      <c r="AD7" s="26">
        <v>114004</v>
      </c>
      <c r="AE7" s="26">
        <v>124311</v>
      </c>
      <c r="AF7" s="15">
        <v>156604</v>
      </c>
      <c r="AG7" s="15">
        <v>170977</v>
      </c>
      <c r="AH7" s="15">
        <v>199073</v>
      </c>
      <c r="AI7" s="15">
        <v>247209</v>
      </c>
      <c r="AJ7" s="16">
        <v>292912</v>
      </c>
      <c r="AK7" s="17">
        <v>309427</v>
      </c>
      <c r="AL7" s="16">
        <v>343519</v>
      </c>
      <c r="AM7" s="16">
        <v>386847</v>
      </c>
      <c r="AN7" s="18">
        <v>386016</v>
      </c>
      <c r="AP7" s="19"/>
      <c r="AQ7" s="11">
        <v>1</v>
      </c>
      <c r="AR7" s="558" t="s">
        <v>50</v>
      </c>
      <c r="AS7" s="558"/>
      <c r="AT7" s="558"/>
      <c r="AU7" s="12">
        <v>422781</v>
      </c>
      <c r="AV7" s="12">
        <v>459127</v>
      </c>
      <c r="AW7" s="12">
        <v>525782</v>
      </c>
      <c r="AX7" s="12">
        <v>580108</v>
      </c>
      <c r="AY7" s="12">
        <v>626289</v>
      </c>
      <c r="AZ7" s="20">
        <v>715712</v>
      </c>
      <c r="BA7" s="20">
        <v>839598</v>
      </c>
      <c r="BB7" s="20">
        <v>1009419</v>
      </c>
      <c r="BC7" s="20">
        <v>1180462</v>
      </c>
      <c r="BD7" s="20">
        <v>1483046</v>
      </c>
      <c r="BF7" s="21" t="s">
        <v>51</v>
      </c>
      <c r="BG7" s="22">
        <v>594.70000000000005</v>
      </c>
      <c r="BH7" s="22">
        <v>731.9</v>
      </c>
      <c r="BI7" s="22">
        <v>735.8</v>
      </c>
      <c r="BJ7" s="22">
        <v>884.1</v>
      </c>
      <c r="BL7" s="21" t="s">
        <v>497</v>
      </c>
      <c r="BM7" s="22">
        <v>2588.1759999999999</v>
      </c>
      <c r="BN7" s="22">
        <v>3112.0479999999998</v>
      </c>
      <c r="BO7" s="22">
        <v>3361.0459999999998</v>
      </c>
      <c r="BP7" s="22">
        <v>3842.1480000000001</v>
      </c>
      <c r="BQ7" s="22">
        <v>3829.4690000000001</v>
      </c>
      <c r="BR7" s="22">
        <v>3997.9209999999998</v>
      </c>
    </row>
    <row r="8" spans="2:70" ht="12.75" customHeight="1" x14ac:dyDescent="0.2">
      <c r="B8" s="27"/>
      <c r="C8" s="27"/>
      <c r="D8" s="28" t="s">
        <v>52</v>
      </c>
      <c r="E8" s="559" t="s">
        <v>53</v>
      </c>
      <c r="F8" s="559"/>
      <c r="G8" s="29">
        <v>3424</v>
      </c>
      <c r="H8" s="30">
        <v>5333</v>
      </c>
      <c r="I8" s="30">
        <v>7185</v>
      </c>
      <c r="J8" s="30">
        <v>8486</v>
      </c>
      <c r="K8" s="30">
        <v>8942</v>
      </c>
      <c r="L8" s="29">
        <v>8836</v>
      </c>
      <c r="M8" s="31"/>
      <c r="N8" s="27"/>
      <c r="O8" s="27"/>
      <c r="P8" s="28" t="s">
        <v>52</v>
      </c>
      <c r="Q8" s="559" t="s">
        <v>53</v>
      </c>
      <c r="R8" s="559"/>
      <c r="S8" s="30">
        <v>9312</v>
      </c>
      <c r="T8" s="30">
        <v>9782</v>
      </c>
      <c r="U8" s="30">
        <v>10568</v>
      </c>
      <c r="V8" s="30">
        <v>11839</v>
      </c>
      <c r="W8" s="30">
        <v>13920</v>
      </c>
      <c r="Y8" s="25"/>
      <c r="Z8" s="14">
        <v>2</v>
      </c>
      <c r="AA8" s="557" t="s">
        <v>48</v>
      </c>
      <c r="AB8" s="557"/>
      <c r="AC8" s="557"/>
      <c r="AD8" s="15">
        <v>104264</v>
      </c>
      <c r="AE8" s="15">
        <v>112016</v>
      </c>
      <c r="AF8" s="15">
        <v>141801</v>
      </c>
      <c r="AG8" s="15">
        <v>158766</v>
      </c>
      <c r="AH8" s="15">
        <v>172589</v>
      </c>
      <c r="AI8" s="15">
        <v>226499</v>
      </c>
      <c r="AJ8" s="16">
        <v>268033</v>
      </c>
      <c r="AK8" s="17">
        <v>282110</v>
      </c>
      <c r="AL8" s="16">
        <v>293631</v>
      </c>
      <c r="AM8" s="16">
        <v>308509</v>
      </c>
      <c r="AN8" s="18">
        <v>347104</v>
      </c>
      <c r="AP8" s="19"/>
      <c r="AQ8" s="11">
        <v>2</v>
      </c>
      <c r="AR8" s="558" t="s">
        <v>54</v>
      </c>
      <c r="AS8" s="558"/>
      <c r="AT8" s="558"/>
      <c r="AU8" s="12">
        <v>392278</v>
      </c>
      <c r="AV8" s="12">
        <v>404273</v>
      </c>
      <c r="AW8" s="12">
        <v>458900</v>
      </c>
      <c r="AX8" s="12">
        <v>510000</v>
      </c>
      <c r="AY8" s="12">
        <v>590000</v>
      </c>
      <c r="AZ8" s="20">
        <v>704000</v>
      </c>
      <c r="BA8" s="20">
        <v>839598</v>
      </c>
      <c r="BB8" s="20">
        <v>1009419</v>
      </c>
      <c r="BC8" s="20">
        <v>1180462</v>
      </c>
      <c r="BD8" s="20">
        <v>1483046</v>
      </c>
      <c r="BF8" s="21" t="s">
        <v>55</v>
      </c>
      <c r="BG8" s="22">
        <v>1040.0999999999999</v>
      </c>
      <c r="BH8" s="22">
        <v>1213.8</v>
      </c>
      <c r="BI8" s="22">
        <v>1312.8</v>
      </c>
      <c r="BJ8" s="22">
        <v>1490.4</v>
      </c>
      <c r="BL8" s="21" t="s">
        <v>498</v>
      </c>
      <c r="BM8" s="22">
        <v>1029.2439999999999</v>
      </c>
      <c r="BN8" s="22">
        <v>1191.6020000000001</v>
      </c>
      <c r="BO8" s="22">
        <v>1343.1969999999999</v>
      </c>
      <c r="BP8" s="22">
        <v>1536.636</v>
      </c>
      <c r="BQ8" s="22">
        <v>1445.5940000000001</v>
      </c>
      <c r="BR8" s="22">
        <v>1524.252</v>
      </c>
    </row>
    <row r="9" spans="2:70" ht="15" customHeight="1" x14ac:dyDescent="0.2">
      <c r="B9" s="27"/>
      <c r="C9" s="27"/>
      <c r="D9" s="27"/>
      <c r="E9" s="28" t="s">
        <v>56</v>
      </c>
      <c r="F9" s="32" t="s">
        <v>57</v>
      </c>
      <c r="G9" s="29">
        <v>1169</v>
      </c>
      <c r="H9" s="30">
        <v>1804</v>
      </c>
      <c r="I9" s="30">
        <v>7028</v>
      </c>
      <c r="J9" s="30">
        <v>8309</v>
      </c>
      <c r="K9" s="30">
        <v>8751</v>
      </c>
      <c r="L9" s="29">
        <v>8621</v>
      </c>
      <c r="M9" s="31"/>
      <c r="N9" s="27"/>
      <c r="O9" s="27"/>
      <c r="P9" s="28"/>
      <c r="Q9" s="33" t="s">
        <v>56</v>
      </c>
      <c r="R9" s="32" t="s">
        <v>57</v>
      </c>
      <c r="S9" s="30">
        <v>9071</v>
      </c>
      <c r="T9" s="30">
        <v>9591</v>
      </c>
      <c r="U9" s="30">
        <v>10354</v>
      </c>
      <c r="V9" s="30">
        <v>11526</v>
      </c>
      <c r="W9" s="30">
        <v>13407</v>
      </c>
      <c r="Y9" s="34"/>
      <c r="Z9" s="34"/>
      <c r="AA9" s="35" t="s">
        <v>52</v>
      </c>
      <c r="AB9" s="560" t="s">
        <v>53</v>
      </c>
      <c r="AC9" s="560"/>
      <c r="AD9" s="36">
        <v>14942</v>
      </c>
      <c r="AE9" s="36">
        <v>19840</v>
      </c>
      <c r="AF9" s="36">
        <v>28847</v>
      </c>
      <c r="AG9" s="36">
        <v>36762</v>
      </c>
      <c r="AH9" s="36">
        <v>43451</v>
      </c>
      <c r="AI9" s="36">
        <v>61585</v>
      </c>
      <c r="AJ9" s="37">
        <v>78152</v>
      </c>
      <c r="AK9" s="38">
        <v>85051</v>
      </c>
      <c r="AL9" s="37">
        <v>103182</v>
      </c>
      <c r="AM9" s="37">
        <v>110207</v>
      </c>
      <c r="AN9" s="39">
        <v>112950</v>
      </c>
      <c r="AP9" s="33"/>
      <c r="AQ9" s="27"/>
      <c r="AR9" s="28" t="s">
        <v>52</v>
      </c>
      <c r="AS9" s="561" t="s">
        <v>53</v>
      </c>
      <c r="AT9" s="561"/>
      <c r="AU9" s="29">
        <v>124585</v>
      </c>
      <c r="AV9" s="29">
        <v>142649</v>
      </c>
      <c r="AW9" s="29">
        <v>145000</v>
      </c>
      <c r="AX9" s="29">
        <v>161500</v>
      </c>
      <c r="AY9" s="29">
        <v>182700</v>
      </c>
      <c r="AZ9" s="40">
        <v>225000</v>
      </c>
      <c r="BA9" s="40">
        <v>320619</v>
      </c>
      <c r="BB9" s="40">
        <v>387500</v>
      </c>
      <c r="BC9" s="40">
        <v>461000</v>
      </c>
      <c r="BD9" s="40">
        <v>540400</v>
      </c>
      <c r="BF9" s="41" t="s">
        <v>58</v>
      </c>
      <c r="BG9" s="42">
        <v>185.4</v>
      </c>
      <c r="BH9" s="42">
        <v>218.2</v>
      </c>
      <c r="BI9" s="42">
        <v>239.6</v>
      </c>
      <c r="BJ9" s="42">
        <v>241</v>
      </c>
      <c r="BL9" s="21" t="s">
        <v>499</v>
      </c>
      <c r="BM9" s="22">
        <v>1558.932</v>
      </c>
      <c r="BN9" s="22">
        <v>1920.4459999999999</v>
      </c>
      <c r="BO9" s="22">
        <v>2017.8489999999999</v>
      </c>
      <c r="BP9" s="22">
        <v>2305.5120000000002</v>
      </c>
      <c r="BQ9" s="22">
        <v>2383.875</v>
      </c>
      <c r="BR9" s="22">
        <v>2473.6689999999999</v>
      </c>
    </row>
    <row r="10" spans="2:70" x14ac:dyDescent="0.2">
      <c r="B10" s="27"/>
      <c r="C10" s="27"/>
      <c r="D10" s="27"/>
      <c r="E10" s="28" t="s">
        <v>59</v>
      </c>
      <c r="F10" s="32" t="s">
        <v>60</v>
      </c>
      <c r="G10" s="38">
        <v>2171</v>
      </c>
      <c r="H10" s="37">
        <v>3421</v>
      </c>
      <c r="I10" s="43">
        <v>0</v>
      </c>
      <c r="J10" s="43">
        <v>0</v>
      </c>
      <c r="K10" s="43">
        <v>0</v>
      </c>
      <c r="L10" s="44">
        <v>171</v>
      </c>
      <c r="M10" s="31"/>
      <c r="N10" s="27"/>
      <c r="O10" s="27"/>
      <c r="P10" s="27"/>
      <c r="Q10" s="33" t="s">
        <v>59</v>
      </c>
      <c r="R10" s="32" t="s">
        <v>61</v>
      </c>
      <c r="S10" s="45">
        <v>180</v>
      </c>
      <c r="T10" s="45">
        <v>130</v>
      </c>
      <c r="U10" s="45">
        <v>156</v>
      </c>
      <c r="V10" s="45">
        <v>197</v>
      </c>
      <c r="W10" s="45">
        <v>327</v>
      </c>
      <c r="Y10" s="34"/>
      <c r="Z10" s="34"/>
      <c r="AA10" s="35"/>
      <c r="AB10" s="46" t="s">
        <v>56</v>
      </c>
      <c r="AC10" s="47" t="s">
        <v>62</v>
      </c>
      <c r="AD10" s="36">
        <v>14337</v>
      </c>
      <c r="AE10" s="36">
        <v>19050</v>
      </c>
      <c r="AF10" s="36">
        <v>27913</v>
      </c>
      <c r="AG10" s="36">
        <v>35018</v>
      </c>
      <c r="AH10" s="36">
        <v>41466</v>
      </c>
      <c r="AI10" s="36">
        <v>59205</v>
      </c>
      <c r="AJ10" s="37">
        <v>75816</v>
      </c>
      <c r="AK10" s="38">
        <v>80405</v>
      </c>
      <c r="AL10" s="37">
        <v>97162</v>
      </c>
      <c r="AM10" s="37">
        <v>103212</v>
      </c>
      <c r="AN10" s="39">
        <v>105367</v>
      </c>
      <c r="AP10" s="33"/>
      <c r="AQ10" s="27"/>
      <c r="AR10" s="28"/>
      <c r="AS10" s="33" t="s">
        <v>56</v>
      </c>
      <c r="AT10" s="28" t="s">
        <v>62</v>
      </c>
      <c r="AU10" s="29">
        <v>117462</v>
      </c>
      <c r="AV10" s="29">
        <v>136611</v>
      </c>
      <c r="AW10" s="29">
        <v>138800</v>
      </c>
      <c r="AX10" s="29">
        <v>154638</v>
      </c>
      <c r="AY10" s="29">
        <v>175400</v>
      </c>
      <c r="AZ10" s="40">
        <v>215500</v>
      </c>
      <c r="BA10" s="40">
        <v>305000</v>
      </c>
      <c r="BB10" s="40">
        <v>367700</v>
      </c>
      <c r="BC10" s="40">
        <v>443341</v>
      </c>
      <c r="BD10" s="40">
        <v>520400</v>
      </c>
      <c r="BF10" s="41" t="s">
        <v>63</v>
      </c>
      <c r="BG10" s="42">
        <v>632.79999999999995</v>
      </c>
      <c r="BH10" s="42">
        <v>809.3</v>
      </c>
      <c r="BI10" s="42">
        <v>841.3</v>
      </c>
      <c r="BJ10" s="42">
        <v>1002.1</v>
      </c>
      <c r="BL10" s="41" t="s">
        <v>58</v>
      </c>
      <c r="BM10" s="42">
        <v>306.14</v>
      </c>
      <c r="BN10" s="42">
        <v>406.18</v>
      </c>
      <c r="BO10" s="42">
        <v>496.01799999999997</v>
      </c>
      <c r="BP10" s="42">
        <v>608.32500000000005</v>
      </c>
      <c r="BQ10" s="42">
        <v>685.39700000000005</v>
      </c>
      <c r="BR10" s="42">
        <v>626.37800000000004</v>
      </c>
    </row>
    <row r="11" spans="2:70" x14ac:dyDescent="0.2">
      <c r="B11" s="27"/>
      <c r="C11" s="27"/>
      <c r="D11" s="27"/>
      <c r="E11" s="28" t="s">
        <v>64</v>
      </c>
      <c r="F11" s="32" t="s">
        <v>61</v>
      </c>
      <c r="G11" s="27">
        <v>42</v>
      </c>
      <c r="H11" s="28">
        <v>70</v>
      </c>
      <c r="I11" s="28">
        <v>111</v>
      </c>
      <c r="J11" s="28">
        <v>135</v>
      </c>
      <c r="K11" s="28">
        <v>157</v>
      </c>
      <c r="L11" s="44">
        <v>10</v>
      </c>
      <c r="M11" s="31"/>
      <c r="N11" s="27"/>
      <c r="O11" s="27"/>
      <c r="P11" s="27"/>
      <c r="Q11" s="33" t="s">
        <v>64</v>
      </c>
      <c r="R11" s="32" t="s">
        <v>65</v>
      </c>
      <c r="S11" s="45">
        <v>12</v>
      </c>
      <c r="T11" s="43" t="s">
        <v>66</v>
      </c>
      <c r="U11" s="43" t="s">
        <v>66</v>
      </c>
      <c r="V11" s="43" t="s">
        <v>66</v>
      </c>
      <c r="W11" s="43" t="s">
        <v>66</v>
      </c>
      <c r="Y11" s="34"/>
      <c r="Z11" s="34"/>
      <c r="AA11" s="34"/>
      <c r="AB11" s="46" t="s">
        <v>59</v>
      </c>
      <c r="AC11" s="47" t="s">
        <v>61</v>
      </c>
      <c r="AD11" s="48">
        <v>391</v>
      </c>
      <c r="AE11" s="48">
        <v>602</v>
      </c>
      <c r="AF11" s="48">
        <v>628</v>
      </c>
      <c r="AG11" s="43" t="s">
        <v>66</v>
      </c>
      <c r="AH11" s="36">
        <v>1216</v>
      </c>
      <c r="AI11" s="36">
        <v>1630</v>
      </c>
      <c r="AJ11" s="37">
        <v>1406</v>
      </c>
      <c r="AK11" s="38">
        <v>2411</v>
      </c>
      <c r="AL11" s="37">
        <v>3536</v>
      </c>
      <c r="AM11" s="37">
        <v>3502</v>
      </c>
      <c r="AN11" s="39">
        <v>3927</v>
      </c>
      <c r="AP11" s="33"/>
      <c r="AQ11" s="27"/>
      <c r="AR11" s="28"/>
      <c r="AS11" s="33" t="s">
        <v>59</v>
      </c>
      <c r="AT11" s="28" t="s">
        <v>61</v>
      </c>
      <c r="AU11" s="29">
        <v>1496</v>
      </c>
      <c r="AV11" s="44">
        <v>480</v>
      </c>
      <c r="AW11" s="43" t="s">
        <v>66</v>
      </c>
      <c r="AX11" s="43" t="s">
        <v>66</v>
      </c>
      <c r="AY11" s="43" t="s">
        <v>66</v>
      </c>
      <c r="AZ11" s="43" t="s">
        <v>66</v>
      </c>
      <c r="BA11" s="43" t="s">
        <v>66</v>
      </c>
      <c r="BB11" s="43" t="s">
        <v>67</v>
      </c>
      <c r="BC11" s="43" t="s">
        <v>67</v>
      </c>
      <c r="BD11" s="43" t="s">
        <v>67</v>
      </c>
      <c r="BF11" s="41" t="s">
        <v>68</v>
      </c>
      <c r="BG11" s="42">
        <v>137.19999999999999</v>
      </c>
      <c r="BH11" s="42">
        <v>122</v>
      </c>
      <c r="BI11" s="42">
        <v>119.5</v>
      </c>
      <c r="BJ11" s="42">
        <v>139.1</v>
      </c>
      <c r="BL11" s="41" t="s">
        <v>63</v>
      </c>
      <c r="BM11" s="42">
        <v>1088.8230000000001</v>
      </c>
      <c r="BN11" s="42">
        <v>1323.6849999999999</v>
      </c>
      <c r="BO11" s="42">
        <v>1323.261</v>
      </c>
      <c r="BP11" s="42">
        <v>1491.31</v>
      </c>
      <c r="BQ11" s="42">
        <v>1464.8869999999999</v>
      </c>
      <c r="BR11" s="42">
        <v>1596.8209999999999</v>
      </c>
    </row>
    <row r="12" spans="2:70" ht="12.75" customHeight="1" x14ac:dyDescent="0.2">
      <c r="B12" s="27"/>
      <c r="C12" s="27"/>
      <c r="D12" s="27"/>
      <c r="E12" s="28" t="s">
        <v>69</v>
      </c>
      <c r="F12" s="32" t="s">
        <v>65</v>
      </c>
      <c r="G12" s="27">
        <v>18</v>
      </c>
      <c r="H12" s="28">
        <v>10</v>
      </c>
      <c r="I12" s="28">
        <v>12</v>
      </c>
      <c r="J12" s="28">
        <v>16</v>
      </c>
      <c r="K12" s="28">
        <v>12</v>
      </c>
      <c r="L12" s="43">
        <v>0</v>
      </c>
      <c r="M12" s="31"/>
      <c r="N12" s="27"/>
      <c r="O12" s="27"/>
      <c r="P12" s="28"/>
      <c r="Q12" s="28" t="s">
        <v>69</v>
      </c>
      <c r="R12" s="32" t="s">
        <v>70</v>
      </c>
      <c r="S12" s="28">
        <v>49</v>
      </c>
      <c r="T12" s="28">
        <v>61</v>
      </c>
      <c r="U12" s="28">
        <v>58</v>
      </c>
      <c r="V12" s="45">
        <v>116</v>
      </c>
      <c r="W12" s="28">
        <v>186</v>
      </c>
      <c r="Y12" s="34"/>
      <c r="Z12" s="34"/>
      <c r="AA12" s="34"/>
      <c r="AB12" s="46" t="s">
        <v>64</v>
      </c>
      <c r="AC12" s="47" t="s">
        <v>71</v>
      </c>
      <c r="AD12" s="48">
        <v>214</v>
      </c>
      <c r="AE12" s="48">
        <v>188</v>
      </c>
      <c r="AF12" s="48">
        <v>306</v>
      </c>
      <c r="AG12" s="36">
        <v>1744</v>
      </c>
      <c r="AH12" s="48">
        <v>349</v>
      </c>
      <c r="AI12" s="48">
        <v>750</v>
      </c>
      <c r="AJ12" s="28">
        <v>400</v>
      </c>
      <c r="AK12" s="27">
        <v>750</v>
      </c>
      <c r="AL12" s="37">
        <v>1018</v>
      </c>
      <c r="AM12" s="37">
        <v>2169</v>
      </c>
      <c r="AN12" s="39">
        <v>2964</v>
      </c>
      <c r="AP12" s="33"/>
      <c r="AQ12" s="27"/>
      <c r="AR12" s="28"/>
      <c r="AS12" s="33" t="s">
        <v>64</v>
      </c>
      <c r="AT12" s="28" t="s">
        <v>71</v>
      </c>
      <c r="AU12" s="29">
        <v>4989</v>
      </c>
      <c r="AV12" s="29">
        <v>4957</v>
      </c>
      <c r="AW12" s="29">
        <v>5600</v>
      </c>
      <c r="AX12" s="29">
        <v>6262</v>
      </c>
      <c r="AY12" s="29">
        <v>5000</v>
      </c>
      <c r="AZ12" s="40">
        <v>5500</v>
      </c>
      <c r="BA12" s="40">
        <v>8000</v>
      </c>
      <c r="BB12" s="40">
        <v>14300</v>
      </c>
      <c r="BC12" s="40">
        <v>11618</v>
      </c>
      <c r="BD12" s="40">
        <v>15600</v>
      </c>
      <c r="BF12" s="41" t="s">
        <v>72</v>
      </c>
      <c r="BG12" s="42">
        <v>1.8</v>
      </c>
      <c r="BH12" s="42">
        <v>3.8</v>
      </c>
      <c r="BI12" s="42">
        <v>2.7</v>
      </c>
      <c r="BJ12" s="42">
        <v>4.5999999999999996</v>
      </c>
      <c r="BL12" s="41" t="s">
        <v>68</v>
      </c>
      <c r="BM12" s="42">
        <v>163.96899999999999</v>
      </c>
      <c r="BN12" s="42">
        <v>190.58099999999999</v>
      </c>
      <c r="BO12" s="42">
        <v>198.57</v>
      </c>
      <c r="BP12" s="42">
        <v>205.87700000000001</v>
      </c>
      <c r="BQ12" s="42">
        <v>233.59100000000001</v>
      </c>
      <c r="BR12" s="42">
        <v>250.47</v>
      </c>
    </row>
    <row r="13" spans="2:70" x14ac:dyDescent="0.2">
      <c r="B13" s="27"/>
      <c r="C13" s="27"/>
      <c r="D13" s="28"/>
      <c r="E13" s="28" t="s">
        <v>73</v>
      </c>
      <c r="F13" s="49" t="s">
        <v>70</v>
      </c>
      <c r="G13" s="27">
        <v>24</v>
      </c>
      <c r="H13" s="28">
        <v>28</v>
      </c>
      <c r="I13" s="28">
        <v>34</v>
      </c>
      <c r="J13" s="28">
        <v>26</v>
      </c>
      <c r="K13" s="28">
        <v>22</v>
      </c>
      <c r="L13" s="27">
        <v>34</v>
      </c>
      <c r="M13" s="31"/>
      <c r="N13" s="27"/>
      <c r="O13" s="27"/>
      <c r="P13" s="28" t="s">
        <v>74</v>
      </c>
      <c r="Q13" s="559" t="s">
        <v>75</v>
      </c>
      <c r="R13" s="559"/>
      <c r="S13" s="37">
        <v>43353</v>
      </c>
      <c r="T13" s="37">
        <v>49786</v>
      </c>
      <c r="U13" s="37">
        <v>55134</v>
      </c>
      <c r="V13" s="37">
        <v>64144</v>
      </c>
      <c r="W13" s="37">
        <v>77100</v>
      </c>
      <c r="Y13" s="34"/>
      <c r="Z13" s="34"/>
      <c r="AA13" s="34"/>
      <c r="AB13" s="46" t="s">
        <v>69</v>
      </c>
      <c r="AC13" s="47" t="s">
        <v>76</v>
      </c>
      <c r="AD13" s="43">
        <v>0</v>
      </c>
      <c r="AE13" s="43">
        <v>0</v>
      </c>
      <c r="AF13" s="43">
        <v>0</v>
      </c>
      <c r="AG13" s="43">
        <v>0</v>
      </c>
      <c r="AH13" s="48">
        <v>420</v>
      </c>
      <c r="AI13" s="43" t="s">
        <v>66</v>
      </c>
      <c r="AJ13" s="28">
        <v>530</v>
      </c>
      <c r="AK13" s="38">
        <v>1485</v>
      </c>
      <c r="AL13" s="37">
        <v>1466</v>
      </c>
      <c r="AM13" s="37">
        <v>1324</v>
      </c>
      <c r="AN13" s="35">
        <v>692</v>
      </c>
      <c r="AP13" s="33"/>
      <c r="AQ13" s="27"/>
      <c r="AR13" s="28"/>
      <c r="AS13" s="33" t="s">
        <v>69</v>
      </c>
      <c r="AT13" s="28" t="s">
        <v>76</v>
      </c>
      <c r="AU13" s="44">
        <v>638</v>
      </c>
      <c r="AV13" s="44">
        <v>601</v>
      </c>
      <c r="AW13" s="44">
        <v>600</v>
      </c>
      <c r="AX13" s="44">
        <v>600</v>
      </c>
      <c r="AY13" s="29">
        <v>2300</v>
      </c>
      <c r="AZ13" s="50">
        <v>4000</v>
      </c>
      <c r="BA13" s="50">
        <v>7619</v>
      </c>
      <c r="BB13" s="40">
        <v>5500</v>
      </c>
      <c r="BC13" s="40">
        <v>6041</v>
      </c>
      <c r="BD13" s="40">
        <v>4400</v>
      </c>
      <c r="BF13" s="41" t="s">
        <v>77</v>
      </c>
      <c r="BG13" s="42">
        <v>0.1</v>
      </c>
      <c r="BH13" s="42" t="s">
        <v>78</v>
      </c>
      <c r="BI13" s="42" t="s">
        <v>78</v>
      </c>
      <c r="BJ13" s="42">
        <v>0.1</v>
      </c>
      <c r="BL13" s="21" t="s">
        <v>500</v>
      </c>
      <c r="BM13" s="22">
        <v>223.59700000000001</v>
      </c>
      <c r="BN13" s="22">
        <v>265.09699999999998</v>
      </c>
      <c r="BO13" s="22">
        <v>286.43</v>
      </c>
      <c r="BP13" s="22">
        <v>223.64</v>
      </c>
      <c r="BQ13" s="22">
        <v>242.15</v>
      </c>
      <c r="BR13" s="22">
        <v>336.26400000000001</v>
      </c>
    </row>
    <row r="14" spans="2:70" ht="12.75" customHeight="1" x14ac:dyDescent="0.2">
      <c r="B14" s="27"/>
      <c r="C14" s="27"/>
      <c r="D14" s="28" t="s">
        <v>74</v>
      </c>
      <c r="E14" s="559" t="s">
        <v>75</v>
      </c>
      <c r="F14" s="559"/>
      <c r="G14" s="38">
        <v>20052</v>
      </c>
      <c r="H14" s="37">
        <v>25390</v>
      </c>
      <c r="I14" s="37">
        <v>29324</v>
      </c>
      <c r="J14" s="37">
        <v>31883</v>
      </c>
      <c r="K14" s="37">
        <v>37267</v>
      </c>
      <c r="L14" s="38">
        <v>41808</v>
      </c>
      <c r="M14" s="31"/>
      <c r="N14" s="27"/>
      <c r="O14" s="27"/>
      <c r="P14" s="28"/>
      <c r="Q14" s="33" t="s">
        <v>56</v>
      </c>
      <c r="R14" s="32" t="s">
        <v>79</v>
      </c>
      <c r="S14" s="30">
        <v>23371</v>
      </c>
      <c r="T14" s="30">
        <v>29343</v>
      </c>
      <c r="U14" s="30">
        <v>33364</v>
      </c>
      <c r="V14" s="30">
        <v>38001</v>
      </c>
      <c r="W14" s="30">
        <v>42362</v>
      </c>
      <c r="Y14" s="34"/>
      <c r="Z14" s="34"/>
      <c r="AA14" s="35" t="s">
        <v>74</v>
      </c>
      <c r="AB14" s="560" t="s">
        <v>75</v>
      </c>
      <c r="AC14" s="560"/>
      <c r="AD14" s="51">
        <v>89322</v>
      </c>
      <c r="AE14" s="51">
        <v>92176</v>
      </c>
      <c r="AF14" s="36">
        <v>112954</v>
      </c>
      <c r="AG14" s="36">
        <v>122004</v>
      </c>
      <c r="AH14" s="36">
        <v>129138</v>
      </c>
      <c r="AI14" s="36">
        <v>164914</v>
      </c>
      <c r="AJ14" s="37">
        <v>189881</v>
      </c>
      <c r="AK14" s="38">
        <v>197059</v>
      </c>
      <c r="AL14" s="37">
        <v>190449</v>
      </c>
      <c r="AM14" s="37">
        <v>198302</v>
      </c>
      <c r="AN14" s="39">
        <v>234154</v>
      </c>
      <c r="AP14" s="33"/>
      <c r="AQ14" s="27"/>
      <c r="AR14" s="28" t="s">
        <v>74</v>
      </c>
      <c r="AS14" s="561" t="s">
        <v>80</v>
      </c>
      <c r="AT14" s="561"/>
      <c r="AU14" s="29">
        <v>267693</v>
      </c>
      <c r="AV14" s="29">
        <v>261624</v>
      </c>
      <c r="AW14" s="29">
        <v>313900</v>
      </c>
      <c r="AX14" s="29">
        <v>348500</v>
      </c>
      <c r="AY14" s="29">
        <v>407300</v>
      </c>
      <c r="AZ14" s="40">
        <v>479000</v>
      </c>
      <c r="BA14" s="40">
        <v>518979</v>
      </c>
      <c r="BB14" s="40">
        <v>621919</v>
      </c>
      <c r="BC14" s="40">
        <v>719462</v>
      </c>
      <c r="BD14" s="40">
        <v>942646</v>
      </c>
      <c r="BF14" s="41" t="s">
        <v>81</v>
      </c>
      <c r="BG14" s="42">
        <v>82.7</v>
      </c>
      <c r="BH14" s="42">
        <v>60.4</v>
      </c>
      <c r="BI14" s="42">
        <v>109.7</v>
      </c>
      <c r="BJ14" s="42">
        <v>103.5</v>
      </c>
      <c r="BL14" s="41" t="s">
        <v>72</v>
      </c>
      <c r="BM14" s="42">
        <v>9.3130000000000006</v>
      </c>
      <c r="BN14" s="42">
        <v>3.355</v>
      </c>
      <c r="BO14" s="42">
        <v>4.2930000000000001</v>
      </c>
      <c r="BP14" s="42">
        <v>5.3490000000000002</v>
      </c>
      <c r="BQ14" s="42">
        <v>9.0429999999999993</v>
      </c>
      <c r="BR14" s="42">
        <v>20.864000000000001</v>
      </c>
    </row>
    <row r="15" spans="2:70" x14ac:dyDescent="0.2">
      <c r="B15" s="27"/>
      <c r="C15" s="27"/>
      <c r="D15" s="27"/>
      <c r="E15" s="28" t="s">
        <v>56</v>
      </c>
      <c r="F15" s="32" t="s">
        <v>79</v>
      </c>
      <c r="G15" s="38">
        <v>10124</v>
      </c>
      <c r="H15" s="37">
        <v>12572</v>
      </c>
      <c r="I15" s="37">
        <v>14276</v>
      </c>
      <c r="J15" s="37">
        <v>15074</v>
      </c>
      <c r="K15" s="37">
        <v>18510</v>
      </c>
      <c r="L15" s="29">
        <v>21532</v>
      </c>
      <c r="M15" s="31"/>
      <c r="N15" s="27"/>
      <c r="O15" s="27"/>
      <c r="P15" s="27"/>
      <c r="Q15" s="33" t="s">
        <v>59</v>
      </c>
      <c r="R15" s="32" t="s">
        <v>82</v>
      </c>
      <c r="S15" s="30">
        <v>15308</v>
      </c>
      <c r="T15" s="30">
        <v>15515</v>
      </c>
      <c r="U15" s="30">
        <v>15361</v>
      </c>
      <c r="V15" s="30">
        <v>17398</v>
      </c>
      <c r="W15" s="30">
        <v>20038</v>
      </c>
      <c r="Y15" s="34"/>
      <c r="Z15" s="34"/>
      <c r="AA15" s="34"/>
      <c r="AB15" s="46" t="s">
        <v>56</v>
      </c>
      <c r="AC15" s="47" t="s">
        <v>83</v>
      </c>
      <c r="AD15" s="36">
        <v>50665</v>
      </c>
      <c r="AE15" s="36">
        <v>50528</v>
      </c>
      <c r="AF15" s="36">
        <v>61821</v>
      </c>
      <c r="AG15" s="36">
        <v>63225</v>
      </c>
      <c r="AH15" s="36">
        <v>64240</v>
      </c>
      <c r="AI15" s="36">
        <v>77652</v>
      </c>
      <c r="AJ15" s="37">
        <v>88908</v>
      </c>
      <c r="AK15" s="38">
        <v>86094</v>
      </c>
      <c r="AL15" s="37">
        <v>74496</v>
      </c>
      <c r="AM15" s="37">
        <v>65292</v>
      </c>
      <c r="AN15" s="39">
        <v>61659</v>
      </c>
      <c r="AP15" s="33"/>
      <c r="AQ15" s="27"/>
      <c r="AR15" s="28"/>
      <c r="AS15" s="33" t="s">
        <v>56</v>
      </c>
      <c r="AT15" s="28" t="s">
        <v>83</v>
      </c>
      <c r="AU15" s="29">
        <v>65047</v>
      </c>
      <c r="AV15" s="29">
        <v>47817</v>
      </c>
      <c r="AW15" s="29">
        <v>69600</v>
      </c>
      <c r="AX15" s="29">
        <v>86600</v>
      </c>
      <c r="AY15" s="29">
        <v>113900</v>
      </c>
      <c r="AZ15" s="40">
        <v>136000</v>
      </c>
      <c r="BA15" s="40">
        <v>134000</v>
      </c>
      <c r="BB15" s="40">
        <v>150500</v>
      </c>
      <c r="BC15" s="40">
        <v>145000</v>
      </c>
      <c r="BD15" s="40">
        <v>164900</v>
      </c>
      <c r="BF15" s="21" t="s">
        <v>84</v>
      </c>
      <c r="BG15" s="22">
        <v>509.7</v>
      </c>
      <c r="BH15" s="22">
        <v>478.5</v>
      </c>
      <c r="BI15" s="22">
        <v>726.8</v>
      </c>
      <c r="BJ15" s="22">
        <v>1037.5</v>
      </c>
      <c r="BL15" s="41" t="s">
        <v>77</v>
      </c>
      <c r="BM15" s="42">
        <v>3.2000000000000001E-2</v>
      </c>
      <c r="BN15" s="42">
        <v>2.7E-2</v>
      </c>
      <c r="BO15" s="42">
        <v>2.9000000000000001E-2</v>
      </c>
      <c r="BP15" s="42">
        <v>2.9000000000000001E-2</v>
      </c>
      <c r="BQ15" s="42">
        <v>2.4E-2</v>
      </c>
      <c r="BR15" s="42">
        <v>1.7000000000000001E-2</v>
      </c>
    </row>
    <row r="16" spans="2:70" x14ac:dyDescent="0.2">
      <c r="B16" s="27"/>
      <c r="C16" s="27"/>
      <c r="D16" s="27"/>
      <c r="E16" s="28" t="s">
        <v>59</v>
      </c>
      <c r="F16" s="32" t="s">
        <v>82</v>
      </c>
      <c r="G16" s="38">
        <v>6917</v>
      </c>
      <c r="H16" s="37">
        <v>9701</v>
      </c>
      <c r="I16" s="37">
        <v>10413</v>
      </c>
      <c r="J16" s="37">
        <v>11740</v>
      </c>
      <c r="K16" s="37">
        <v>12911</v>
      </c>
      <c r="L16" s="29">
        <v>15652</v>
      </c>
      <c r="M16" s="31"/>
      <c r="N16" s="27"/>
      <c r="O16" s="27"/>
      <c r="P16" s="27"/>
      <c r="Q16" s="33" t="s">
        <v>64</v>
      </c>
      <c r="R16" s="32" t="s">
        <v>85</v>
      </c>
      <c r="S16" s="30">
        <v>4674</v>
      </c>
      <c r="T16" s="30">
        <v>4928</v>
      </c>
      <c r="U16" s="30">
        <v>6409</v>
      </c>
      <c r="V16" s="30">
        <v>8745</v>
      </c>
      <c r="W16" s="30">
        <v>14700</v>
      </c>
      <c r="Y16" s="34"/>
      <c r="Z16" s="34"/>
      <c r="AA16" s="34"/>
      <c r="AB16" s="46" t="s">
        <v>59</v>
      </c>
      <c r="AC16" s="47" t="s">
        <v>86</v>
      </c>
      <c r="AD16" s="36">
        <v>23082</v>
      </c>
      <c r="AE16" s="36">
        <v>24739</v>
      </c>
      <c r="AF16" s="36">
        <v>30334</v>
      </c>
      <c r="AG16" s="36">
        <v>35169</v>
      </c>
      <c r="AH16" s="36">
        <v>34519</v>
      </c>
      <c r="AI16" s="36">
        <v>43691</v>
      </c>
      <c r="AJ16" s="37">
        <v>51104</v>
      </c>
      <c r="AK16" s="38">
        <v>55297</v>
      </c>
      <c r="AL16" s="37">
        <v>62011</v>
      </c>
      <c r="AM16" s="37">
        <v>60905</v>
      </c>
      <c r="AN16" s="39">
        <v>55784</v>
      </c>
      <c r="AP16" s="33"/>
      <c r="AQ16" s="27"/>
      <c r="AR16" s="28"/>
      <c r="AS16" s="33" t="s">
        <v>59</v>
      </c>
      <c r="AT16" s="28" t="s">
        <v>86</v>
      </c>
      <c r="AU16" s="29">
        <v>49081</v>
      </c>
      <c r="AV16" s="29">
        <v>47189</v>
      </c>
      <c r="AW16" s="29">
        <v>46500</v>
      </c>
      <c r="AX16" s="29">
        <v>43500</v>
      </c>
      <c r="AY16" s="29">
        <v>54400</v>
      </c>
      <c r="AZ16" s="40">
        <v>56500</v>
      </c>
      <c r="BA16" s="40">
        <v>72000</v>
      </c>
      <c r="BB16" s="40">
        <v>83600</v>
      </c>
      <c r="BC16" s="40">
        <v>116000</v>
      </c>
      <c r="BD16" s="40">
        <v>134400</v>
      </c>
      <c r="BF16" s="52" t="s">
        <v>87</v>
      </c>
      <c r="BG16" s="42">
        <v>0</v>
      </c>
      <c r="BH16" s="42">
        <v>0</v>
      </c>
      <c r="BI16" s="42">
        <v>0</v>
      </c>
      <c r="BJ16" s="42">
        <v>94.8</v>
      </c>
      <c r="BL16" s="41" t="s">
        <v>501</v>
      </c>
      <c r="BM16" s="42">
        <v>57.021000000000001</v>
      </c>
      <c r="BN16" s="42">
        <v>79.771000000000001</v>
      </c>
      <c r="BO16" s="42">
        <v>42.149000000000001</v>
      </c>
      <c r="BP16" s="42">
        <v>15.176</v>
      </c>
      <c r="BQ16" s="42">
        <v>21.471</v>
      </c>
      <c r="BR16" s="42">
        <v>9.3460000000000001</v>
      </c>
    </row>
    <row r="17" spans="1:70" x14ac:dyDescent="0.2">
      <c r="B17" s="27"/>
      <c r="C17" s="27"/>
      <c r="D17" s="27"/>
      <c r="E17" s="28" t="s">
        <v>64</v>
      </c>
      <c r="F17" s="32" t="s">
        <v>85</v>
      </c>
      <c r="G17" s="38">
        <v>1935</v>
      </c>
      <c r="H17" s="37">
        <v>2410</v>
      </c>
      <c r="I17" s="37">
        <v>2893</v>
      </c>
      <c r="J17" s="37">
        <v>3252</v>
      </c>
      <c r="K17" s="37">
        <v>3489</v>
      </c>
      <c r="L17" s="29">
        <v>4624</v>
      </c>
      <c r="N17" s="23"/>
      <c r="O17" s="11">
        <v>2</v>
      </c>
      <c r="P17" s="556" t="s">
        <v>88</v>
      </c>
      <c r="Q17" s="556"/>
      <c r="R17" s="556"/>
      <c r="S17" s="43">
        <v>0</v>
      </c>
      <c r="T17" s="43">
        <v>0</v>
      </c>
      <c r="U17" s="43">
        <v>0</v>
      </c>
      <c r="V17" s="16">
        <v>12974</v>
      </c>
      <c r="W17" s="16">
        <v>14496</v>
      </c>
      <c r="Y17" s="34"/>
      <c r="Z17" s="34"/>
      <c r="AA17" s="34"/>
      <c r="AB17" s="46" t="s">
        <v>64</v>
      </c>
      <c r="AC17" s="47" t="s">
        <v>85</v>
      </c>
      <c r="AD17" s="36">
        <v>15575</v>
      </c>
      <c r="AE17" s="36">
        <v>16909</v>
      </c>
      <c r="AF17" s="36">
        <v>20799</v>
      </c>
      <c r="AG17" s="36">
        <v>23610</v>
      </c>
      <c r="AH17" s="36">
        <v>30379</v>
      </c>
      <c r="AI17" s="36">
        <v>43571</v>
      </c>
      <c r="AJ17" s="37">
        <v>49869</v>
      </c>
      <c r="AK17" s="38">
        <v>55668</v>
      </c>
      <c r="AL17" s="37">
        <v>53942</v>
      </c>
      <c r="AM17" s="37">
        <v>72105</v>
      </c>
      <c r="AN17" s="39">
        <v>116711</v>
      </c>
      <c r="AP17" s="33"/>
      <c r="AQ17" s="27"/>
      <c r="AR17" s="28"/>
      <c r="AS17" s="33" t="s">
        <v>64</v>
      </c>
      <c r="AT17" s="28" t="s">
        <v>85</v>
      </c>
      <c r="AU17" s="29">
        <v>153565</v>
      </c>
      <c r="AV17" s="29">
        <v>166618</v>
      </c>
      <c r="AW17" s="29">
        <v>197800</v>
      </c>
      <c r="AX17" s="29">
        <v>218400</v>
      </c>
      <c r="AY17" s="29">
        <v>239000</v>
      </c>
      <c r="AZ17" s="40">
        <v>286500</v>
      </c>
      <c r="BA17" s="40">
        <v>311000</v>
      </c>
      <c r="BB17" s="40">
        <v>385500</v>
      </c>
      <c r="BC17" s="40">
        <v>457000</v>
      </c>
      <c r="BD17" s="40">
        <v>540300</v>
      </c>
      <c r="BF17" s="52" t="s">
        <v>89</v>
      </c>
      <c r="BG17" s="42">
        <v>18.5</v>
      </c>
      <c r="BH17" s="42">
        <v>12.9</v>
      </c>
      <c r="BI17" s="42">
        <v>14.8</v>
      </c>
      <c r="BJ17" s="42">
        <v>14.1</v>
      </c>
      <c r="BL17" s="41" t="s">
        <v>502</v>
      </c>
      <c r="BM17" s="42">
        <v>25.873999999999999</v>
      </c>
      <c r="BN17" s="42">
        <v>32.654000000000003</v>
      </c>
      <c r="BO17" s="42">
        <v>73.262</v>
      </c>
      <c r="BP17" s="42">
        <v>24.212</v>
      </c>
      <c r="BQ17" s="42">
        <v>5.3040000000000003</v>
      </c>
      <c r="BR17" s="42">
        <v>12.356</v>
      </c>
    </row>
    <row r="18" spans="1:70" x14ac:dyDescent="0.2">
      <c r="B18" s="27"/>
      <c r="C18" s="27"/>
      <c r="D18" s="27"/>
      <c r="E18" s="28" t="s">
        <v>69</v>
      </c>
      <c r="F18" s="32" t="s">
        <v>90</v>
      </c>
      <c r="G18" s="38">
        <v>1076</v>
      </c>
      <c r="H18" s="28">
        <v>705</v>
      </c>
      <c r="I18" s="37">
        <v>1736</v>
      </c>
      <c r="J18" s="37">
        <v>1810</v>
      </c>
      <c r="K18" s="37">
        <v>2346</v>
      </c>
      <c r="L18" s="43">
        <v>0</v>
      </c>
      <c r="N18" s="27"/>
      <c r="O18" s="27"/>
      <c r="P18" s="28" t="s">
        <v>52</v>
      </c>
      <c r="Q18" s="559" t="s">
        <v>91</v>
      </c>
      <c r="R18" s="559"/>
      <c r="S18" s="43">
        <v>0</v>
      </c>
      <c r="T18" s="43">
        <v>0</v>
      </c>
      <c r="U18" s="43">
        <v>0</v>
      </c>
      <c r="V18" s="37">
        <v>9899</v>
      </c>
      <c r="W18" s="37">
        <v>10523</v>
      </c>
      <c r="Y18" s="25"/>
      <c r="Z18" s="14">
        <v>3</v>
      </c>
      <c r="AA18" s="557" t="s">
        <v>88</v>
      </c>
      <c r="AB18" s="557"/>
      <c r="AC18" s="557"/>
      <c r="AD18" s="26">
        <v>9740</v>
      </c>
      <c r="AE18" s="26">
        <v>12295</v>
      </c>
      <c r="AF18" s="15">
        <v>14803</v>
      </c>
      <c r="AG18" s="15">
        <v>12211</v>
      </c>
      <c r="AH18" s="15">
        <v>26484</v>
      </c>
      <c r="AI18" s="15">
        <v>20710</v>
      </c>
      <c r="AJ18" s="16">
        <v>24879</v>
      </c>
      <c r="AK18" s="17">
        <v>27317</v>
      </c>
      <c r="AL18" s="16">
        <v>49888</v>
      </c>
      <c r="AM18" s="16">
        <v>78338</v>
      </c>
      <c r="AN18" s="18">
        <v>38912</v>
      </c>
      <c r="AP18" s="33"/>
      <c r="AQ18" s="27"/>
      <c r="AR18" s="28"/>
      <c r="AS18" s="53" t="s">
        <v>92</v>
      </c>
      <c r="AT18" s="32" t="s">
        <v>93</v>
      </c>
      <c r="AU18" s="43" t="s">
        <v>66</v>
      </c>
      <c r="AV18" s="43" t="s">
        <v>66</v>
      </c>
      <c r="AW18" s="43" t="s">
        <v>66</v>
      </c>
      <c r="AX18" s="43" t="s">
        <v>66</v>
      </c>
      <c r="AY18" s="43" t="s">
        <v>66</v>
      </c>
      <c r="AZ18" s="43" t="s">
        <v>66</v>
      </c>
      <c r="BA18" s="40">
        <v>1979</v>
      </c>
      <c r="BB18" s="40">
        <v>2319</v>
      </c>
      <c r="BC18" s="40">
        <v>1462</v>
      </c>
      <c r="BD18" s="40">
        <v>103046</v>
      </c>
      <c r="BF18" s="52" t="s">
        <v>94</v>
      </c>
      <c r="BG18" s="42">
        <v>9.8000000000000007</v>
      </c>
      <c r="BH18" s="42">
        <v>10.4</v>
      </c>
      <c r="BI18" s="42">
        <v>11.6</v>
      </c>
      <c r="BJ18" s="42">
        <v>65.8</v>
      </c>
      <c r="BL18" s="41" t="s">
        <v>509</v>
      </c>
      <c r="BM18" s="42">
        <v>131.357</v>
      </c>
      <c r="BN18" s="42">
        <v>149.29</v>
      </c>
      <c r="BO18" s="42">
        <v>166.697</v>
      </c>
      <c r="BP18" s="42">
        <v>178.874</v>
      </c>
      <c r="BQ18" s="42">
        <v>206.30799999999999</v>
      </c>
      <c r="BR18" s="42">
        <v>293.68099999999998</v>
      </c>
    </row>
    <row r="19" spans="1:70" ht="15" customHeight="1" x14ac:dyDescent="0.2">
      <c r="B19" s="23"/>
      <c r="C19" s="11"/>
      <c r="D19" s="28"/>
      <c r="E19" s="28" t="s">
        <v>73</v>
      </c>
      <c r="F19" s="32" t="s">
        <v>95</v>
      </c>
      <c r="G19" s="43">
        <v>0</v>
      </c>
      <c r="H19" s="28">
        <v>2</v>
      </c>
      <c r="I19" s="28">
        <v>6</v>
      </c>
      <c r="J19" s="28">
        <v>7</v>
      </c>
      <c r="K19" s="28">
        <v>11</v>
      </c>
      <c r="L19" s="43">
        <v>0</v>
      </c>
      <c r="N19" s="27"/>
      <c r="O19" s="27"/>
      <c r="P19" s="28" t="s">
        <v>74</v>
      </c>
      <c r="Q19" s="559" t="s">
        <v>96</v>
      </c>
      <c r="R19" s="559"/>
      <c r="S19" s="43">
        <v>0</v>
      </c>
      <c r="T19" s="43">
        <v>0</v>
      </c>
      <c r="U19" s="43">
        <v>0</v>
      </c>
      <c r="V19" s="37">
        <v>3075</v>
      </c>
      <c r="W19" s="37">
        <v>3973</v>
      </c>
      <c r="Y19" s="34"/>
      <c r="Z19" s="34"/>
      <c r="AA19" s="35" t="s">
        <v>52</v>
      </c>
      <c r="AB19" s="560" t="s">
        <v>91</v>
      </c>
      <c r="AC19" s="560"/>
      <c r="AD19" s="51">
        <v>4899</v>
      </c>
      <c r="AE19" s="51">
        <v>9052</v>
      </c>
      <c r="AF19" s="36">
        <v>7512</v>
      </c>
      <c r="AG19" s="36">
        <v>3837</v>
      </c>
      <c r="AH19" s="36">
        <v>17200</v>
      </c>
      <c r="AI19" s="36">
        <v>12490</v>
      </c>
      <c r="AJ19" s="37">
        <v>15127</v>
      </c>
      <c r="AK19" s="38">
        <v>22476</v>
      </c>
      <c r="AL19" s="37">
        <v>43524</v>
      </c>
      <c r="AM19" s="37">
        <v>66395</v>
      </c>
      <c r="AN19" s="39">
        <v>25403</v>
      </c>
      <c r="AP19" s="19"/>
      <c r="AQ19" s="11">
        <v>3</v>
      </c>
      <c r="AR19" s="558" t="s">
        <v>97</v>
      </c>
      <c r="AS19" s="558"/>
      <c r="AT19" s="558"/>
      <c r="AU19" s="12">
        <v>30503</v>
      </c>
      <c r="AV19" s="12">
        <v>54854</v>
      </c>
      <c r="AW19" s="12">
        <v>66882</v>
      </c>
      <c r="AX19" s="12">
        <v>70108</v>
      </c>
      <c r="AY19" s="12">
        <v>36289</v>
      </c>
      <c r="AZ19" s="20">
        <v>11712</v>
      </c>
      <c r="BA19" s="43">
        <v>0</v>
      </c>
      <c r="BB19" s="43">
        <v>0</v>
      </c>
      <c r="BC19" s="43">
        <v>0</v>
      </c>
      <c r="BD19" s="43">
        <v>0</v>
      </c>
      <c r="BF19" s="52" t="s">
        <v>98</v>
      </c>
      <c r="BG19" s="42">
        <v>50.6</v>
      </c>
      <c r="BH19" s="42">
        <v>49.7</v>
      </c>
      <c r="BI19" s="42">
        <v>63.5</v>
      </c>
      <c r="BJ19" s="42">
        <v>65.900000000000006</v>
      </c>
      <c r="BL19" s="21" t="s">
        <v>84</v>
      </c>
      <c r="BM19" s="22">
        <v>850.76099999999997</v>
      </c>
      <c r="BN19" s="22">
        <v>703</v>
      </c>
      <c r="BO19" s="22">
        <v>901.572</v>
      </c>
      <c r="BP19" s="22">
        <v>630.37800000000004</v>
      </c>
      <c r="BQ19" s="22">
        <v>363.94099999999997</v>
      </c>
      <c r="BR19" s="22">
        <v>1448.088</v>
      </c>
    </row>
    <row r="20" spans="1:70" ht="12.75" customHeight="1" x14ac:dyDescent="0.2">
      <c r="B20" s="23"/>
      <c r="C20" s="11">
        <v>2</v>
      </c>
      <c r="D20" s="556" t="s">
        <v>99</v>
      </c>
      <c r="E20" s="556"/>
      <c r="F20" s="556"/>
      <c r="G20" s="17">
        <v>6386</v>
      </c>
      <c r="H20" s="16">
        <v>7226</v>
      </c>
      <c r="I20" s="16">
        <v>9840</v>
      </c>
      <c r="J20" s="16">
        <v>10798</v>
      </c>
      <c r="K20" s="16">
        <v>12871</v>
      </c>
      <c r="L20" s="17">
        <v>21665</v>
      </c>
      <c r="N20" s="23"/>
      <c r="O20" s="11">
        <v>3</v>
      </c>
      <c r="P20" s="556" t="s">
        <v>99</v>
      </c>
      <c r="Q20" s="556"/>
      <c r="R20" s="556"/>
      <c r="S20" s="16">
        <v>25306</v>
      </c>
      <c r="T20" s="16">
        <v>31852</v>
      </c>
      <c r="U20" s="16">
        <v>40622</v>
      </c>
      <c r="V20" s="16">
        <v>30644</v>
      </c>
      <c r="W20" s="16">
        <v>37561</v>
      </c>
      <c r="Y20" s="34"/>
      <c r="Z20" s="34"/>
      <c r="AA20" s="35" t="s">
        <v>74</v>
      </c>
      <c r="AB20" s="560" t="s">
        <v>96</v>
      </c>
      <c r="AC20" s="560"/>
      <c r="AD20" s="51">
        <v>4841</v>
      </c>
      <c r="AE20" s="51">
        <v>3243</v>
      </c>
      <c r="AF20" s="36">
        <v>7291</v>
      </c>
      <c r="AG20" s="36">
        <v>8374</v>
      </c>
      <c r="AH20" s="36">
        <v>9284</v>
      </c>
      <c r="AI20" s="36">
        <v>8220</v>
      </c>
      <c r="AJ20" s="37">
        <v>9752</v>
      </c>
      <c r="AK20" s="38">
        <v>4842</v>
      </c>
      <c r="AL20" s="37">
        <v>6364</v>
      </c>
      <c r="AM20" s="37">
        <v>11943</v>
      </c>
      <c r="AN20" s="39">
        <v>13509</v>
      </c>
      <c r="AP20" s="33"/>
      <c r="AQ20" s="27"/>
      <c r="AR20" s="28" t="s">
        <v>52</v>
      </c>
      <c r="AS20" s="561" t="s">
        <v>91</v>
      </c>
      <c r="AT20" s="561"/>
      <c r="AU20" s="29">
        <v>17942</v>
      </c>
      <c r="AV20" s="29">
        <v>35987</v>
      </c>
      <c r="AW20" s="29">
        <v>45835</v>
      </c>
      <c r="AX20" s="29">
        <v>46400</v>
      </c>
      <c r="AY20" s="29">
        <v>10872</v>
      </c>
      <c r="AZ20" s="43" t="s">
        <v>66</v>
      </c>
      <c r="BA20" s="43" t="s">
        <v>66</v>
      </c>
      <c r="BB20" s="43" t="s">
        <v>66</v>
      </c>
      <c r="BC20" s="43" t="s">
        <v>66</v>
      </c>
      <c r="BD20" s="43" t="s">
        <v>66</v>
      </c>
      <c r="BF20" s="52" t="s">
        <v>100</v>
      </c>
      <c r="BG20" s="42">
        <v>181</v>
      </c>
      <c r="BH20" s="42">
        <v>204</v>
      </c>
      <c r="BI20" s="42">
        <v>220</v>
      </c>
      <c r="BJ20" s="42">
        <v>326.2</v>
      </c>
      <c r="BL20" s="41" t="s">
        <v>89</v>
      </c>
      <c r="BM20" s="42">
        <v>12.93</v>
      </c>
      <c r="BN20" s="42">
        <v>9.7530000000000001</v>
      </c>
      <c r="BO20" s="42">
        <v>13.596</v>
      </c>
      <c r="BP20" s="42">
        <v>16.221</v>
      </c>
      <c r="BQ20" s="42">
        <v>22.934999999999999</v>
      </c>
      <c r="BR20" s="42">
        <v>26.111000000000001</v>
      </c>
    </row>
    <row r="21" spans="1:70" ht="12.75" customHeight="1" x14ac:dyDescent="0.2">
      <c r="B21" s="27"/>
      <c r="C21" s="27"/>
      <c r="D21" s="28" t="s">
        <v>52</v>
      </c>
      <c r="E21" s="559" t="s">
        <v>101</v>
      </c>
      <c r="F21" s="559"/>
      <c r="G21" s="29">
        <v>4760</v>
      </c>
      <c r="H21" s="30">
        <v>5528</v>
      </c>
      <c r="I21" s="30">
        <v>7428</v>
      </c>
      <c r="J21" s="30">
        <v>7613</v>
      </c>
      <c r="K21" s="30">
        <v>9132</v>
      </c>
      <c r="L21" s="29">
        <v>10407</v>
      </c>
      <c r="N21" s="27"/>
      <c r="O21" s="27"/>
      <c r="P21" s="28" t="s">
        <v>52</v>
      </c>
      <c r="Q21" s="559" t="s">
        <v>101</v>
      </c>
      <c r="R21" s="559"/>
      <c r="S21" s="30">
        <v>12329</v>
      </c>
      <c r="T21" s="30">
        <v>14618</v>
      </c>
      <c r="U21" s="30">
        <v>18782</v>
      </c>
      <c r="V21" s="30">
        <v>19525</v>
      </c>
      <c r="W21" s="30">
        <v>24786</v>
      </c>
      <c r="Y21" s="25"/>
      <c r="Z21" s="14">
        <v>4</v>
      </c>
      <c r="AA21" s="557" t="s">
        <v>99</v>
      </c>
      <c r="AB21" s="557"/>
      <c r="AC21" s="557"/>
      <c r="AD21" s="26">
        <v>49521</v>
      </c>
      <c r="AE21" s="26">
        <v>46033</v>
      </c>
      <c r="AF21" s="15">
        <v>59982</v>
      </c>
      <c r="AG21" s="15">
        <v>71642</v>
      </c>
      <c r="AH21" s="15">
        <v>74166</v>
      </c>
      <c r="AI21" s="15">
        <v>74114</v>
      </c>
      <c r="AJ21" s="16">
        <v>77597</v>
      </c>
      <c r="AK21" s="17">
        <v>74835</v>
      </c>
      <c r="AL21" s="16">
        <v>90117</v>
      </c>
      <c r="AM21" s="16">
        <v>77525</v>
      </c>
      <c r="AN21" s="18">
        <v>145284</v>
      </c>
      <c r="AP21" s="33"/>
      <c r="AQ21" s="27"/>
      <c r="AR21" s="28" t="s">
        <v>74</v>
      </c>
      <c r="AS21" s="561" t="s">
        <v>96</v>
      </c>
      <c r="AT21" s="561"/>
      <c r="AU21" s="29">
        <v>12561</v>
      </c>
      <c r="AV21" s="29">
        <v>18867</v>
      </c>
      <c r="AW21" s="29">
        <v>21047</v>
      </c>
      <c r="AX21" s="29">
        <v>14226</v>
      </c>
      <c r="AY21" s="29">
        <v>14733</v>
      </c>
      <c r="AZ21" s="43" t="s">
        <v>66</v>
      </c>
      <c r="BA21" s="43" t="s">
        <v>66</v>
      </c>
      <c r="BB21" s="43" t="s">
        <v>66</v>
      </c>
      <c r="BC21" s="43" t="s">
        <v>66</v>
      </c>
      <c r="BD21" s="43" t="s">
        <v>66</v>
      </c>
      <c r="BF21" s="52" t="s">
        <v>102</v>
      </c>
      <c r="BG21" s="42">
        <v>70.7</v>
      </c>
      <c r="BH21" s="42">
        <v>9.8000000000000007</v>
      </c>
      <c r="BI21" s="42">
        <v>180.4</v>
      </c>
      <c r="BJ21" s="42">
        <v>117.2</v>
      </c>
      <c r="BL21" s="41" t="s">
        <v>505</v>
      </c>
      <c r="BM21" s="42">
        <v>14.19</v>
      </c>
      <c r="BN21" s="42">
        <v>57.744</v>
      </c>
      <c r="BO21" s="42">
        <v>99.677000000000007</v>
      </c>
      <c r="BP21" s="42">
        <v>87.769000000000005</v>
      </c>
      <c r="BQ21" s="42">
        <v>35.700000000000003</v>
      </c>
      <c r="BR21" s="42">
        <v>105.163</v>
      </c>
    </row>
    <row r="22" spans="1:70" ht="12.75" customHeight="1" x14ac:dyDescent="0.2">
      <c r="B22" s="27"/>
      <c r="C22" s="27"/>
      <c r="D22" s="28" t="s">
        <v>74</v>
      </c>
      <c r="E22" s="559" t="s">
        <v>103</v>
      </c>
      <c r="F22" s="559"/>
      <c r="G22" s="44">
        <v>868</v>
      </c>
      <c r="H22" s="45">
        <v>934</v>
      </c>
      <c r="I22" s="30">
        <v>1123</v>
      </c>
      <c r="J22" s="30">
        <v>1694</v>
      </c>
      <c r="K22" s="30">
        <v>1776</v>
      </c>
      <c r="L22" s="29">
        <v>3973</v>
      </c>
      <c r="N22" s="27"/>
      <c r="O22" s="27"/>
      <c r="P22" s="28" t="s">
        <v>74</v>
      </c>
      <c r="Q22" s="559" t="s">
        <v>103</v>
      </c>
      <c r="R22" s="559"/>
      <c r="S22" s="30">
        <v>4568</v>
      </c>
      <c r="T22" s="30">
        <v>3808</v>
      </c>
      <c r="U22" s="30">
        <v>4575</v>
      </c>
      <c r="V22" s="30">
        <v>4731</v>
      </c>
      <c r="W22" s="30">
        <v>4648</v>
      </c>
      <c r="Y22" s="34"/>
      <c r="Z22" s="34"/>
      <c r="AA22" s="35" t="s">
        <v>52</v>
      </c>
      <c r="AB22" s="560" t="s">
        <v>101</v>
      </c>
      <c r="AC22" s="560"/>
      <c r="AD22" s="36">
        <v>32223</v>
      </c>
      <c r="AE22" s="36">
        <v>26957</v>
      </c>
      <c r="AF22" s="36">
        <v>37363</v>
      </c>
      <c r="AG22" s="36">
        <v>35767</v>
      </c>
      <c r="AH22" s="36">
        <v>41867</v>
      </c>
      <c r="AI22" s="36">
        <v>38428</v>
      </c>
      <c r="AJ22" s="37">
        <v>43317</v>
      </c>
      <c r="AK22" s="38">
        <v>50038</v>
      </c>
      <c r="AL22" s="37">
        <v>48830</v>
      </c>
      <c r="AM22" s="37">
        <v>50077</v>
      </c>
      <c r="AN22" s="39">
        <v>91631</v>
      </c>
      <c r="AP22" s="33"/>
      <c r="AQ22" s="27"/>
      <c r="AR22" s="28" t="s">
        <v>104</v>
      </c>
      <c r="AS22" s="561" t="s">
        <v>105</v>
      </c>
      <c r="AT22" s="561"/>
      <c r="AU22" s="43" t="s">
        <v>66</v>
      </c>
      <c r="AV22" s="43" t="s">
        <v>66</v>
      </c>
      <c r="AW22" s="43" t="s">
        <v>66</v>
      </c>
      <c r="AX22" s="29">
        <v>9482</v>
      </c>
      <c r="AY22" s="29">
        <v>10684</v>
      </c>
      <c r="AZ22" s="40">
        <v>11712</v>
      </c>
      <c r="BA22" s="43" t="s">
        <v>66</v>
      </c>
      <c r="BB22" s="43"/>
      <c r="BC22" s="43" t="s">
        <v>66</v>
      </c>
      <c r="BD22" s="43" t="s">
        <v>66</v>
      </c>
      <c r="BF22" s="52" t="s">
        <v>106</v>
      </c>
      <c r="BG22" s="42">
        <v>9.9</v>
      </c>
      <c r="BH22" s="42">
        <v>10.9</v>
      </c>
      <c r="BI22" s="42">
        <v>16.2</v>
      </c>
      <c r="BJ22" s="42">
        <v>19</v>
      </c>
      <c r="BL22" s="41" t="s">
        <v>98</v>
      </c>
      <c r="BM22" s="42">
        <v>74.100999999999999</v>
      </c>
      <c r="BN22" s="42">
        <v>88.545000000000002</v>
      </c>
      <c r="BO22" s="42">
        <v>69.703999999999994</v>
      </c>
      <c r="BP22" s="42">
        <v>57.454000000000001</v>
      </c>
      <c r="BQ22" s="42">
        <v>60.201999999999998</v>
      </c>
      <c r="BR22" s="42">
        <v>40.097999999999999</v>
      </c>
    </row>
    <row r="23" spans="1:70" ht="12.75" customHeight="1" x14ac:dyDescent="0.2">
      <c r="B23" s="27"/>
      <c r="C23" s="27"/>
      <c r="D23" s="28" t="s">
        <v>104</v>
      </c>
      <c r="E23" s="559" t="s">
        <v>107</v>
      </c>
      <c r="F23" s="559"/>
      <c r="G23" s="44">
        <v>758</v>
      </c>
      <c r="H23" s="45">
        <v>764</v>
      </c>
      <c r="I23" s="30">
        <v>1289</v>
      </c>
      <c r="J23" s="30">
        <v>1491</v>
      </c>
      <c r="K23" s="30">
        <v>1963</v>
      </c>
      <c r="L23" s="29">
        <v>7285</v>
      </c>
      <c r="N23" s="27"/>
      <c r="O23" s="27"/>
      <c r="P23" s="28" t="s">
        <v>104</v>
      </c>
      <c r="Q23" s="559" t="s">
        <v>107</v>
      </c>
      <c r="R23" s="559"/>
      <c r="S23" s="30">
        <v>8408</v>
      </c>
      <c r="T23" s="30">
        <v>13426</v>
      </c>
      <c r="U23" s="30">
        <v>17265</v>
      </c>
      <c r="V23" s="30">
        <v>6388</v>
      </c>
      <c r="W23" s="30">
        <v>8127</v>
      </c>
      <c r="Y23" s="34"/>
      <c r="Z23" s="34"/>
      <c r="AA23" s="35" t="s">
        <v>74</v>
      </c>
      <c r="AB23" s="560" t="s">
        <v>103</v>
      </c>
      <c r="AC23" s="560"/>
      <c r="AD23" s="36">
        <v>5928</v>
      </c>
      <c r="AE23" s="36">
        <v>4755</v>
      </c>
      <c r="AF23" s="36">
        <v>1884</v>
      </c>
      <c r="AG23" s="36">
        <v>12787</v>
      </c>
      <c r="AH23" s="36">
        <v>6440</v>
      </c>
      <c r="AI23" s="36">
        <v>16780</v>
      </c>
      <c r="AJ23" s="37">
        <v>16110</v>
      </c>
      <c r="AK23" s="38">
        <v>15276</v>
      </c>
      <c r="AL23" s="37">
        <v>23440</v>
      </c>
      <c r="AM23" s="37">
        <v>11132</v>
      </c>
      <c r="AN23" s="39">
        <v>34941</v>
      </c>
      <c r="AP23" s="19"/>
      <c r="AQ23" s="11">
        <v>4</v>
      </c>
      <c r="AR23" s="558" t="s">
        <v>108</v>
      </c>
      <c r="AS23" s="558"/>
      <c r="AT23" s="558"/>
      <c r="AU23" s="12">
        <v>112310</v>
      </c>
      <c r="AV23" s="12">
        <v>159942</v>
      </c>
      <c r="AW23" s="12">
        <v>175794</v>
      </c>
      <c r="AX23" s="12">
        <v>180875</v>
      </c>
      <c r="AY23" s="12">
        <v>249017</v>
      </c>
      <c r="AZ23" s="20">
        <v>306992</v>
      </c>
      <c r="BA23" s="20">
        <v>374445</v>
      </c>
      <c r="BB23" s="20">
        <v>393349</v>
      </c>
      <c r="BC23" s="20">
        <v>603141</v>
      </c>
      <c r="BD23" s="20">
        <v>568899</v>
      </c>
      <c r="BF23" s="52" t="s">
        <v>109</v>
      </c>
      <c r="BG23" s="42">
        <v>30.4</v>
      </c>
      <c r="BH23" s="42">
        <v>23</v>
      </c>
      <c r="BI23" s="42">
        <v>32.200000000000003</v>
      </c>
      <c r="BJ23" s="42">
        <v>38.5</v>
      </c>
      <c r="BL23" s="41" t="s">
        <v>504</v>
      </c>
      <c r="BM23" s="42">
        <v>3.6850000000000001</v>
      </c>
      <c r="BN23" s="42">
        <v>34.341999999999999</v>
      </c>
      <c r="BO23" s="42">
        <v>33.607999999999997</v>
      </c>
      <c r="BP23" s="42">
        <v>15.891999999999999</v>
      </c>
      <c r="BQ23" s="42">
        <v>18.234999999999999</v>
      </c>
      <c r="BR23" s="42">
        <v>126.992</v>
      </c>
    </row>
    <row r="24" spans="1:70" ht="15" customHeight="1" x14ac:dyDescent="0.2">
      <c r="B24" s="11" t="s">
        <v>110</v>
      </c>
      <c r="C24" s="558" t="s">
        <v>111</v>
      </c>
      <c r="D24" s="558"/>
      <c r="E24" s="558"/>
      <c r="F24" s="558"/>
      <c r="G24" s="17">
        <v>4136</v>
      </c>
      <c r="H24" s="16">
        <v>6050</v>
      </c>
      <c r="I24" s="16">
        <v>8628</v>
      </c>
      <c r="J24" s="16">
        <v>9232</v>
      </c>
      <c r="K24" s="16">
        <v>9979</v>
      </c>
      <c r="L24" s="17">
        <v>11301</v>
      </c>
      <c r="N24" s="11" t="s">
        <v>110</v>
      </c>
      <c r="O24" s="562" t="s">
        <v>111</v>
      </c>
      <c r="P24" s="562"/>
      <c r="Q24" s="562"/>
      <c r="R24" s="562"/>
      <c r="S24" s="16">
        <v>11944</v>
      </c>
      <c r="T24" s="16">
        <v>12859</v>
      </c>
      <c r="U24" s="16">
        <v>13408</v>
      </c>
      <c r="V24" s="16">
        <v>16192</v>
      </c>
      <c r="W24" s="16">
        <v>23931</v>
      </c>
      <c r="Y24" s="34"/>
      <c r="Z24" s="34"/>
      <c r="AA24" s="35" t="s">
        <v>104</v>
      </c>
      <c r="AB24" s="560" t="s">
        <v>107</v>
      </c>
      <c r="AC24" s="560"/>
      <c r="AD24" s="36">
        <v>11370</v>
      </c>
      <c r="AE24" s="36">
        <v>14321</v>
      </c>
      <c r="AF24" s="36">
        <v>20735</v>
      </c>
      <c r="AG24" s="36">
        <v>23088</v>
      </c>
      <c r="AH24" s="36">
        <v>25859</v>
      </c>
      <c r="AI24" s="36">
        <v>18906</v>
      </c>
      <c r="AJ24" s="39">
        <v>18171</v>
      </c>
      <c r="AK24" s="51">
        <v>9521</v>
      </c>
      <c r="AL24" s="39">
        <v>17848</v>
      </c>
      <c r="AM24" s="39">
        <v>16316</v>
      </c>
      <c r="AN24" s="39">
        <v>18712</v>
      </c>
      <c r="AP24" s="33"/>
      <c r="AQ24" s="27"/>
      <c r="AR24" s="28" t="s">
        <v>52</v>
      </c>
      <c r="AS24" s="561" t="s">
        <v>101</v>
      </c>
      <c r="AT24" s="561"/>
      <c r="AU24" s="29">
        <v>67625</v>
      </c>
      <c r="AV24" s="29">
        <v>83684</v>
      </c>
      <c r="AW24" s="29">
        <v>82512</v>
      </c>
      <c r="AX24" s="29">
        <v>101361</v>
      </c>
      <c r="AY24" s="29">
        <v>136593</v>
      </c>
      <c r="AZ24" s="40">
        <v>119937</v>
      </c>
      <c r="BA24" s="40">
        <v>118724</v>
      </c>
      <c r="BB24" s="40">
        <v>143170</v>
      </c>
      <c r="BC24" s="40">
        <v>107807</v>
      </c>
      <c r="BD24" s="40">
        <v>115580</v>
      </c>
      <c r="BF24" s="52" t="s">
        <v>112</v>
      </c>
      <c r="BG24" s="42">
        <v>35.9</v>
      </c>
      <c r="BH24" s="42">
        <v>20</v>
      </c>
      <c r="BI24" s="42">
        <v>15.5</v>
      </c>
      <c r="BJ24" s="42">
        <v>40.700000000000003</v>
      </c>
      <c r="BL24" s="41" t="s">
        <v>503</v>
      </c>
      <c r="BM24" s="42">
        <v>399</v>
      </c>
      <c r="BN24" s="42">
        <v>227.89400000000001</v>
      </c>
      <c r="BO24" s="42">
        <v>227.785</v>
      </c>
      <c r="BP24" s="42">
        <v>233.18700000000001</v>
      </c>
      <c r="BQ24" s="42">
        <v>12.52</v>
      </c>
      <c r="BR24" s="42">
        <v>935.51900000000001</v>
      </c>
    </row>
    <row r="25" spans="1:70" ht="12.75" customHeight="1" x14ac:dyDescent="0.2">
      <c r="B25" s="27"/>
      <c r="C25" s="28">
        <v>1</v>
      </c>
      <c r="D25" s="559" t="s">
        <v>113</v>
      </c>
      <c r="E25" s="559"/>
      <c r="F25" s="559"/>
      <c r="G25" s="29">
        <v>3823</v>
      </c>
      <c r="H25" s="30">
        <v>5504</v>
      </c>
      <c r="I25" s="43">
        <v>0</v>
      </c>
      <c r="J25" s="43">
        <v>0</v>
      </c>
      <c r="K25" s="43">
        <v>0</v>
      </c>
      <c r="L25" s="43">
        <v>0</v>
      </c>
      <c r="N25" s="27"/>
      <c r="O25" s="28">
        <v>1</v>
      </c>
      <c r="P25" s="559" t="s">
        <v>113</v>
      </c>
      <c r="Q25" s="559"/>
      <c r="R25" s="559"/>
      <c r="S25" s="43">
        <v>0</v>
      </c>
      <c r="T25" s="43">
        <v>0</v>
      </c>
      <c r="U25" s="54">
        <v>12066</v>
      </c>
      <c r="V25" s="54">
        <v>14851</v>
      </c>
      <c r="W25" s="43">
        <v>0</v>
      </c>
      <c r="Y25" s="14" t="s">
        <v>110</v>
      </c>
      <c r="Z25" s="563" t="s">
        <v>111</v>
      </c>
      <c r="AA25" s="563"/>
      <c r="AB25" s="563"/>
      <c r="AC25" s="563"/>
      <c r="AD25" s="26">
        <v>30878</v>
      </c>
      <c r="AE25" s="26">
        <v>33792</v>
      </c>
      <c r="AF25" s="15">
        <v>57986</v>
      </c>
      <c r="AG25" s="15">
        <v>65087</v>
      </c>
      <c r="AH25" s="15">
        <v>80105</v>
      </c>
      <c r="AI25" s="15">
        <v>97727</v>
      </c>
      <c r="AJ25" s="16">
        <v>121310</v>
      </c>
      <c r="AK25" s="17">
        <v>131556</v>
      </c>
      <c r="AL25" s="16">
        <v>114419</v>
      </c>
      <c r="AM25" s="16">
        <v>121854</v>
      </c>
      <c r="AN25" s="18">
        <v>143571</v>
      </c>
      <c r="AP25" s="33"/>
      <c r="AQ25" s="27"/>
      <c r="AR25" s="28" t="s">
        <v>74</v>
      </c>
      <c r="AS25" s="561" t="s">
        <v>103</v>
      </c>
      <c r="AT25" s="561"/>
      <c r="AU25" s="38">
        <v>23165</v>
      </c>
      <c r="AV25" s="29">
        <v>48411</v>
      </c>
      <c r="AW25" s="29">
        <v>65961</v>
      </c>
      <c r="AX25" s="29">
        <v>45312</v>
      </c>
      <c r="AY25" s="29">
        <v>73963</v>
      </c>
      <c r="AZ25" s="40">
        <v>95809</v>
      </c>
      <c r="BA25" s="40">
        <v>143694</v>
      </c>
      <c r="BB25" s="40">
        <v>138823</v>
      </c>
      <c r="BC25" s="40">
        <v>236915</v>
      </c>
      <c r="BD25" s="40">
        <v>337891</v>
      </c>
      <c r="BF25" s="52" t="s">
        <v>114</v>
      </c>
      <c r="BG25" s="42">
        <v>59.1</v>
      </c>
      <c r="BH25" s="42">
        <v>62.8</v>
      </c>
      <c r="BI25" s="42">
        <v>65.2</v>
      </c>
      <c r="BJ25" s="42">
        <v>76.400000000000006</v>
      </c>
      <c r="BL25" s="41" t="s">
        <v>102</v>
      </c>
      <c r="BM25" s="42">
        <v>157.08799999999999</v>
      </c>
      <c r="BN25" s="42">
        <v>107.00700000000001</v>
      </c>
      <c r="BO25" s="42">
        <v>67.757000000000005</v>
      </c>
      <c r="BP25" s="42">
        <v>12.779</v>
      </c>
      <c r="BQ25" s="42">
        <v>15.645</v>
      </c>
      <c r="BR25" s="42">
        <v>14.422000000000001</v>
      </c>
    </row>
    <row r="26" spans="1:70" ht="12.75" customHeight="1" x14ac:dyDescent="0.2">
      <c r="B26" s="27"/>
      <c r="C26" s="28">
        <v>2</v>
      </c>
      <c r="D26" s="559" t="s">
        <v>96</v>
      </c>
      <c r="E26" s="559"/>
      <c r="F26" s="559"/>
      <c r="G26" s="44">
        <v>305</v>
      </c>
      <c r="H26" s="45">
        <v>537</v>
      </c>
      <c r="I26" s="30">
        <v>699</v>
      </c>
      <c r="J26" s="30">
        <v>767</v>
      </c>
      <c r="K26" s="30">
        <v>829</v>
      </c>
      <c r="L26" s="30">
        <v>1025</v>
      </c>
      <c r="N26" s="27"/>
      <c r="O26" s="28">
        <v>2</v>
      </c>
      <c r="P26" s="559" t="s">
        <v>96</v>
      </c>
      <c r="Q26" s="559"/>
      <c r="R26" s="559"/>
      <c r="S26" s="54">
        <v>1050</v>
      </c>
      <c r="T26" s="54">
        <v>1245</v>
      </c>
      <c r="U26" s="54">
        <v>1342</v>
      </c>
      <c r="V26" s="54">
        <v>1341</v>
      </c>
      <c r="W26" s="54">
        <v>1298</v>
      </c>
      <c r="Y26" s="34"/>
      <c r="Z26" s="35">
        <v>1</v>
      </c>
      <c r="AA26" s="560" t="s">
        <v>62</v>
      </c>
      <c r="AB26" s="560"/>
      <c r="AC26" s="560"/>
      <c r="AD26" s="34">
        <v>11897.3</v>
      </c>
      <c r="AE26" s="43">
        <v>0</v>
      </c>
      <c r="AF26" s="36">
        <v>19417</v>
      </c>
      <c r="AG26" s="36">
        <v>25462</v>
      </c>
      <c r="AH26" s="36">
        <v>32216</v>
      </c>
      <c r="AI26" s="36">
        <v>40682</v>
      </c>
      <c r="AJ26" s="37">
        <v>54623</v>
      </c>
      <c r="AK26" s="38">
        <v>62857</v>
      </c>
      <c r="AL26" s="37">
        <v>32700</v>
      </c>
      <c r="AM26" s="37">
        <v>37011</v>
      </c>
      <c r="AN26" s="39">
        <v>38441</v>
      </c>
      <c r="AP26" s="33"/>
      <c r="AQ26" s="27"/>
      <c r="AR26" s="28" t="s">
        <v>104</v>
      </c>
      <c r="AS26" s="561" t="s">
        <v>107</v>
      </c>
      <c r="AT26" s="561"/>
      <c r="AU26" s="38">
        <v>21520</v>
      </c>
      <c r="AV26" s="29">
        <v>27847</v>
      </c>
      <c r="AW26" s="29">
        <v>27321</v>
      </c>
      <c r="AX26" s="29">
        <v>34202</v>
      </c>
      <c r="AY26" s="29">
        <v>38461</v>
      </c>
      <c r="AZ26" s="40">
        <v>91247</v>
      </c>
      <c r="BA26" s="40">
        <v>112027</v>
      </c>
      <c r="BB26" s="40">
        <v>111356</v>
      </c>
      <c r="BC26" s="40">
        <v>258418</v>
      </c>
      <c r="BD26" s="40">
        <v>115428</v>
      </c>
      <c r="BF26" s="52" t="s">
        <v>115</v>
      </c>
      <c r="BG26" s="42">
        <v>0</v>
      </c>
      <c r="BH26" s="42">
        <v>0</v>
      </c>
      <c r="BI26" s="42">
        <v>23.8</v>
      </c>
      <c r="BJ26" s="42">
        <v>14.6</v>
      </c>
      <c r="BL26" s="41" t="s">
        <v>506</v>
      </c>
      <c r="BM26" s="42">
        <v>18.73</v>
      </c>
      <c r="BN26" s="42">
        <v>20.823</v>
      </c>
      <c r="BO26" s="42">
        <v>20.071000000000002</v>
      </c>
      <c r="BP26" s="42">
        <v>15.930999999999999</v>
      </c>
      <c r="BQ26" s="42">
        <v>23</v>
      </c>
      <c r="BR26" s="42">
        <v>17.742999999999999</v>
      </c>
    </row>
    <row r="27" spans="1:70" ht="12.75" customHeight="1" x14ac:dyDescent="0.2">
      <c r="B27" s="55"/>
      <c r="C27" s="56">
        <v>3</v>
      </c>
      <c r="D27" s="559" t="s">
        <v>116</v>
      </c>
      <c r="E27" s="559"/>
      <c r="F27" s="559"/>
      <c r="G27" s="57">
        <v>8</v>
      </c>
      <c r="H27" s="58">
        <v>9</v>
      </c>
      <c r="I27" s="30">
        <v>10</v>
      </c>
      <c r="J27" s="30">
        <v>6</v>
      </c>
      <c r="K27" s="30">
        <v>12</v>
      </c>
      <c r="L27" s="30">
        <v>10</v>
      </c>
      <c r="N27" s="27"/>
      <c r="O27" s="28">
        <v>3</v>
      </c>
      <c r="P27" s="559" t="s">
        <v>116</v>
      </c>
      <c r="Q27" s="559"/>
      <c r="R27" s="559"/>
      <c r="S27" s="59">
        <v>12</v>
      </c>
      <c r="T27" s="43" t="s">
        <v>66</v>
      </c>
      <c r="U27" s="43" t="s">
        <v>66</v>
      </c>
      <c r="V27" s="43" t="s">
        <v>66</v>
      </c>
      <c r="W27" s="43" t="s">
        <v>66</v>
      </c>
      <c r="Y27" s="34"/>
      <c r="Z27" s="35">
        <v>2</v>
      </c>
      <c r="AA27" s="560" t="s">
        <v>85</v>
      </c>
      <c r="AB27" s="560"/>
      <c r="AC27" s="560"/>
      <c r="AD27" s="34">
        <v>14728</v>
      </c>
      <c r="AE27" s="43">
        <v>0</v>
      </c>
      <c r="AF27" s="36">
        <v>16340</v>
      </c>
      <c r="AG27" s="36">
        <v>18224</v>
      </c>
      <c r="AH27" s="36">
        <v>24396</v>
      </c>
      <c r="AI27" s="36">
        <v>32680</v>
      </c>
      <c r="AJ27" s="37">
        <v>38023</v>
      </c>
      <c r="AK27" s="38">
        <v>42560</v>
      </c>
      <c r="AL27" s="37">
        <v>18771</v>
      </c>
      <c r="AM27" s="37">
        <v>25882</v>
      </c>
      <c r="AN27" s="39">
        <v>41338</v>
      </c>
      <c r="AP27" s="19" t="s">
        <v>110</v>
      </c>
      <c r="AQ27" s="564" t="s">
        <v>117</v>
      </c>
      <c r="AR27" s="564"/>
      <c r="AS27" s="564"/>
      <c r="AT27" s="564"/>
      <c r="AU27" s="12">
        <v>163131</v>
      </c>
      <c r="AV27" s="12">
        <v>171469</v>
      </c>
      <c r="AW27" s="12">
        <v>192819</v>
      </c>
      <c r="AX27" s="12">
        <v>211412</v>
      </c>
      <c r="AY27" s="12">
        <v>245296</v>
      </c>
      <c r="AZ27" s="20">
        <v>301383</v>
      </c>
      <c r="BA27" s="20">
        <v>390920</v>
      </c>
      <c r="BB27" s="20">
        <v>457201</v>
      </c>
      <c r="BC27" s="20">
        <v>559865</v>
      </c>
      <c r="BD27" s="20">
        <v>655275</v>
      </c>
      <c r="BF27" s="52" t="s">
        <v>118</v>
      </c>
      <c r="BG27" s="42">
        <v>0</v>
      </c>
      <c r="BH27" s="42">
        <v>0</v>
      </c>
      <c r="BI27" s="42">
        <v>33.6</v>
      </c>
      <c r="BJ27" s="42">
        <v>31.8</v>
      </c>
      <c r="BL27" s="41" t="s">
        <v>112</v>
      </c>
      <c r="BM27" s="42">
        <v>9.6780000000000008</v>
      </c>
      <c r="BN27" s="42">
        <v>9.1080000000000005</v>
      </c>
      <c r="BO27" s="42">
        <v>9.0969999999999995</v>
      </c>
      <c r="BP27" s="42">
        <v>9.11</v>
      </c>
      <c r="BQ27" s="42">
        <v>13.993</v>
      </c>
      <c r="BR27" s="42">
        <v>12.976000000000001</v>
      </c>
    </row>
    <row r="28" spans="1:70" x14ac:dyDescent="0.2">
      <c r="B28" s="55"/>
      <c r="C28" s="56">
        <v>4</v>
      </c>
      <c r="D28" s="559" t="s">
        <v>62</v>
      </c>
      <c r="E28" s="559"/>
      <c r="F28" s="559"/>
      <c r="G28" s="43">
        <v>0</v>
      </c>
      <c r="H28" s="43">
        <v>0</v>
      </c>
      <c r="I28" s="30">
        <v>5249.6</v>
      </c>
      <c r="J28" s="30">
        <v>5989</v>
      </c>
      <c r="K28" s="30">
        <v>6554.4</v>
      </c>
      <c r="L28" s="30">
        <v>6960</v>
      </c>
      <c r="N28" s="27"/>
      <c r="O28" s="28">
        <v>4</v>
      </c>
      <c r="P28" s="559" t="s">
        <v>62</v>
      </c>
      <c r="Q28" s="559"/>
      <c r="R28" s="559"/>
      <c r="S28" s="59">
        <v>7042</v>
      </c>
      <c r="T28" s="60">
        <v>7276.3</v>
      </c>
      <c r="U28" s="43">
        <v>0</v>
      </c>
      <c r="V28" s="43">
        <v>0</v>
      </c>
      <c r="W28" s="59">
        <v>10207.1</v>
      </c>
      <c r="Y28" s="34"/>
      <c r="Z28" s="35">
        <v>3</v>
      </c>
      <c r="AA28" s="560" t="s">
        <v>119</v>
      </c>
      <c r="AB28" s="560"/>
      <c r="AC28" s="560"/>
      <c r="AD28" s="34">
        <v>2755</v>
      </c>
      <c r="AE28" s="43">
        <v>0</v>
      </c>
      <c r="AF28" s="36">
        <v>1546</v>
      </c>
      <c r="AG28" s="48">
        <v>380</v>
      </c>
      <c r="AH28" s="48">
        <v>331</v>
      </c>
      <c r="AI28" s="43">
        <v>0</v>
      </c>
      <c r="AJ28" s="43">
        <v>0</v>
      </c>
      <c r="AK28" s="43">
        <v>0</v>
      </c>
      <c r="AL28" s="43">
        <v>0</v>
      </c>
      <c r="AM28" s="43">
        <v>0</v>
      </c>
      <c r="AN28" s="43">
        <v>0</v>
      </c>
      <c r="AP28" s="27"/>
      <c r="AQ28" s="28">
        <v>1</v>
      </c>
      <c r="AR28" s="565" t="s">
        <v>62</v>
      </c>
      <c r="AS28" s="565"/>
      <c r="AT28" s="565"/>
      <c r="AU28" s="29">
        <v>43161</v>
      </c>
      <c r="AV28" s="29">
        <v>48241</v>
      </c>
      <c r="AW28" s="29">
        <v>48927</v>
      </c>
      <c r="AX28" s="29">
        <v>54510</v>
      </c>
      <c r="AY28" s="29">
        <v>61829</v>
      </c>
      <c r="AZ28" s="40">
        <v>75964</v>
      </c>
      <c r="BA28" s="40">
        <v>118981</v>
      </c>
      <c r="BB28" s="40">
        <v>146736</v>
      </c>
      <c r="BC28" s="40">
        <v>182324</v>
      </c>
      <c r="BD28" s="40">
        <v>220129</v>
      </c>
      <c r="BF28" s="52" t="s">
        <v>121</v>
      </c>
      <c r="BG28" s="42">
        <v>0</v>
      </c>
      <c r="BH28" s="42">
        <v>0</v>
      </c>
      <c r="BI28" s="42">
        <v>0</v>
      </c>
      <c r="BJ28" s="42">
        <v>0</v>
      </c>
      <c r="BL28" s="41" t="s">
        <v>114</v>
      </c>
      <c r="BM28" s="42">
        <v>74.090999999999994</v>
      </c>
      <c r="BN28" s="42">
        <v>57.749000000000002</v>
      </c>
      <c r="BO28" s="42">
        <v>52.978000000000002</v>
      </c>
      <c r="BP28" s="42">
        <v>58.216000000000001</v>
      </c>
      <c r="BQ28" s="42">
        <v>87.894999999999996</v>
      </c>
      <c r="BR28" s="42">
        <v>79.378</v>
      </c>
    </row>
    <row r="29" spans="1:70" x14ac:dyDescent="0.2">
      <c r="B29" s="55"/>
      <c r="C29" s="56">
        <v>5</v>
      </c>
      <c r="D29" s="559" t="s">
        <v>85</v>
      </c>
      <c r="E29" s="559"/>
      <c r="F29" s="559"/>
      <c r="G29" s="43">
        <v>0</v>
      </c>
      <c r="H29" s="43">
        <v>0</v>
      </c>
      <c r="I29" s="30">
        <v>2422.9</v>
      </c>
      <c r="J29" s="30">
        <v>2470</v>
      </c>
      <c r="K29" s="30">
        <v>2584</v>
      </c>
      <c r="L29" s="30">
        <v>3116</v>
      </c>
      <c r="N29" s="27"/>
      <c r="O29" s="28">
        <v>5</v>
      </c>
      <c r="P29" s="559" t="s">
        <v>85</v>
      </c>
      <c r="Q29" s="559"/>
      <c r="R29" s="559"/>
      <c r="S29" s="59">
        <v>3611.5</v>
      </c>
      <c r="T29" s="60">
        <v>3828.8</v>
      </c>
      <c r="U29" s="43">
        <v>0</v>
      </c>
      <c r="V29" s="43">
        <v>0</v>
      </c>
      <c r="W29" s="59">
        <v>10640</v>
      </c>
      <c r="Y29" s="34"/>
      <c r="Z29" s="35">
        <v>4</v>
      </c>
      <c r="AA29" s="560" t="s">
        <v>122</v>
      </c>
      <c r="AB29" s="560"/>
      <c r="AC29" s="560"/>
      <c r="AD29" s="36">
        <v>1498</v>
      </c>
      <c r="AE29" s="36">
        <v>1667</v>
      </c>
      <c r="AF29" s="36">
        <v>1846</v>
      </c>
      <c r="AG29" s="36">
        <v>1921</v>
      </c>
      <c r="AH29" s="36">
        <v>2370</v>
      </c>
      <c r="AI29" s="36">
        <v>3774</v>
      </c>
      <c r="AJ29" s="37">
        <v>4777</v>
      </c>
      <c r="AK29" s="38">
        <v>5523</v>
      </c>
      <c r="AL29" s="37">
        <v>6396</v>
      </c>
      <c r="AM29" s="37">
        <v>5837</v>
      </c>
      <c r="AN29" s="39">
        <v>7604</v>
      </c>
      <c r="AP29" s="27"/>
      <c r="AQ29" s="28">
        <v>2</v>
      </c>
      <c r="AR29" s="565" t="s">
        <v>85</v>
      </c>
      <c r="AS29" s="565"/>
      <c r="AT29" s="565"/>
      <c r="AU29" s="29">
        <v>55551</v>
      </c>
      <c r="AV29" s="29">
        <v>56397</v>
      </c>
      <c r="AW29" s="29">
        <v>65158</v>
      </c>
      <c r="AX29" s="29">
        <v>76914</v>
      </c>
      <c r="AY29" s="29">
        <v>84111</v>
      </c>
      <c r="AZ29" s="40">
        <v>100705</v>
      </c>
      <c r="BA29" s="40">
        <v>120773</v>
      </c>
      <c r="BB29" s="40">
        <v>149185</v>
      </c>
      <c r="BC29" s="40">
        <v>187646</v>
      </c>
      <c r="BD29" s="40">
        <v>228401</v>
      </c>
      <c r="BF29" s="52" t="s">
        <v>123</v>
      </c>
      <c r="BG29" s="42">
        <v>0</v>
      </c>
      <c r="BH29" s="42">
        <v>0</v>
      </c>
      <c r="BI29" s="42" t="s">
        <v>78</v>
      </c>
      <c r="BJ29" s="42">
        <v>0</v>
      </c>
      <c r="BL29" s="41" t="s">
        <v>115</v>
      </c>
      <c r="BM29" s="42">
        <v>12.169</v>
      </c>
      <c r="BN29" s="42">
        <v>1.633</v>
      </c>
      <c r="BO29" s="42">
        <v>1.649</v>
      </c>
      <c r="BP29" s="42">
        <v>3.9039999999999999</v>
      </c>
      <c r="BQ29" s="42">
        <v>7.7229999999999999</v>
      </c>
      <c r="BR29" s="42">
        <v>5.1740000000000004</v>
      </c>
    </row>
    <row r="30" spans="1:70" ht="13.5" thickBot="1" x14ac:dyDescent="0.25">
      <c r="B30" s="61"/>
      <c r="C30" s="62">
        <v>6</v>
      </c>
      <c r="D30" s="559" t="s">
        <v>119</v>
      </c>
      <c r="E30" s="559"/>
      <c r="F30" s="559"/>
      <c r="G30" s="43">
        <v>0</v>
      </c>
      <c r="H30" s="43">
        <v>0</v>
      </c>
      <c r="I30" s="63">
        <v>247</v>
      </c>
      <c r="J30" s="43">
        <v>0</v>
      </c>
      <c r="K30" s="43">
        <v>0</v>
      </c>
      <c r="L30" s="64">
        <v>190</v>
      </c>
      <c r="N30" s="27"/>
      <c r="O30" s="28">
        <v>6</v>
      </c>
      <c r="P30" s="559" t="s">
        <v>119</v>
      </c>
      <c r="Q30" s="559"/>
      <c r="R30" s="559"/>
      <c r="S30" s="65">
        <v>228</v>
      </c>
      <c r="T30" s="66">
        <v>508.5</v>
      </c>
      <c r="U30" s="43">
        <v>0</v>
      </c>
      <c r="V30" s="43">
        <v>0</v>
      </c>
      <c r="W30" s="65">
        <v>1786</v>
      </c>
      <c r="Y30" s="34"/>
      <c r="Z30" s="35">
        <v>5</v>
      </c>
      <c r="AA30" s="560" t="s">
        <v>124</v>
      </c>
      <c r="AB30" s="560"/>
      <c r="AC30" s="560"/>
      <c r="AD30" s="43">
        <v>0</v>
      </c>
      <c r="AE30" s="43">
        <v>0</v>
      </c>
      <c r="AF30" s="36">
        <v>3450</v>
      </c>
      <c r="AG30" s="36">
        <v>3874</v>
      </c>
      <c r="AH30" s="36">
        <v>4161</v>
      </c>
      <c r="AI30" s="36">
        <v>4356</v>
      </c>
      <c r="AJ30" s="37">
        <v>4180</v>
      </c>
      <c r="AK30" s="38">
        <v>3800</v>
      </c>
      <c r="AL30" s="27" t="s">
        <v>66</v>
      </c>
      <c r="AM30" s="27" t="s">
        <v>66</v>
      </c>
      <c r="AN30" s="34" t="s">
        <v>66</v>
      </c>
      <c r="AP30" s="27"/>
      <c r="AQ30" s="28">
        <v>3</v>
      </c>
      <c r="AR30" s="565" t="s">
        <v>122</v>
      </c>
      <c r="AS30" s="565"/>
      <c r="AT30" s="565"/>
      <c r="AU30" s="29">
        <v>8762</v>
      </c>
      <c r="AV30" s="29">
        <v>9467</v>
      </c>
      <c r="AW30" s="44">
        <v>12667</v>
      </c>
      <c r="AX30" s="29">
        <v>14651</v>
      </c>
      <c r="AY30" s="29">
        <v>17743</v>
      </c>
      <c r="AZ30" s="40">
        <v>22389</v>
      </c>
      <c r="BA30" s="40">
        <v>25254</v>
      </c>
      <c r="BB30" s="40">
        <v>27118</v>
      </c>
      <c r="BC30" s="40">
        <v>36459</v>
      </c>
      <c r="BD30" s="40">
        <v>31948</v>
      </c>
      <c r="BF30" s="52" t="s">
        <v>93</v>
      </c>
      <c r="BG30" s="42">
        <v>43.8</v>
      </c>
      <c r="BH30" s="42">
        <v>74.900000000000006</v>
      </c>
      <c r="BI30" s="42">
        <v>50.1</v>
      </c>
      <c r="BJ30" s="42">
        <v>52.4</v>
      </c>
      <c r="BL30" s="41" t="s">
        <v>510</v>
      </c>
      <c r="BM30" s="42">
        <v>21.899000000000001</v>
      </c>
      <c r="BN30" s="42">
        <v>0</v>
      </c>
      <c r="BO30" s="42">
        <v>0</v>
      </c>
      <c r="BP30" s="42">
        <v>0</v>
      </c>
      <c r="BQ30" s="42">
        <v>0</v>
      </c>
      <c r="BR30" s="42">
        <v>0</v>
      </c>
    </row>
    <row r="31" spans="1:70" ht="14.25" customHeight="1" thickTop="1" thickBot="1" x14ac:dyDescent="0.25">
      <c r="A31" s="67"/>
      <c r="B31" s="566" t="s">
        <v>125</v>
      </c>
      <c r="C31" s="566"/>
      <c r="D31" s="566"/>
      <c r="E31" s="566"/>
      <c r="F31" s="566"/>
      <c r="G31" s="80">
        <v>25726</v>
      </c>
      <c r="H31" s="80">
        <v>31899</v>
      </c>
      <c r="I31" s="80">
        <v>37721</v>
      </c>
      <c r="J31" s="80">
        <v>41935</v>
      </c>
      <c r="K31" s="80">
        <v>49101</v>
      </c>
      <c r="L31" s="81">
        <v>61008</v>
      </c>
      <c r="N31" s="567" t="s">
        <v>125</v>
      </c>
      <c r="O31" s="567"/>
      <c r="P31" s="567"/>
      <c r="Q31" s="567"/>
      <c r="R31" s="567"/>
      <c r="S31" s="68">
        <v>66027</v>
      </c>
      <c r="T31" s="68">
        <v>78561</v>
      </c>
      <c r="U31" s="68">
        <v>92916</v>
      </c>
      <c r="V31" s="68">
        <v>103409</v>
      </c>
      <c r="W31" s="68">
        <v>119146</v>
      </c>
      <c r="Y31" s="34"/>
      <c r="Z31" s="35">
        <v>6</v>
      </c>
      <c r="AA31" s="560" t="s">
        <v>126</v>
      </c>
      <c r="AB31" s="560"/>
      <c r="AC31" s="560"/>
      <c r="AD31" s="43">
        <v>0</v>
      </c>
      <c r="AE31" s="43">
        <v>0</v>
      </c>
      <c r="AF31" s="36">
        <v>6840</v>
      </c>
      <c r="AG31" s="36">
        <v>6462</v>
      </c>
      <c r="AH31" s="36">
        <v>6764</v>
      </c>
      <c r="AI31" s="36">
        <v>6887</v>
      </c>
      <c r="AJ31" s="37">
        <v>9120</v>
      </c>
      <c r="AK31" s="38">
        <v>9945</v>
      </c>
      <c r="AL31" s="27" t="s">
        <v>66</v>
      </c>
      <c r="AM31" s="27" t="s">
        <v>66</v>
      </c>
      <c r="AN31" s="34" t="s">
        <v>66</v>
      </c>
      <c r="AP31" s="27"/>
      <c r="AQ31" s="28">
        <v>4</v>
      </c>
      <c r="AR31" s="565" t="s">
        <v>127</v>
      </c>
      <c r="AS31" s="565"/>
      <c r="AT31" s="565"/>
      <c r="AU31" s="29">
        <v>3154</v>
      </c>
      <c r="AV31" s="29">
        <v>3028</v>
      </c>
      <c r="AW31" s="29">
        <v>4060</v>
      </c>
      <c r="AX31" s="29">
        <v>3883</v>
      </c>
      <c r="AY31" s="29">
        <v>5476</v>
      </c>
      <c r="AZ31" s="40">
        <v>8830</v>
      </c>
      <c r="BA31" s="40">
        <v>7935</v>
      </c>
      <c r="BB31" s="40">
        <v>12746</v>
      </c>
      <c r="BC31" s="40">
        <v>14822</v>
      </c>
      <c r="BD31" s="40">
        <v>13961</v>
      </c>
      <c r="BF31" s="52" t="s">
        <v>128</v>
      </c>
      <c r="BG31" s="42">
        <v>0</v>
      </c>
      <c r="BH31" s="42">
        <v>0</v>
      </c>
      <c r="BI31" s="42">
        <v>0</v>
      </c>
      <c r="BJ31" s="42">
        <v>67.7</v>
      </c>
      <c r="BL31" s="41" t="s">
        <v>123</v>
      </c>
      <c r="BM31" s="42">
        <v>0</v>
      </c>
      <c r="BN31" s="42">
        <v>0</v>
      </c>
      <c r="BO31" s="42">
        <v>0</v>
      </c>
      <c r="BP31" s="42">
        <v>2.1219999999999999</v>
      </c>
      <c r="BQ31" s="42">
        <v>3.714</v>
      </c>
      <c r="BR31" s="42">
        <v>3.2469999999999999</v>
      </c>
    </row>
    <row r="32" spans="1:70" ht="13.5" thickTop="1" x14ac:dyDescent="0.2">
      <c r="A32" s="69"/>
      <c r="B32" s="92" t="s">
        <v>486</v>
      </c>
      <c r="C32" s="70"/>
      <c r="D32" s="70"/>
      <c r="E32" s="70"/>
      <c r="F32" s="70"/>
      <c r="G32" s="71"/>
      <c r="H32" s="71"/>
      <c r="I32" s="71"/>
      <c r="J32" s="71"/>
      <c r="K32" s="71"/>
      <c r="Y32" s="34"/>
      <c r="Z32" s="35">
        <v>7</v>
      </c>
      <c r="AA32" s="560" t="s">
        <v>129</v>
      </c>
      <c r="AB32" s="560"/>
      <c r="AC32" s="560"/>
      <c r="AD32" s="43">
        <v>0</v>
      </c>
      <c r="AE32" s="43">
        <v>0</v>
      </c>
      <c r="AF32" s="36">
        <v>1149</v>
      </c>
      <c r="AG32" s="36">
        <v>1054</v>
      </c>
      <c r="AH32" s="36">
        <v>1120</v>
      </c>
      <c r="AI32" s="48">
        <v>992</v>
      </c>
      <c r="AJ32" s="37">
        <v>1188</v>
      </c>
      <c r="AK32" s="38">
        <v>1505</v>
      </c>
      <c r="AL32" s="37">
        <v>1683</v>
      </c>
      <c r="AM32" s="37">
        <v>1276</v>
      </c>
      <c r="AN32" s="39">
        <v>2026</v>
      </c>
      <c r="AP32" s="27"/>
      <c r="AQ32" s="28">
        <v>5</v>
      </c>
      <c r="AR32" s="565" t="s">
        <v>130</v>
      </c>
      <c r="AS32" s="565"/>
      <c r="AT32" s="565"/>
      <c r="AU32" s="38">
        <v>13410</v>
      </c>
      <c r="AV32" s="29">
        <v>17070</v>
      </c>
      <c r="AW32" s="29">
        <v>14973</v>
      </c>
      <c r="AX32" s="29">
        <v>13941</v>
      </c>
      <c r="AY32" s="29">
        <v>14439</v>
      </c>
      <c r="AZ32" s="40">
        <v>21813</v>
      </c>
      <c r="BA32" s="40">
        <v>32565</v>
      </c>
      <c r="BB32" s="40">
        <v>20636</v>
      </c>
      <c r="BC32" s="40">
        <v>25757</v>
      </c>
      <c r="BD32" s="40">
        <v>29395</v>
      </c>
      <c r="BF32" s="52" t="s">
        <v>131</v>
      </c>
      <c r="BG32" s="42">
        <v>0</v>
      </c>
      <c r="BH32" s="42">
        <v>0</v>
      </c>
      <c r="BI32" s="42">
        <v>0</v>
      </c>
      <c r="BJ32" s="42">
        <v>12.3</v>
      </c>
      <c r="BL32" s="41" t="s">
        <v>93</v>
      </c>
      <c r="BM32" s="42">
        <f>((53200))/1000</f>
        <v>53.2</v>
      </c>
      <c r="BN32" s="42">
        <v>88.402000000000001</v>
      </c>
      <c r="BO32" s="42">
        <v>305.64999999999998</v>
      </c>
      <c r="BP32" s="42">
        <v>117.79300000000001</v>
      </c>
      <c r="BQ32" s="42">
        <v>62.378999999999998</v>
      </c>
      <c r="BR32" s="42">
        <v>81.265000000000001</v>
      </c>
    </row>
    <row r="33" spans="1:70" x14ac:dyDescent="0.2">
      <c r="A33" s="69"/>
      <c r="B33" s="69"/>
      <c r="C33" s="69"/>
      <c r="D33" s="69"/>
      <c r="E33" s="69"/>
      <c r="F33" s="69"/>
      <c r="G33" s="72"/>
      <c r="H33" s="72"/>
      <c r="I33" s="72"/>
      <c r="J33" s="72"/>
      <c r="K33" s="72"/>
      <c r="L33" s="72"/>
      <c r="S33" s="31"/>
      <c r="T33" s="31"/>
      <c r="U33" s="31"/>
      <c r="V33" s="31"/>
      <c r="W33" s="31"/>
      <c r="Y33" s="34"/>
      <c r="Z33" s="35">
        <v>8</v>
      </c>
      <c r="AA33" s="560" t="s">
        <v>88</v>
      </c>
      <c r="AB33" s="560"/>
      <c r="AC33" s="560"/>
      <c r="AD33" s="43">
        <v>0</v>
      </c>
      <c r="AE33" s="43">
        <v>0</v>
      </c>
      <c r="AF33" s="36">
        <v>7398</v>
      </c>
      <c r="AG33" s="36">
        <v>7710</v>
      </c>
      <c r="AH33" s="36">
        <v>8747</v>
      </c>
      <c r="AI33" s="36">
        <v>8356</v>
      </c>
      <c r="AJ33" s="37">
        <v>9399</v>
      </c>
      <c r="AK33" s="38">
        <v>5365</v>
      </c>
      <c r="AL33" s="37">
        <v>6236</v>
      </c>
      <c r="AM33" s="37">
        <v>7064</v>
      </c>
      <c r="AN33" s="39">
        <v>12883</v>
      </c>
      <c r="AP33" s="27"/>
      <c r="AQ33" s="28">
        <v>6</v>
      </c>
      <c r="AR33" s="565" t="s">
        <v>132</v>
      </c>
      <c r="AS33" s="565"/>
      <c r="AT33" s="565"/>
      <c r="AU33" s="29">
        <v>22648</v>
      </c>
      <c r="AV33" s="29">
        <v>17629</v>
      </c>
      <c r="AW33" s="29">
        <v>24795</v>
      </c>
      <c r="AX33" s="29">
        <v>30851</v>
      </c>
      <c r="AY33" s="29">
        <v>40577</v>
      </c>
      <c r="AZ33" s="40">
        <v>48450</v>
      </c>
      <c r="BA33" s="40">
        <v>52830</v>
      </c>
      <c r="BB33" s="40">
        <v>58633</v>
      </c>
      <c r="BC33" s="40">
        <v>59213</v>
      </c>
      <c r="BD33" s="40">
        <v>68924</v>
      </c>
      <c r="BF33" s="21" t="s">
        <v>133</v>
      </c>
      <c r="BG33" s="22">
        <v>2144.5</v>
      </c>
      <c r="BH33" s="22">
        <v>2424.1999999999998</v>
      </c>
      <c r="BI33" s="22">
        <v>2775.3</v>
      </c>
      <c r="BJ33" s="22">
        <v>3412</v>
      </c>
      <c r="BL33" s="21" t="s">
        <v>507</v>
      </c>
      <c r="BM33" s="22">
        <v>3662.5340000000001</v>
      </c>
      <c r="BN33" s="22">
        <v>4080.145</v>
      </c>
      <c r="BO33" s="22">
        <v>4549.0479999999998</v>
      </c>
      <c r="BP33" s="22">
        <v>4696.1660000000002</v>
      </c>
      <c r="BQ33" s="22">
        <v>4435.5600000000004</v>
      </c>
      <c r="BR33" s="22">
        <v>5782.2730000000001</v>
      </c>
    </row>
    <row r="34" spans="1:70" s="94" customFormat="1" x14ac:dyDescent="0.2">
      <c r="A34" s="69"/>
      <c r="B34" s="112" t="s">
        <v>487</v>
      </c>
      <c r="C34" s="69"/>
      <c r="D34" s="69"/>
      <c r="E34" s="69"/>
      <c r="F34" s="69"/>
      <c r="G34" s="93"/>
      <c r="H34" s="93"/>
      <c r="I34" s="93"/>
      <c r="J34" s="93"/>
      <c r="K34" s="93"/>
      <c r="L34" s="93"/>
      <c r="S34" s="95"/>
      <c r="T34" s="95"/>
      <c r="U34" s="95"/>
      <c r="V34" s="95"/>
      <c r="W34" s="95"/>
      <c r="Y34" s="96"/>
      <c r="Z34" s="97">
        <v>9</v>
      </c>
      <c r="AA34" s="560" t="s">
        <v>113</v>
      </c>
      <c r="AB34" s="560"/>
      <c r="AC34" s="560"/>
      <c r="AD34" s="98">
        <v>0</v>
      </c>
      <c r="AE34" s="99">
        <v>32125</v>
      </c>
      <c r="AF34" s="98" t="s">
        <v>66</v>
      </c>
      <c r="AG34" s="98" t="s">
        <v>66</v>
      </c>
      <c r="AH34" s="98" t="s">
        <v>66</v>
      </c>
      <c r="AI34" s="98">
        <v>0</v>
      </c>
      <c r="AJ34" s="98">
        <v>0</v>
      </c>
      <c r="AK34" s="98">
        <v>0</v>
      </c>
      <c r="AL34" s="98">
        <v>0</v>
      </c>
      <c r="AM34" s="98">
        <v>0</v>
      </c>
      <c r="AN34" s="98">
        <v>0</v>
      </c>
      <c r="AP34" s="100"/>
      <c r="AQ34" s="101">
        <v>7</v>
      </c>
      <c r="AR34" s="565" t="s">
        <v>61</v>
      </c>
      <c r="AS34" s="565"/>
      <c r="AT34" s="565"/>
      <c r="AU34" s="98" t="s">
        <v>66</v>
      </c>
      <c r="AV34" s="50">
        <v>90</v>
      </c>
      <c r="AW34" s="98" t="s">
        <v>66</v>
      </c>
      <c r="AX34" s="98" t="s">
        <v>66</v>
      </c>
      <c r="AY34" s="98" t="s">
        <v>66</v>
      </c>
      <c r="AZ34" s="98" t="s">
        <v>66</v>
      </c>
      <c r="BA34" s="98" t="s">
        <v>66</v>
      </c>
      <c r="BB34" s="98" t="s">
        <v>66</v>
      </c>
      <c r="BC34" s="98" t="s">
        <v>66</v>
      </c>
      <c r="BD34" s="98" t="s">
        <v>66</v>
      </c>
      <c r="BF34" s="102" t="s">
        <v>134</v>
      </c>
      <c r="BG34" s="22">
        <v>999.3</v>
      </c>
      <c r="BH34" s="22">
        <v>1089.9000000000001</v>
      </c>
      <c r="BI34" s="22">
        <v>1215</v>
      </c>
      <c r="BJ34" s="22">
        <v>1406.3</v>
      </c>
      <c r="BL34" s="102" t="s">
        <v>134</v>
      </c>
      <c r="BM34" s="22">
        <v>1538.674</v>
      </c>
      <c r="BN34" s="22">
        <v>1862.162</v>
      </c>
      <c r="BO34" s="22">
        <v>1965.807</v>
      </c>
      <c r="BP34" s="22">
        <v>2217.4290000000001</v>
      </c>
      <c r="BQ34" s="22">
        <v>2397.7620000000002</v>
      </c>
      <c r="BR34" s="22">
        <v>2504.002</v>
      </c>
    </row>
    <row r="35" spans="1:70" s="94" customFormat="1" x14ac:dyDescent="0.2">
      <c r="A35" s="69"/>
      <c r="B35" s="112" t="s">
        <v>488</v>
      </c>
      <c r="C35" s="69"/>
      <c r="D35" s="69"/>
      <c r="E35" s="69"/>
      <c r="F35" s="69"/>
      <c r="G35" s="93"/>
      <c r="H35" s="93"/>
      <c r="I35" s="93"/>
      <c r="J35" s="93"/>
      <c r="K35" s="93"/>
      <c r="L35" s="93"/>
      <c r="S35" s="95"/>
      <c r="T35" s="95"/>
      <c r="U35" s="95"/>
      <c r="V35" s="95"/>
      <c r="W35" s="95"/>
      <c r="Y35" s="96"/>
      <c r="Z35" s="97">
        <v>10</v>
      </c>
      <c r="AA35" s="565" t="s">
        <v>132</v>
      </c>
      <c r="AB35" s="565"/>
      <c r="AC35" s="565"/>
      <c r="AD35" s="98">
        <v>0</v>
      </c>
      <c r="AE35" s="98">
        <v>0</v>
      </c>
      <c r="AF35" s="98">
        <v>0</v>
      </c>
      <c r="AG35" s="98">
        <v>0</v>
      </c>
      <c r="AH35" s="98">
        <v>0</v>
      </c>
      <c r="AI35" s="98">
        <v>0</v>
      </c>
      <c r="AJ35" s="98">
        <v>0</v>
      </c>
      <c r="AK35" s="98">
        <v>0</v>
      </c>
      <c r="AL35" s="103">
        <v>26466</v>
      </c>
      <c r="AM35" s="103">
        <v>21838</v>
      </c>
      <c r="AN35" s="104">
        <v>22223</v>
      </c>
      <c r="AP35" s="100"/>
      <c r="AQ35" s="101">
        <v>8</v>
      </c>
      <c r="AR35" s="565" t="s">
        <v>76</v>
      </c>
      <c r="AS35" s="565"/>
      <c r="AT35" s="565"/>
      <c r="AU35" s="98" t="s">
        <v>66</v>
      </c>
      <c r="AV35" s="50">
        <v>82</v>
      </c>
      <c r="AW35" s="50">
        <v>214</v>
      </c>
      <c r="AX35" s="50">
        <v>214</v>
      </c>
      <c r="AY35" s="50">
        <v>819</v>
      </c>
      <c r="AZ35" s="40">
        <v>1425</v>
      </c>
      <c r="BA35" s="40">
        <v>1971</v>
      </c>
      <c r="BB35" s="40">
        <v>2301</v>
      </c>
      <c r="BC35" s="40">
        <v>2511</v>
      </c>
      <c r="BD35" s="40">
        <v>1881</v>
      </c>
      <c r="BF35" s="102" t="s">
        <v>135</v>
      </c>
      <c r="BG35" s="22">
        <v>1145.2</v>
      </c>
      <c r="BH35" s="22">
        <v>1334.3</v>
      </c>
      <c r="BI35" s="22">
        <v>1560.3</v>
      </c>
      <c r="BJ35" s="22">
        <v>2005.8</v>
      </c>
      <c r="BL35" s="102" t="s">
        <v>508</v>
      </c>
      <c r="BM35" s="22">
        <v>2123.86</v>
      </c>
      <c r="BN35" s="22">
        <v>2217.9830000000002</v>
      </c>
      <c r="BO35" s="22">
        <v>2583.241</v>
      </c>
      <c r="BP35" s="22">
        <v>2478.7370000000001</v>
      </c>
      <c r="BQ35" s="22">
        <v>2037.798</v>
      </c>
      <c r="BR35" s="22">
        <v>3278.2710000000002</v>
      </c>
    </row>
    <row r="36" spans="1:70" s="94" customFormat="1" ht="12.75" customHeight="1" thickBot="1" x14ac:dyDescent="0.25">
      <c r="A36" s="69"/>
      <c r="B36" s="69"/>
      <c r="C36" s="69"/>
      <c r="D36" s="69"/>
      <c r="E36" s="69"/>
      <c r="F36" s="69"/>
      <c r="G36" s="93"/>
      <c r="H36" s="93"/>
      <c r="I36" s="93"/>
      <c r="J36" s="93"/>
      <c r="K36" s="93"/>
      <c r="L36" s="93"/>
      <c r="Y36" s="96"/>
      <c r="Z36" s="97">
        <v>11</v>
      </c>
      <c r="AA36" s="565" t="s">
        <v>61</v>
      </c>
      <c r="AB36" s="565"/>
      <c r="AC36" s="565"/>
      <c r="AD36" s="98">
        <v>0</v>
      </c>
      <c r="AE36" s="98">
        <v>0</v>
      </c>
      <c r="AF36" s="98">
        <v>0</v>
      </c>
      <c r="AG36" s="98">
        <v>0</v>
      </c>
      <c r="AH36" s="98">
        <v>0</v>
      </c>
      <c r="AI36" s="98">
        <v>0</v>
      </c>
      <c r="AJ36" s="98">
        <v>0</v>
      </c>
      <c r="AK36" s="98">
        <v>0</v>
      </c>
      <c r="AL36" s="103">
        <v>1022</v>
      </c>
      <c r="AM36" s="103">
        <v>1409</v>
      </c>
      <c r="AN36" s="96" t="s">
        <v>66</v>
      </c>
      <c r="AP36" s="100"/>
      <c r="AQ36" s="101">
        <v>9</v>
      </c>
      <c r="AR36" s="565" t="s">
        <v>136</v>
      </c>
      <c r="AS36" s="565"/>
      <c r="AT36" s="565"/>
      <c r="AU36" s="98">
        <v>16445</v>
      </c>
      <c r="AV36" s="40">
        <v>15050</v>
      </c>
      <c r="AW36" s="40">
        <v>15034</v>
      </c>
      <c r="AX36" s="40">
        <v>13997</v>
      </c>
      <c r="AY36" s="40">
        <v>17460</v>
      </c>
      <c r="AZ36" s="40">
        <v>18064</v>
      </c>
      <c r="BA36" s="40">
        <v>26039</v>
      </c>
      <c r="BB36" s="40">
        <v>34456</v>
      </c>
      <c r="BC36" s="40">
        <v>45723</v>
      </c>
      <c r="BD36" s="40">
        <v>54729</v>
      </c>
      <c r="BF36" s="105"/>
      <c r="BG36" s="105"/>
      <c r="BH36" s="105"/>
      <c r="BI36" s="105"/>
      <c r="BJ36" s="105"/>
      <c r="BL36" s="105"/>
      <c r="BM36" s="105"/>
      <c r="BN36" s="105"/>
      <c r="BO36" s="105"/>
      <c r="BP36" s="105"/>
      <c r="BQ36" s="105"/>
      <c r="BR36" s="105"/>
    </row>
    <row r="37" spans="1:70" s="94" customFormat="1" ht="17.25" customHeight="1" x14ac:dyDescent="0.2">
      <c r="A37" s="69"/>
      <c r="B37" s="69"/>
      <c r="C37" s="69"/>
      <c r="D37" s="69"/>
      <c r="E37" s="69"/>
      <c r="F37" s="69"/>
      <c r="G37" s="93"/>
      <c r="H37" s="93"/>
      <c r="I37" s="93"/>
      <c r="J37" s="93"/>
      <c r="K37" s="93"/>
      <c r="L37" s="93"/>
      <c r="S37" s="95"/>
      <c r="T37" s="95"/>
      <c r="U37" s="95"/>
      <c r="V37" s="95"/>
      <c r="W37" s="95"/>
      <c r="Y37" s="96"/>
      <c r="Z37" s="97">
        <v>12</v>
      </c>
      <c r="AA37" s="49" t="s">
        <v>76</v>
      </c>
      <c r="AB37" s="49"/>
      <c r="AC37" s="49"/>
      <c r="AD37" s="98">
        <v>0</v>
      </c>
      <c r="AE37" s="98">
        <v>0</v>
      </c>
      <c r="AF37" s="98">
        <v>0</v>
      </c>
      <c r="AG37" s="98">
        <v>0</v>
      </c>
      <c r="AH37" s="98">
        <v>0</v>
      </c>
      <c r="AI37" s="98">
        <v>0</v>
      </c>
      <c r="AJ37" s="98">
        <v>0</v>
      </c>
      <c r="AK37" s="98">
        <v>0</v>
      </c>
      <c r="AL37" s="101">
        <v>416</v>
      </c>
      <c r="AM37" s="101">
        <v>713</v>
      </c>
      <c r="AN37" s="106">
        <v>19057</v>
      </c>
      <c r="AP37" s="100"/>
      <c r="AQ37" s="101">
        <v>10</v>
      </c>
      <c r="AR37" s="565" t="s">
        <v>137</v>
      </c>
      <c r="AS37" s="565"/>
      <c r="AT37" s="565"/>
      <c r="AU37" s="98" t="s">
        <v>66</v>
      </c>
      <c r="AV37" s="40">
        <v>1890</v>
      </c>
      <c r="AW37" s="40">
        <v>2646</v>
      </c>
      <c r="AX37" s="40">
        <v>2450</v>
      </c>
      <c r="AY37" s="40">
        <v>2842</v>
      </c>
      <c r="AZ37" s="40">
        <v>3743</v>
      </c>
      <c r="BA37" s="40">
        <v>4572</v>
      </c>
      <c r="BB37" s="40">
        <v>5390</v>
      </c>
      <c r="BC37" s="40">
        <v>5409</v>
      </c>
      <c r="BD37" s="40">
        <v>5907</v>
      </c>
      <c r="BF37" s="90" t="s">
        <v>138</v>
      </c>
      <c r="BH37" s="90"/>
      <c r="BI37" s="90"/>
      <c r="BJ37" s="90"/>
      <c r="BL37" s="90" t="s">
        <v>138</v>
      </c>
      <c r="BN37" s="90"/>
      <c r="BO37" s="90"/>
      <c r="BP37" s="90"/>
      <c r="BQ37" s="90"/>
    </row>
    <row r="38" spans="1:70" s="94" customFormat="1" ht="14.25" customHeight="1" thickBot="1" x14ac:dyDescent="0.25">
      <c r="A38" s="69"/>
      <c r="B38" s="69"/>
      <c r="C38" s="69"/>
      <c r="D38" s="69"/>
      <c r="E38" s="69"/>
      <c r="F38" s="69"/>
      <c r="G38" s="93"/>
      <c r="H38" s="93"/>
      <c r="I38" s="93"/>
      <c r="J38" s="93"/>
      <c r="K38" s="93"/>
      <c r="L38" s="93"/>
      <c r="S38" s="95"/>
      <c r="T38" s="95"/>
      <c r="U38" s="95"/>
      <c r="V38" s="95"/>
      <c r="W38" s="95"/>
      <c r="Y38" s="96"/>
      <c r="Z38" s="97">
        <v>13</v>
      </c>
      <c r="AA38" s="565" t="s">
        <v>136</v>
      </c>
      <c r="AB38" s="565"/>
      <c r="AC38" s="565"/>
      <c r="AD38" s="98">
        <v>0</v>
      </c>
      <c r="AE38" s="98">
        <v>0</v>
      </c>
      <c r="AF38" s="98">
        <v>0</v>
      </c>
      <c r="AG38" s="98">
        <v>0</v>
      </c>
      <c r="AH38" s="98">
        <v>0</v>
      </c>
      <c r="AI38" s="98">
        <v>0</v>
      </c>
      <c r="AJ38" s="98">
        <v>0</v>
      </c>
      <c r="AK38" s="98">
        <v>0</v>
      </c>
      <c r="AL38" s="103">
        <v>20728</v>
      </c>
      <c r="AM38" s="103">
        <v>20825</v>
      </c>
      <c r="AN38" s="96" t="s">
        <v>66</v>
      </c>
      <c r="AP38" s="100"/>
      <c r="AQ38" s="107">
        <v>11</v>
      </c>
      <c r="AR38" s="565" t="s">
        <v>139</v>
      </c>
      <c r="AS38" s="565"/>
      <c r="AT38" s="565"/>
      <c r="AU38" s="98" t="s">
        <v>66</v>
      </c>
      <c r="AV38" s="50">
        <v>2523</v>
      </c>
      <c r="AW38" s="40">
        <v>4346</v>
      </c>
      <c r="AX38" s="98" t="s">
        <v>66</v>
      </c>
      <c r="AY38" s="98" t="s">
        <v>66</v>
      </c>
      <c r="AZ38" s="98" t="s">
        <v>66</v>
      </c>
      <c r="BA38" s="98" t="s">
        <v>66</v>
      </c>
      <c r="BB38" s="98" t="s">
        <v>66</v>
      </c>
      <c r="BC38" s="98" t="s">
        <v>67</v>
      </c>
      <c r="BD38" s="98" t="s">
        <v>67</v>
      </c>
      <c r="BH38" s="91"/>
      <c r="BI38" s="91"/>
      <c r="BJ38" s="91"/>
    </row>
    <row r="39" spans="1:70" s="94" customFormat="1" ht="14.25" customHeight="1" thickTop="1" thickBot="1" x14ac:dyDescent="0.25">
      <c r="A39" s="69"/>
      <c r="B39" s="69"/>
      <c r="C39" s="69"/>
      <c r="D39" s="69"/>
      <c r="E39" s="69"/>
      <c r="F39" s="69"/>
      <c r="G39" s="108"/>
      <c r="H39" s="108"/>
      <c r="I39" s="108"/>
      <c r="J39" s="108"/>
      <c r="K39" s="108"/>
      <c r="S39" s="95"/>
      <c r="T39" s="95"/>
      <c r="U39" s="95"/>
      <c r="V39" s="95"/>
      <c r="W39" s="95"/>
      <c r="Y39" s="568" t="s">
        <v>125</v>
      </c>
      <c r="Z39" s="568"/>
      <c r="AA39" s="568"/>
      <c r="AB39" s="568"/>
      <c r="AC39" s="568"/>
      <c r="AD39" s="109">
        <v>132647</v>
      </c>
      <c r="AE39" s="109">
        <v>136552</v>
      </c>
      <c r="AF39" s="109">
        <v>158600</v>
      </c>
      <c r="AG39" s="109">
        <v>177532</v>
      </c>
      <c r="AH39" s="109">
        <v>193134</v>
      </c>
      <c r="AI39" s="109">
        <v>223596</v>
      </c>
      <c r="AJ39" s="110">
        <v>249200</v>
      </c>
      <c r="AK39" s="110">
        <v>252707</v>
      </c>
      <c r="AL39" s="110">
        <v>319217</v>
      </c>
      <c r="AM39" s="110">
        <v>342518</v>
      </c>
      <c r="AN39" s="110">
        <v>387729</v>
      </c>
      <c r="AP39" s="76" t="s">
        <v>140</v>
      </c>
      <c r="AQ39" s="76"/>
      <c r="AR39" s="76"/>
      <c r="AS39" s="76"/>
      <c r="AT39" s="76"/>
      <c r="AU39" s="78">
        <v>371960</v>
      </c>
      <c r="AV39" s="78">
        <v>447599</v>
      </c>
      <c r="AW39" s="78">
        <v>508757</v>
      </c>
      <c r="AX39" s="78">
        <v>549571</v>
      </c>
      <c r="AY39" s="78">
        <v>630010</v>
      </c>
      <c r="AZ39" s="78">
        <v>721321</v>
      </c>
      <c r="BA39" s="78">
        <v>823123</v>
      </c>
      <c r="BB39" s="78">
        <v>945567</v>
      </c>
      <c r="BC39" s="78">
        <v>1223738</v>
      </c>
      <c r="BD39" s="78">
        <v>1396670</v>
      </c>
      <c r="BH39" s="91"/>
      <c r="BI39" s="91"/>
      <c r="BJ39" s="91"/>
    </row>
    <row r="40" spans="1:70" s="94" customFormat="1" ht="13.5" thickTop="1" x14ac:dyDescent="0.2">
      <c r="A40" s="69"/>
      <c r="B40" s="69"/>
      <c r="C40" s="69"/>
      <c r="D40" s="69"/>
      <c r="E40" s="69"/>
      <c r="F40" s="69"/>
      <c r="G40" s="108"/>
      <c r="H40" s="108"/>
      <c r="I40" s="108"/>
      <c r="J40" s="108"/>
      <c r="K40" s="108"/>
      <c r="BH40" s="111"/>
      <c r="BI40" s="111"/>
      <c r="BJ40" s="111"/>
    </row>
    <row r="41" spans="1:70" ht="13.5" customHeight="1" x14ac:dyDescent="0.2">
      <c r="A41" s="73"/>
      <c r="B41" s="73"/>
      <c r="C41" s="73"/>
      <c r="D41" s="73"/>
      <c r="E41" s="73"/>
      <c r="F41" s="73"/>
      <c r="G41" s="74"/>
      <c r="H41" s="74"/>
      <c r="I41" s="74"/>
      <c r="J41" s="74"/>
      <c r="K41" s="74"/>
      <c r="BL41" s="67"/>
      <c r="BM41" s="67"/>
      <c r="BN41" s="67"/>
      <c r="BO41" s="67"/>
      <c r="BP41" s="67"/>
      <c r="BQ41" s="67"/>
      <c r="BR41" s="67"/>
    </row>
    <row r="42" spans="1:70" ht="12.75" customHeight="1" x14ac:dyDescent="0.2">
      <c r="A42" s="73"/>
      <c r="B42" s="73"/>
      <c r="C42" s="73"/>
      <c r="D42" s="73"/>
      <c r="E42" s="73"/>
      <c r="F42" s="73"/>
      <c r="G42" s="74"/>
      <c r="H42" s="74"/>
      <c r="I42" s="74"/>
      <c r="J42" s="74"/>
      <c r="K42" s="74"/>
      <c r="AD42" s="31"/>
      <c r="AE42" s="31"/>
      <c r="AF42" s="31"/>
      <c r="AG42" s="31"/>
      <c r="AH42" s="31"/>
      <c r="AI42" s="31"/>
      <c r="AJ42" s="31"/>
      <c r="AK42" s="31"/>
      <c r="AL42" s="31"/>
      <c r="AM42" s="31"/>
      <c r="AN42" s="31"/>
      <c r="AU42" s="31"/>
      <c r="AV42" s="31"/>
      <c r="AW42" s="31"/>
      <c r="AX42" s="31"/>
      <c r="AY42" s="31"/>
      <c r="AZ42" s="31"/>
      <c r="BA42" s="31"/>
      <c r="BB42" s="31"/>
      <c r="BC42" s="31"/>
      <c r="BD42" s="31"/>
      <c r="BL42" s="91"/>
      <c r="BM42" s="434"/>
      <c r="BN42" s="91"/>
      <c r="BO42" s="91"/>
      <c r="BP42" s="91"/>
      <c r="BQ42" s="91"/>
      <c r="BR42" s="67"/>
    </row>
    <row r="43" spans="1:70" ht="12.75" customHeight="1" x14ac:dyDescent="0.2">
      <c r="A43" s="73"/>
      <c r="B43" s="73"/>
      <c r="C43" s="73"/>
      <c r="D43" s="73"/>
      <c r="E43" s="73"/>
      <c r="F43" s="73"/>
      <c r="G43" s="74"/>
      <c r="H43" s="74"/>
      <c r="I43" s="74"/>
      <c r="J43" s="74"/>
      <c r="K43" s="74"/>
      <c r="AD43" s="31"/>
      <c r="AE43" s="31"/>
      <c r="AF43" s="31"/>
      <c r="AG43" s="31"/>
      <c r="AH43" s="31"/>
      <c r="AI43" s="31"/>
      <c r="AJ43" s="31"/>
      <c r="AK43" s="31"/>
      <c r="AL43" s="31"/>
      <c r="AM43" s="31"/>
      <c r="AN43" s="31"/>
      <c r="AU43" s="31"/>
      <c r="AV43" s="31"/>
      <c r="AW43" s="31"/>
      <c r="AX43" s="31"/>
      <c r="AY43" s="31"/>
      <c r="AZ43" s="31"/>
      <c r="BA43" s="31"/>
      <c r="BB43" s="31"/>
      <c r="BC43" s="31"/>
      <c r="BD43" s="31"/>
    </row>
    <row r="44" spans="1:70" ht="12.75" customHeight="1" x14ac:dyDescent="0.2">
      <c r="A44" s="73"/>
      <c r="B44" s="73"/>
      <c r="C44" s="73"/>
      <c r="D44" s="73"/>
      <c r="E44" s="73"/>
      <c r="F44" s="73"/>
      <c r="G44" s="74"/>
      <c r="H44" s="74"/>
      <c r="I44" s="74"/>
      <c r="J44" s="74"/>
      <c r="K44" s="74"/>
      <c r="AD44" s="31"/>
      <c r="AE44" s="31"/>
      <c r="AF44" s="31"/>
      <c r="AG44" s="31"/>
      <c r="AH44" s="31"/>
      <c r="AI44" s="31"/>
      <c r="AJ44" s="31"/>
      <c r="AK44" s="31"/>
      <c r="AL44" s="31"/>
      <c r="AM44" s="31"/>
      <c r="AN44" s="31"/>
      <c r="AU44" s="31"/>
      <c r="AV44" s="31"/>
      <c r="AW44" s="31"/>
      <c r="AX44" s="31"/>
      <c r="AY44" s="31"/>
      <c r="AZ44" s="31"/>
      <c r="BA44" s="31"/>
      <c r="BB44" s="31"/>
      <c r="BC44" s="31"/>
      <c r="BD44" s="31"/>
    </row>
    <row r="45" spans="1:70" ht="12.75" customHeight="1" x14ac:dyDescent="0.2">
      <c r="A45" s="73"/>
      <c r="B45" s="73"/>
      <c r="C45" s="73"/>
      <c r="D45" s="73"/>
      <c r="E45" s="73"/>
      <c r="F45" s="73"/>
      <c r="G45" s="74"/>
      <c r="H45" s="74"/>
      <c r="I45" s="74"/>
      <c r="J45" s="74"/>
      <c r="K45" s="74"/>
      <c r="AD45" s="31"/>
      <c r="AE45" s="31"/>
      <c r="AF45" s="31"/>
      <c r="AG45" s="31"/>
      <c r="AH45" s="31"/>
      <c r="AI45" s="31"/>
      <c r="AJ45" s="31"/>
      <c r="AK45" s="31"/>
      <c r="AL45" s="31"/>
      <c r="AM45" s="31"/>
      <c r="AN45" s="31"/>
      <c r="AU45" s="31"/>
      <c r="AV45" s="31"/>
      <c r="AW45" s="31"/>
      <c r="AX45" s="31"/>
      <c r="AY45" s="31"/>
      <c r="AZ45" s="31"/>
      <c r="BA45" s="31"/>
      <c r="BB45" s="31"/>
      <c r="BC45" s="31"/>
      <c r="BD45" s="31"/>
    </row>
    <row r="46" spans="1:70" ht="12.75" customHeight="1" x14ac:dyDescent="0.2">
      <c r="A46" s="73"/>
      <c r="B46" s="73"/>
      <c r="C46" s="73"/>
      <c r="D46" s="73"/>
      <c r="E46" s="73"/>
      <c r="F46" s="73"/>
      <c r="G46" s="74"/>
      <c r="H46" s="74"/>
      <c r="I46" s="74"/>
      <c r="J46" s="74"/>
      <c r="K46" s="74"/>
      <c r="AD46" s="31"/>
      <c r="AE46" s="31"/>
      <c r="AF46" s="31"/>
      <c r="AG46" s="31"/>
      <c r="AH46" s="31"/>
      <c r="AI46" s="31"/>
      <c r="AJ46" s="31"/>
      <c r="AK46" s="31"/>
      <c r="AL46" s="31"/>
      <c r="AM46" s="31"/>
      <c r="AN46" s="31"/>
      <c r="AU46" s="31"/>
      <c r="AV46" s="31"/>
      <c r="AW46" s="31"/>
      <c r="AX46" s="31"/>
      <c r="AY46" s="31"/>
      <c r="AZ46" s="31"/>
      <c r="BA46" s="31"/>
      <c r="BB46" s="31"/>
      <c r="BC46" s="31"/>
      <c r="BD46" s="31"/>
    </row>
    <row r="47" spans="1:70" ht="12.75" customHeight="1" x14ac:dyDescent="0.2">
      <c r="A47" s="73"/>
      <c r="B47" s="73"/>
      <c r="C47" s="73"/>
      <c r="D47" s="73"/>
      <c r="E47" s="73"/>
      <c r="F47" s="73"/>
      <c r="G47" s="74"/>
      <c r="H47" s="74"/>
      <c r="I47" s="74"/>
      <c r="J47" s="74"/>
      <c r="K47" s="74"/>
      <c r="AD47" s="31"/>
      <c r="AE47" s="31"/>
      <c r="AF47" s="31"/>
      <c r="AG47" s="31"/>
      <c r="AH47" s="31"/>
      <c r="AI47" s="31"/>
      <c r="AJ47" s="31"/>
      <c r="AK47" s="31"/>
      <c r="AL47" s="31"/>
      <c r="AM47" s="31"/>
      <c r="AN47" s="31"/>
      <c r="AU47" s="31"/>
      <c r="AV47" s="31"/>
      <c r="AW47" s="31"/>
      <c r="AX47" s="31"/>
      <c r="AY47" s="31"/>
      <c r="AZ47" s="31"/>
      <c r="BA47" s="31"/>
      <c r="BB47" s="31"/>
      <c r="BC47" s="31"/>
      <c r="BD47" s="31"/>
    </row>
    <row r="48" spans="1:70" ht="12.75" customHeight="1" x14ac:dyDescent="0.2">
      <c r="A48" s="73"/>
      <c r="B48" s="73"/>
      <c r="C48" s="73"/>
      <c r="D48" s="73"/>
      <c r="E48" s="73"/>
      <c r="F48" s="73"/>
      <c r="G48" s="74"/>
      <c r="H48" s="74"/>
      <c r="I48" s="74"/>
      <c r="J48" s="74"/>
      <c r="K48" s="74"/>
      <c r="AD48" s="31"/>
      <c r="AE48" s="31"/>
      <c r="AF48" s="31"/>
      <c r="AG48" s="31"/>
      <c r="AH48" s="31"/>
      <c r="AI48" s="31"/>
      <c r="AJ48" s="31"/>
      <c r="AK48" s="31"/>
      <c r="AL48" s="31"/>
      <c r="AM48" s="31"/>
      <c r="AN48" s="31"/>
      <c r="AU48" s="31"/>
      <c r="AV48" s="31"/>
      <c r="AW48" s="31"/>
      <c r="AX48" s="31"/>
      <c r="AY48" s="31"/>
      <c r="AZ48" s="31"/>
      <c r="BA48" s="31"/>
      <c r="BB48" s="31"/>
      <c r="BC48" s="31"/>
      <c r="BD48" s="31"/>
    </row>
    <row r="49" spans="1:11" ht="12.75" customHeight="1" x14ac:dyDescent="0.2">
      <c r="A49" s="73"/>
      <c r="B49" s="73"/>
      <c r="C49" s="73"/>
      <c r="D49" s="73"/>
      <c r="E49" s="73"/>
      <c r="F49" s="73"/>
      <c r="G49" s="74"/>
      <c r="H49" s="74"/>
      <c r="I49" s="74"/>
      <c r="J49" s="74"/>
      <c r="K49" s="74"/>
    </row>
    <row r="50" spans="1:11" ht="12.75" customHeight="1" x14ac:dyDescent="0.2">
      <c r="A50" s="73"/>
      <c r="B50" s="73"/>
      <c r="C50" s="73"/>
      <c r="D50" s="73"/>
      <c r="E50" s="73"/>
      <c r="F50" s="73"/>
      <c r="G50" s="74"/>
      <c r="H50" s="74"/>
      <c r="I50" s="74"/>
      <c r="J50" s="74"/>
      <c r="K50" s="74"/>
    </row>
    <row r="51" spans="1:11" ht="12.75" customHeight="1" x14ac:dyDescent="0.2">
      <c r="A51" s="73"/>
      <c r="B51" s="73"/>
      <c r="C51" s="73"/>
      <c r="D51" s="73"/>
      <c r="E51" s="73"/>
      <c r="F51" s="73"/>
      <c r="G51" s="74"/>
      <c r="H51" s="74"/>
      <c r="I51" s="74"/>
      <c r="J51" s="74"/>
      <c r="K51" s="74"/>
    </row>
    <row r="52" spans="1:11" ht="12.75" customHeight="1" x14ac:dyDescent="0.2">
      <c r="A52" s="73"/>
      <c r="B52" s="73"/>
      <c r="C52" s="73"/>
      <c r="D52" s="73"/>
      <c r="E52" s="73"/>
      <c r="F52" s="73"/>
      <c r="G52" s="74"/>
      <c r="H52" s="74"/>
      <c r="I52" s="74"/>
      <c r="J52" s="74"/>
      <c r="K52" s="74"/>
    </row>
    <row r="53" spans="1:11" ht="12.75" customHeight="1" x14ac:dyDescent="0.2">
      <c r="A53" s="73"/>
      <c r="B53" s="73"/>
      <c r="C53" s="73"/>
      <c r="D53" s="73"/>
      <c r="E53" s="73"/>
      <c r="F53" s="73"/>
      <c r="G53" s="74"/>
      <c r="H53" s="74"/>
      <c r="I53" s="74"/>
      <c r="J53" s="74"/>
      <c r="K53" s="74"/>
    </row>
    <row r="54" spans="1:11" ht="12.75" customHeight="1" x14ac:dyDescent="0.2">
      <c r="A54" s="73"/>
      <c r="B54" s="73"/>
      <c r="C54" s="73"/>
      <c r="D54" s="73"/>
      <c r="E54" s="73"/>
      <c r="F54" s="73"/>
      <c r="G54" s="74"/>
      <c r="H54" s="74"/>
      <c r="I54" s="74"/>
      <c r="J54" s="74"/>
      <c r="K54" s="74"/>
    </row>
  </sheetData>
  <mergeCells count="93">
    <mergeCell ref="BM4:BR4"/>
    <mergeCell ref="AA32:AC32"/>
    <mergeCell ref="AR32:AT32"/>
    <mergeCell ref="AA33:AC33"/>
    <mergeCell ref="AR33:AT33"/>
    <mergeCell ref="AA34:AC34"/>
    <mergeCell ref="AR34:AT34"/>
    <mergeCell ref="AR37:AT37"/>
    <mergeCell ref="AA38:AC38"/>
    <mergeCell ref="AR38:AT38"/>
    <mergeCell ref="Y39:AC39"/>
    <mergeCell ref="AA35:AC35"/>
    <mergeCell ref="AR35:AT35"/>
    <mergeCell ref="AA36:AC36"/>
    <mergeCell ref="AR36:AT36"/>
    <mergeCell ref="D30:F30"/>
    <mergeCell ref="P30:R30"/>
    <mergeCell ref="AA30:AC30"/>
    <mergeCell ref="AR30:AT30"/>
    <mergeCell ref="B31:F31"/>
    <mergeCell ref="N31:R31"/>
    <mergeCell ref="AA31:AC31"/>
    <mergeCell ref="AR31:AT31"/>
    <mergeCell ref="D28:F28"/>
    <mergeCell ref="P28:R28"/>
    <mergeCell ref="AA28:AC28"/>
    <mergeCell ref="AR28:AT28"/>
    <mergeCell ref="D29:F29"/>
    <mergeCell ref="P29:R29"/>
    <mergeCell ref="AA29:AC29"/>
    <mergeCell ref="AR29:AT29"/>
    <mergeCell ref="D26:F26"/>
    <mergeCell ref="P26:R26"/>
    <mergeCell ref="AA26:AC26"/>
    <mergeCell ref="AS26:AT26"/>
    <mergeCell ref="D27:F27"/>
    <mergeCell ref="P27:R27"/>
    <mergeCell ref="AA27:AC27"/>
    <mergeCell ref="AQ27:AT27"/>
    <mergeCell ref="C24:F24"/>
    <mergeCell ref="O24:R24"/>
    <mergeCell ref="AB24:AC24"/>
    <mergeCell ref="AS24:AT24"/>
    <mergeCell ref="D25:F25"/>
    <mergeCell ref="P25:R25"/>
    <mergeCell ref="Z25:AC25"/>
    <mergeCell ref="AS25:AT25"/>
    <mergeCell ref="E22:F22"/>
    <mergeCell ref="Q22:R22"/>
    <mergeCell ref="AB22:AC22"/>
    <mergeCell ref="AS22:AT22"/>
    <mergeCell ref="E23:F23"/>
    <mergeCell ref="Q23:R23"/>
    <mergeCell ref="AB23:AC23"/>
    <mergeCell ref="AR23:AT23"/>
    <mergeCell ref="D20:F20"/>
    <mergeCell ref="P20:R20"/>
    <mergeCell ref="AB20:AC20"/>
    <mergeCell ref="AS20:AT20"/>
    <mergeCell ref="E21:F21"/>
    <mergeCell ref="Q21:R21"/>
    <mergeCell ref="AA21:AC21"/>
    <mergeCell ref="AS21:AT21"/>
    <mergeCell ref="Q18:R18"/>
    <mergeCell ref="AA18:AC18"/>
    <mergeCell ref="Q19:R19"/>
    <mergeCell ref="AB19:AC19"/>
    <mergeCell ref="AR19:AT19"/>
    <mergeCell ref="P17:R17"/>
    <mergeCell ref="E14:F14"/>
    <mergeCell ref="AB14:AC14"/>
    <mergeCell ref="AS14:AT14"/>
    <mergeCell ref="Q13:R13"/>
    <mergeCell ref="E8:F8"/>
    <mergeCell ref="Q8:R8"/>
    <mergeCell ref="AA8:AC8"/>
    <mergeCell ref="AR8:AT8"/>
    <mergeCell ref="AB9:AC9"/>
    <mergeCell ref="AS9:AT9"/>
    <mergeCell ref="C6:F6"/>
    <mergeCell ref="O6:R6"/>
    <mergeCell ref="Z6:AC6"/>
    <mergeCell ref="AQ6:AT6"/>
    <mergeCell ref="D7:F7"/>
    <mergeCell ref="P7:R7"/>
    <mergeCell ref="AA7:AC7"/>
    <mergeCell ref="AR7:AT7"/>
    <mergeCell ref="BF2:BJ2"/>
    <mergeCell ref="B5:F5"/>
    <mergeCell ref="N5:R5"/>
    <mergeCell ref="Y5:AC5"/>
    <mergeCell ref="AP5:AT5"/>
    <mergeCell ref="BG4:BJ4"/>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187"/>
  <sheetViews>
    <sheetView topLeftCell="A22" zoomScaleNormal="100" workbookViewId="0">
      <selection activeCell="D41" sqref="D41"/>
    </sheetView>
  </sheetViews>
  <sheetFormatPr defaultRowHeight="12.75" x14ac:dyDescent="0.2"/>
  <cols>
    <col min="1" max="1" width="8.140625" style="173" customWidth="1"/>
    <col min="2" max="2" width="54" style="173" customWidth="1"/>
    <col min="3" max="3" width="7.85546875" style="173" customWidth="1"/>
    <col min="4" max="11" width="8.85546875" style="173" customWidth="1"/>
    <col min="12" max="12" width="9.85546875" style="173" customWidth="1"/>
    <col min="13" max="27" width="9.140625" style="173"/>
    <col min="28" max="28" width="30.42578125" style="173" customWidth="1"/>
    <col min="29" max="36" width="9.28515625" style="173" bestFit="1" customWidth="1"/>
    <col min="37" max="37" width="37" style="173" customWidth="1"/>
    <col min="38" max="50" width="9.85546875" style="173" bestFit="1" customWidth="1"/>
    <col min="51" max="51" width="8.7109375" style="173" bestFit="1" customWidth="1"/>
    <col min="52" max="16384" width="9.140625" style="173"/>
  </cols>
  <sheetData>
    <row r="1" spans="2:51" ht="8.25" customHeight="1" x14ac:dyDescent="0.2"/>
    <row r="2" spans="2:51" ht="18.75" x14ac:dyDescent="0.3">
      <c r="B2" s="351" t="s">
        <v>484</v>
      </c>
    </row>
    <row r="3" spans="2:51" ht="15.75" x14ac:dyDescent="0.25">
      <c r="B3" s="329" t="s">
        <v>445</v>
      </c>
    </row>
    <row r="4" spans="2:51" ht="15.75" x14ac:dyDescent="0.25">
      <c r="B4" s="329"/>
    </row>
    <row r="5" spans="2:51" ht="13.5" thickBot="1" x14ac:dyDescent="0.25">
      <c r="B5" s="412" t="s">
        <v>1</v>
      </c>
      <c r="C5" s="328"/>
      <c r="D5" s="328"/>
      <c r="E5" s="328"/>
      <c r="F5" s="328"/>
      <c r="G5" s="328"/>
      <c r="H5" s="328"/>
      <c r="I5" s="328"/>
      <c r="J5" s="328"/>
      <c r="K5" s="328"/>
      <c r="L5" s="328"/>
      <c r="M5" s="328"/>
      <c r="N5" s="328"/>
      <c r="O5" s="328"/>
      <c r="P5" s="328"/>
      <c r="Q5" s="328"/>
      <c r="R5" s="328"/>
      <c r="S5" s="328"/>
      <c r="T5" s="328"/>
      <c r="U5" s="328"/>
      <c r="V5" s="328"/>
      <c r="W5" s="328"/>
      <c r="X5" s="328"/>
      <c r="Y5" s="328"/>
      <c r="Z5" s="328"/>
      <c r="AB5" s="328"/>
      <c r="AC5" s="328"/>
      <c r="AD5" s="328"/>
      <c r="AE5" s="328"/>
      <c r="AF5" s="328"/>
      <c r="AG5" s="328"/>
      <c r="AH5" s="328"/>
      <c r="AI5" s="328"/>
    </row>
    <row r="6" spans="2:51" s="216" customFormat="1" ht="14.25" thickTop="1" thickBot="1" x14ac:dyDescent="0.25">
      <c r="B6" s="422" t="s">
        <v>446</v>
      </c>
      <c r="C6" s="423" t="s">
        <v>447</v>
      </c>
      <c r="D6" s="423" t="s">
        <v>448</v>
      </c>
      <c r="E6" s="423" t="s">
        <v>449</v>
      </c>
      <c r="F6" s="423" t="s">
        <v>4</v>
      </c>
      <c r="G6" s="423" t="s">
        <v>5</v>
      </c>
      <c r="H6" s="423" t="s">
        <v>6</v>
      </c>
      <c r="I6" s="423" t="s">
        <v>7</v>
      </c>
      <c r="J6" s="423" t="s">
        <v>8</v>
      </c>
      <c r="K6" s="423" t="s">
        <v>9</v>
      </c>
      <c r="L6" s="423" t="s">
        <v>10</v>
      </c>
      <c r="M6" s="423" t="s">
        <v>11</v>
      </c>
      <c r="N6" s="423" t="s">
        <v>12</v>
      </c>
      <c r="O6" s="423" t="s">
        <v>13</v>
      </c>
      <c r="P6" s="423" t="s">
        <v>14</v>
      </c>
      <c r="Q6" s="423" t="s">
        <v>15</v>
      </c>
      <c r="R6" s="423" t="s">
        <v>16</v>
      </c>
      <c r="S6" s="423" t="s">
        <v>17</v>
      </c>
      <c r="T6" s="423" t="s">
        <v>18</v>
      </c>
      <c r="U6" s="423" t="s">
        <v>19</v>
      </c>
      <c r="V6" s="423" t="s">
        <v>20</v>
      </c>
      <c r="W6" s="423" t="s">
        <v>21</v>
      </c>
      <c r="X6" s="423" t="s">
        <v>22</v>
      </c>
      <c r="Y6" s="423" t="s">
        <v>23</v>
      </c>
      <c r="Z6" s="423" t="s">
        <v>24</v>
      </c>
      <c r="AB6" s="422" t="s">
        <v>446</v>
      </c>
      <c r="AC6" s="423" t="s">
        <v>25</v>
      </c>
      <c r="AD6" s="423" t="s">
        <v>26</v>
      </c>
      <c r="AE6" s="423" t="s">
        <v>145</v>
      </c>
      <c r="AF6" s="423" t="s">
        <v>28</v>
      </c>
      <c r="AG6" s="423" t="s">
        <v>146</v>
      </c>
      <c r="AH6" s="423" t="s">
        <v>30</v>
      </c>
      <c r="AI6" s="219" t="s">
        <v>31</v>
      </c>
      <c r="AK6" s="424" t="s">
        <v>446</v>
      </c>
      <c r="AL6" s="219" t="s">
        <v>32</v>
      </c>
      <c r="AM6" s="219" t="s">
        <v>33</v>
      </c>
      <c r="AN6" s="219" t="s">
        <v>34</v>
      </c>
      <c r="AO6" s="219" t="s">
        <v>35</v>
      </c>
      <c r="AP6" s="219" t="s">
        <v>37</v>
      </c>
      <c r="AQ6" s="219" t="s">
        <v>38</v>
      </c>
      <c r="AR6" s="219" t="s">
        <v>39</v>
      </c>
      <c r="AS6" s="219" t="s">
        <v>40</v>
      </c>
      <c r="AT6" s="215" t="s">
        <v>514</v>
      </c>
      <c r="AU6" s="215" t="s">
        <v>493</v>
      </c>
      <c r="AV6" s="215" t="s">
        <v>494</v>
      </c>
      <c r="AW6" s="215" t="s">
        <v>495</v>
      </c>
      <c r="AX6" s="215" t="s">
        <v>496</v>
      </c>
      <c r="AY6" s="215" t="s">
        <v>511</v>
      </c>
    </row>
    <row r="7" spans="2:51" ht="13.5" thickTop="1" x14ac:dyDescent="0.2">
      <c r="B7" s="413"/>
      <c r="C7" s="184"/>
      <c r="D7" s="184"/>
      <c r="E7" s="184"/>
      <c r="F7" s="184"/>
      <c r="G7" s="184"/>
      <c r="H7" s="184"/>
      <c r="I7" s="184"/>
      <c r="J7" s="184"/>
      <c r="K7" s="184"/>
      <c r="L7" s="184"/>
      <c r="M7" s="184"/>
      <c r="N7" s="184"/>
      <c r="O7" s="184"/>
      <c r="P7" s="184"/>
      <c r="Q7" s="184"/>
      <c r="R7" s="184"/>
      <c r="S7" s="184"/>
      <c r="T7" s="184"/>
      <c r="U7" s="184"/>
      <c r="V7" s="184"/>
      <c r="W7" s="184"/>
      <c r="X7" s="184"/>
      <c r="Y7" s="184"/>
      <c r="Z7" s="184"/>
      <c r="AB7" s="414"/>
      <c r="AC7" s="184"/>
      <c r="AD7" s="184"/>
      <c r="AE7" s="184"/>
      <c r="AF7" s="184"/>
      <c r="AG7" s="184"/>
      <c r="AH7" s="184"/>
      <c r="AI7" s="184"/>
      <c r="AK7" s="413"/>
      <c r="AL7" s="184"/>
      <c r="AM7" s="184"/>
      <c r="AN7" s="184"/>
      <c r="AO7" s="184"/>
      <c r="AP7" s="184"/>
      <c r="AQ7" s="184"/>
      <c r="AR7" s="184"/>
      <c r="AS7" s="184"/>
      <c r="AT7" s="185"/>
      <c r="AU7" s="185"/>
      <c r="AV7" s="185"/>
      <c r="AW7" s="185"/>
      <c r="AX7" s="185"/>
      <c r="AY7" s="185"/>
    </row>
    <row r="8" spans="2:51" ht="15.75" customHeight="1" x14ac:dyDescent="0.2">
      <c r="B8" s="415" t="s">
        <v>450</v>
      </c>
      <c r="C8" s="190">
        <v>19264</v>
      </c>
      <c r="D8" s="190">
        <v>21901</v>
      </c>
      <c r="E8" s="190">
        <v>26482</v>
      </c>
      <c r="F8" s="190">
        <v>30704</v>
      </c>
      <c r="G8" s="190">
        <v>38502</v>
      </c>
      <c r="H8" s="190">
        <v>47002</v>
      </c>
      <c r="I8" s="190">
        <v>51930</v>
      </c>
      <c r="J8" s="190">
        <v>59181</v>
      </c>
      <c r="K8" s="190">
        <v>72290</v>
      </c>
      <c r="L8" s="190">
        <v>77403</v>
      </c>
      <c r="M8" s="190">
        <v>89877</v>
      </c>
      <c r="N8" s="190">
        <v>103873</v>
      </c>
      <c r="O8" s="190">
        <v>117021</v>
      </c>
      <c r="P8" s="190">
        <v>139108</v>
      </c>
      <c r="Q8" s="190">
        <v>158805</v>
      </c>
      <c r="R8" s="190">
        <v>163857</v>
      </c>
      <c r="S8" s="190">
        <v>216569</v>
      </c>
      <c r="T8" s="190">
        <v>239528</v>
      </c>
      <c r="U8" s="190">
        <v>270734</v>
      </c>
      <c r="V8" s="190">
        <v>317932</v>
      </c>
      <c r="W8" s="190">
        <v>368260</v>
      </c>
      <c r="X8" s="190">
        <v>384330</v>
      </c>
      <c r="Y8" s="190">
        <v>429454</v>
      </c>
      <c r="Z8" s="190">
        <v>468601</v>
      </c>
      <c r="AB8" s="416" t="s">
        <v>450</v>
      </c>
      <c r="AC8" s="190">
        <v>512500</v>
      </c>
      <c r="AD8" s="431">
        <v>553000</v>
      </c>
      <c r="AE8" s="431">
        <v>624100</v>
      </c>
      <c r="AF8" s="431">
        <v>720800</v>
      </c>
      <c r="AG8" s="431">
        <v>794000</v>
      </c>
      <c r="AH8" s="431">
        <v>900014</v>
      </c>
      <c r="AI8" s="190">
        <v>1076600</v>
      </c>
      <c r="AK8" s="416" t="s">
        <v>476</v>
      </c>
      <c r="AL8" s="190">
        <v>1297957</v>
      </c>
      <c r="AM8" s="190">
        <v>1499380</v>
      </c>
      <c r="AN8" s="190">
        <v>1850901</v>
      </c>
      <c r="AO8" s="190">
        <v>2078165</v>
      </c>
      <c r="AP8" s="190">
        <v>2252855</v>
      </c>
      <c r="AQ8" s="190">
        <v>2566514</v>
      </c>
      <c r="AR8" s="190">
        <v>2982436</v>
      </c>
      <c r="AS8" s="190">
        <v>3637297</v>
      </c>
      <c r="AT8" s="190">
        <v>3931042</v>
      </c>
      <c r="AU8" s="190">
        <v>4446979</v>
      </c>
      <c r="AV8" s="190">
        <v>4936723</v>
      </c>
      <c r="AW8" s="190">
        <v>5228015</v>
      </c>
      <c r="AX8" s="190">
        <v>4900724</v>
      </c>
      <c r="AY8" s="190">
        <v>6272168</v>
      </c>
    </row>
    <row r="9" spans="2:51" ht="15.75" customHeight="1" x14ac:dyDescent="0.2">
      <c r="B9" s="220" t="s">
        <v>451</v>
      </c>
      <c r="C9" s="195">
        <v>15544</v>
      </c>
      <c r="D9" s="195">
        <v>17750</v>
      </c>
      <c r="E9" s="195">
        <v>21585</v>
      </c>
      <c r="F9" s="195">
        <v>25093</v>
      </c>
      <c r="G9" s="195">
        <v>32507</v>
      </c>
      <c r="H9" s="195">
        <v>38846</v>
      </c>
      <c r="I9" s="195">
        <v>43003</v>
      </c>
      <c r="J9" s="195">
        <v>49029</v>
      </c>
      <c r="K9" s="195">
        <v>58361</v>
      </c>
      <c r="L9" s="195">
        <v>61218</v>
      </c>
      <c r="M9" s="195">
        <v>72423</v>
      </c>
      <c r="N9" s="195">
        <v>82927</v>
      </c>
      <c r="O9" s="195">
        <v>93456</v>
      </c>
      <c r="P9" s="195">
        <v>110338</v>
      </c>
      <c r="Q9" s="195">
        <v>119435</v>
      </c>
      <c r="R9" s="195">
        <v>129640</v>
      </c>
      <c r="S9" s="195">
        <v>164307</v>
      </c>
      <c r="T9" s="195">
        <v>178391</v>
      </c>
      <c r="U9" s="195">
        <v>208410</v>
      </c>
      <c r="V9" s="195">
        <v>257892</v>
      </c>
      <c r="W9" s="195">
        <v>305580</v>
      </c>
      <c r="X9" s="195">
        <v>324641</v>
      </c>
      <c r="Y9" s="195">
        <v>354754</v>
      </c>
      <c r="Z9" s="195">
        <v>390726</v>
      </c>
      <c r="AB9" s="410" t="s">
        <v>451</v>
      </c>
      <c r="AC9" s="195">
        <v>405600</v>
      </c>
      <c r="AD9" s="408">
        <v>441600</v>
      </c>
      <c r="AE9" s="408">
        <v>478100</v>
      </c>
      <c r="AF9" s="408">
        <v>555800</v>
      </c>
      <c r="AG9" s="408">
        <v>611000</v>
      </c>
      <c r="AH9" s="408">
        <v>659410</v>
      </c>
      <c r="AI9" s="195">
        <v>803700</v>
      </c>
      <c r="AK9" s="220" t="s">
        <v>451</v>
      </c>
      <c r="AL9" s="195">
        <v>889685</v>
      </c>
      <c r="AM9" s="195">
        <v>1050696</v>
      </c>
      <c r="AN9" s="195">
        <v>1204670</v>
      </c>
      <c r="AO9" s="195">
        <v>1472821</v>
      </c>
      <c r="AP9" s="195">
        <v>1699334</v>
      </c>
      <c r="AQ9" s="195">
        <v>2052886</v>
      </c>
      <c r="AR9" s="195">
        <v>2199232</v>
      </c>
      <c r="AS9" s="195">
        <v>2564509</v>
      </c>
      <c r="AT9" s="195">
        <v>3017596</v>
      </c>
      <c r="AU9" s="195">
        <v>3660418</v>
      </c>
      <c r="AV9" s="195">
        <v>3969248</v>
      </c>
      <c r="AW9" s="195">
        <v>4467160</v>
      </c>
      <c r="AX9" s="195">
        <v>4473422</v>
      </c>
      <c r="AY9" s="195">
        <v>4747802</v>
      </c>
    </row>
    <row r="10" spans="2:51" ht="15.75" customHeight="1" x14ac:dyDescent="0.2">
      <c r="B10" s="220" t="s">
        <v>452</v>
      </c>
      <c r="C10" s="195">
        <v>3720</v>
      </c>
      <c r="D10" s="195">
        <v>4151</v>
      </c>
      <c r="E10" s="195">
        <v>4897</v>
      </c>
      <c r="F10" s="195">
        <v>5611</v>
      </c>
      <c r="G10" s="195">
        <v>5995</v>
      </c>
      <c r="H10" s="195">
        <v>8156</v>
      </c>
      <c r="I10" s="195">
        <v>8927</v>
      </c>
      <c r="J10" s="195">
        <v>10152</v>
      </c>
      <c r="K10" s="195">
        <v>13929</v>
      </c>
      <c r="L10" s="195">
        <v>16185</v>
      </c>
      <c r="M10" s="195">
        <v>17454</v>
      </c>
      <c r="N10" s="195">
        <v>20946</v>
      </c>
      <c r="O10" s="195">
        <v>23565</v>
      </c>
      <c r="P10" s="195">
        <v>28770</v>
      </c>
      <c r="Q10" s="195">
        <v>39370</v>
      </c>
      <c r="R10" s="195">
        <v>34217</v>
      </c>
      <c r="S10" s="195">
        <v>52262</v>
      </c>
      <c r="T10" s="195">
        <v>61137</v>
      </c>
      <c r="U10" s="195">
        <v>62324</v>
      </c>
      <c r="V10" s="195">
        <v>60040</v>
      </c>
      <c r="W10" s="195">
        <v>62680</v>
      </c>
      <c r="X10" s="195">
        <v>59689</v>
      </c>
      <c r="Y10" s="195">
        <v>74700</v>
      </c>
      <c r="Z10" s="195">
        <v>77875</v>
      </c>
      <c r="AB10" s="410" t="s">
        <v>452</v>
      </c>
      <c r="AC10" s="195">
        <v>106900</v>
      </c>
      <c r="AD10" s="408">
        <v>111400</v>
      </c>
      <c r="AE10" s="408">
        <v>146000</v>
      </c>
      <c r="AF10" s="408">
        <v>165000</v>
      </c>
      <c r="AG10" s="408">
        <v>183000</v>
      </c>
      <c r="AH10" s="408">
        <v>240604</v>
      </c>
      <c r="AI10" s="195">
        <v>272900</v>
      </c>
      <c r="AK10" s="220" t="s">
        <v>452</v>
      </c>
      <c r="AL10" s="195">
        <v>408272</v>
      </c>
      <c r="AM10" s="195">
        <v>448684</v>
      </c>
      <c r="AN10" s="195">
        <v>646231</v>
      </c>
      <c r="AO10" s="195">
        <v>605344</v>
      </c>
      <c r="AP10" s="195">
        <v>553521</v>
      </c>
      <c r="AQ10" s="195">
        <v>513628</v>
      </c>
      <c r="AR10" s="195">
        <v>783204</v>
      </c>
      <c r="AS10" s="195">
        <v>1072788</v>
      </c>
      <c r="AT10" s="195">
        <v>913446</v>
      </c>
      <c r="AU10" s="195">
        <v>786561</v>
      </c>
      <c r="AV10" s="195">
        <v>967475</v>
      </c>
      <c r="AW10" s="195">
        <v>760855</v>
      </c>
      <c r="AX10" s="195">
        <v>427302</v>
      </c>
      <c r="AY10" s="195">
        <v>1524366</v>
      </c>
    </row>
    <row r="11" spans="2:51" ht="15.75" customHeight="1" x14ac:dyDescent="0.2">
      <c r="B11" s="417" t="s">
        <v>453</v>
      </c>
      <c r="C11" s="190">
        <v>585</v>
      </c>
      <c r="D11" s="190">
        <v>423</v>
      </c>
      <c r="E11" s="190">
        <v>523</v>
      </c>
      <c r="F11" s="190">
        <v>975</v>
      </c>
      <c r="G11" s="190">
        <v>1464</v>
      </c>
      <c r="H11" s="190">
        <v>2019</v>
      </c>
      <c r="I11" s="190">
        <v>1909</v>
      </c>
      <c r="J11" s="190">
        <v>2286</v>
      </c>
      <c r="K11" s="190">
        <v>2565</v>
      </c>
      <c r="L11" s="190">
        <v>2639</v>
      </c>
      <c r="M11" s="190">
        <v>2942</v>
      </c>
      <c r="N11" s="190">
        <v>1819</v>
      </c>
      <c r="O11" s="190">
        <v>5789</v>
      </c>
      <c r="P11" s="190">
        <v>5189</v>
      </c>
      <c r="Q11" s="190">
        <v>6780</v>
      </c>
      <c r="R11" s="190">
        <v>7920</v>
      </c>
      <c r="S11" s="190">
        <v>14934</v>
      </c>
      <c r="T11" s="190">
        <v>1600</v>
      </c>
      <c r="U11" s="190">
        <v>2000</v>
      </c>
      <c r="V11" s="190">
        <v>5000</v>
      </c>
      <c r="W11" s="190">
        <v>12000</v>
      </c>
      <c r="X11" s="425">
        <v>0</v>
      </c>
      <c r="Y11" s="425">
        <v>0</v>
      </c>
      <c r="Z11" s="425">
        <v>0</v>
      </c>
      <c r="AB11" s="416" t="s">
        <v>469</v>
      </c>
      <c r="AC11" s="190">
        <v>709100</v>
      </c>
      <c r="AD11" s="190">
        <v>717900</v>
      </c>
      <c r="AE11" s="190">
        <v>826250</v>
      </c>
      <c r="AF11" s="190">
        <v>898200</v>
      </c>
      <c r="AG11" s="190">
        <v>956000</v>
      </c>
      <c r="AH11" s="190">
        <v>1116981</v>
      </c>
      <c r="AI11" s="190">
        <v>1401900</v>
      </c>
      <c r="AK11" s="417" t="s">
        <v>473</v>
      </c>
      <c r="AL11" s="190">
        <v>1675458</v>
      </c>
      <c r="AM11" s="190">
        <v>2276549</v>
      </c>
      <c r="AN11" s="190">
        <v>2531308</v>
      </c>
      <c r="AO11" s="190">
        <v>3007226</v>
      </c>
      <c r="AP11" s="190">
        <v>3447263</v>
      </c>
      <c r="AQ11" s="190">
        <v>3936218</v>
      </c>
      <c r="AR11" s="190">
        <v>4816300</v>
      </c>
      <c r="AS11" s="190">
        <v>5026016</v>
      </c>
      <c r="AT11" s="190">
        <v>5387767</v>
      </c>
      <c r="AU11" s="190">
        <v>5796302</v>
      </c>
      <c r="AV11" s="190">
        <v>6800520</v>
      </c>
      <c r="AW11" s="190">
        <v>7488395</v>
      </c>
      <c r="AX11" s="190">
        <v>8345640</v>
      </c>
      <c r="AY11" s="190">
        <v>9648488</v>
      </c>
    </row>
    <row r="12" spans="2:51" ht="15.75" customHeight="1" x14ac:dyDescent="0.2">
      <c r="B12" s="417" t="s">
        <v>454</v>
      </c>
      <c r="C12" s="190">
        <v>32329</v>
      </c>
      <c r="D12" s="190">
        <v>35171</v>
      </c>
      <c r="E12" s="190">
        <v>40898</v>
      </c>
      <c r="F12" s="190">
        <v>48994</v>
      </c>
      <c r="G12" s="190">
        <v>54629</v>
      </c>
      <c r="H12" s="190">
        <v>63639</v>
      </c>
      <c r="I12" s="190">
        <v>71013</v>
      </c>
      <c r="J12" s="190">
        <v>87121</v>
      </c>
      <c r="K12" s="190">
        <v>100002</v>
      </c>
      <c r="L12" s="190">
        <v>116819</v>
      </c>
      <c r="M12" s="190">
        <v>134463</v>
      </c>
      <c r="N12" s="190">
        <v>152402</v>
      </c>
      <c r="O12" s="190">
        <v>180373</v>
      </c>
      <c r="P12" s="190">
        <v>201176</v>
      </c>
      <c r="Q12" s="190">
        <v>221645</v>
      </c>
      <c r="R12" s="190">
        <v>260970</v>
      </c>
      <c r="S12" s="190">
        <v>321474</v>
      </c>
      <c r="T12" s="190">
        <v>348653</v>
      </c>
      <c r="U12" s="190">
        <v>364913</v>
      </c>
      <c r="V12" s="190">
        <v>428284</v>
      </c>
      <c r="W12" s="190">
        <v>518099</v>
      </c>
      <c r="X12" s="190">
        <v>540919</v>
      </c>
      <c r="Y12" s="190">
        <v>634014</v>
      </c>
      <c r="Z12" s="190">
        <v>647778</v>
      </c>
      <c r="AB12" s="410" t="s">
        <v>455</v>
      </c>
      <c r="AC12" s="195">
        <v>626400</v>
      </c>
      <c r="AD12" s="408">
        <v>645700</v>
      </c>
      <c r="AE12" s="408">
        <v>700200</v>
      </c>
      <c r="AF12" s="408">
        <v>791700</v>
      </c>
      <c r="AG12" s="408">
        <v>775000</v>
      </c>
      <c r="AH12" s="408">
        <v>864500</v>
      </c>
      <c r="AI12" s="195">
        <v>1034700</v>
      </c>
      <c r="AK12" s="220" t="s">
        <v>455</v>
      </c>
      <c r="AL12" s="195">
        <v>1375345</v>
      </c>
      <c r="AM12" s="195">
        <v>1853147</v>
      </c>
      <c r="AN12" s="195">
        <v>2041570</v>
      </c>
      <c r="AO12" s="195">
        <v>2386042</v>
      </c>
      <c r="AP12" s="195">
        <v>2900784</v>
      </c>
      <c r="AQ12" s="195">
        <v>3122502</v>
      </c>
      <c r="AR12" s="195">
        <v>3660434</v>
      </c>
      <c r="AS12" s="195">
        <v>4004582</v>
      </c>
      <c r="AT12" s="195">
        <v>4424747</v>
      </c>
      <c r="AU12" s="195">
        <v>4694294</v>
      </c>
      <c r="AV12" s="195">
        <v>5197854</v>
      </c>
      <c r="AW12" s="195">
        <v>5854267</v>
      </c>
      <c r="AX12" s="195">
        <v>7104031</v>
      </c>
      <c r="AY12" s="195">
        <v>8532020</v>
      </c>
    </row>
    <row r="13" spans="2:51" ht="15.75" customHeight="1" x14ac:dyDescent="0.2">
      <c r="B13" s="220" t="s">
        <v>455</v>
      </c>
      <c r="C13" s="195">
        <v>18925</v>
      </c>
      <c r="D13" s="195">
        <v>19213</v>
      </c>
      <c r="E13" s="195">
        <v>25545</v>
      </c>
      <c r="F13" s="195">
        <v>30500</v>
      </c>
      <c r="G13" s="195">
        <v>32824</v>
      </c>
      <c r="H13" s="195">
        <v>37839</v>
      </c>
      <c r="I13" s="195">
        <v>44544</v>
      </c>
      <c r="J13" s="195">
        <v>57738</v>
      </c>
      <c r="K13" s="195">
        <v>71945</v>
      </c>
      <c r="L13" s="195">
        <v>83769</v>
      </c>
      <c r="M13" s="195">
        <v>94686</v>
      </c>
      <c r="N13" s="195">
        <v>116242</v>
      </c>
      <c r="O13" s="195">
        <v>133645</v>
      </c>
      <c r="P13" s="195">
        <v>153066</v>
      </c>
      <c r="Q13" s="195">
        <v>165595</v>
      </c>
      <c r="R13" s="195">
        <v>195676</v>
      </c>
      <c r="S13" s="195">
        <v>230120</v>
      </c>
      <c r="T13" s="195">
        <v>272457</v>
      </c>
      <c r="U13" s="195">
        <v>293460</v>
      </c>
      <c r="V13" s="195">
        <v>345941</v>
      </c>
      <c r="W13" s="195">
        <v>423866</v>
      </c>
      <c r="X13" s="195">
        <v>455411</v>
      </c>
      <c r="Y13" s="195">
        <v>529919</v>
      </c>
      <c r="Z13" s="195">
        <v>547279</v>
      </c>
      <c r="AB13" s="418" t="s">
        <v>456</v>
      </c>
      <c r="AC13" s="198" t="s">
        <v>470</v>
      </c>
      <c r="AK13" s="418" t="s">
        <v>456</v>
      </c>
      <c r="AS13" s="444" t="s">
        <v>517</v>
      </c>
    </row>
    <row r="14" spans="2:51" ht="15.75" customHeight="1" x14ac:dyDescent="0.2">
      <c r="B14" s="418" t="s">
        <v>456</v>
      </c>
      <c r="C14" s="408"/>
      <c r="D14" s="408"/>
      <c r="E14" s="408"/>
      <c r="F14" s="408"/>
      <c r="G14" s="408"/>
      <c r="H14" s="408"/>
      <c r="U14" s="408"/>
      <c r="V14" s="408"/>
      <c r="W14" s="408"/>
      <c r="X14" s="408"/>
      <c r="Y14" s="408"/>
      <c r="Z14" s="408"/>
      <c r="AB14" s="418" t="s">
        <v>457</v>
      </c>
      <c r="AC14" s="195">
        <v>262247</v>
      </c>
      <c r="AD14" s="408">
        <v>249252</v>
      </c>
      <c r="AE14" s="408">
        <v>275292</v>
      </c>
      <c r="AF14" s="408">
        <v>227810</v>
      </c>
      <c r="AG14" s="408">
        <v>222387</v>
      </c>
      <c r="AH14" s="408">
        <v>234752</v>
      </c>
      <c r="AI14" s="408">
        <v>260021</v>
      </c>
      <c r="AK14" s="418" t="s">
        <v>457</v>
      </c>
      <c r="AL14" s="408">
        <v>386916</v>
      </c>
      <c r="AM14" s="408">
        <v>509574</v>
      </c>
      <c r="AN14" s="408">
        <v>656259</v>
      </c>
      <c r="AO14" s="408">
        <v>661270</v>
      </c>
      <c r="AP14" s="408">
        <v>716603</v>
      </c>
      <c r="AQ14" s="408">
        <v>901919</v>
      </c>
      <c r="AR14" s="408">
        <v>1005798</v>
      </c>
      <c r="AS14" s="408">
        <v>1161876</v>
      </c>
      <c r="AT14" s="408">
        <v>1316697</v>
      </c>
      <c r="AU14" s="408">
        <v>1263368</v>
      </c>
      <c r="AV14" s="408">
        <v>1348435</v>
      </c>
      <c r="AW14" s="408">
        <v>1499922</v>
      </c>
      <c r="AX14" s="408">
        <v>2091126</v>
      </c>
      <c r="AY14" s="408">
        <v>2619739</v>
      </c>
    </row>
    <row r="15" spans="2:51" ht="15.75" customHeight="1" x14ac:dyDescent="0.2">
      <c r="B15" s="418" t="s">
        <v>457</v>
      </c>
      <c r="C15" s="408">
        <v>2455</v>
      </c>
      <c r="D15" s="408">
        <v>2791</v>
      </c>
      <c r="E15" s="408">
        <v>3356</v>
      </c>
      <c r="F15" s="408">
        <v>3976</v>
      </c>
      <c r="G15" s="408">
        <v>5070</v>
      </c>
      <c r="H15" s="408">
        <v>5909</v>
      </c>
      <c r="I15" s="408">
        <v>7661</v>
      </c>
      <c r="J15" s="408">
        <v>11139</v>
      </c>
      <c r="K15" s="408">
        <v>14128</v>
      </c>
      <c r="L15" s="408">
        <v>16529</v>
      </c>
      <c r="M15" s="408">
        <v>19734</v>
      </c>
      <c r="N15" s="408">
        <v>23955</v>
      </c>
      <c r="O15" s="408">
        <v>33238</v>
      </c>
      <c r="P15" s="408">
        <v>38132</v>
      </c>
      <c r="Q15" s="408">
        <v>46713</v>
      </c>
      <c r="R15" s="408">
        <v>50048</v>
      </c>
      <c r="S15" s="408">
        <v>62401</v>
      </c>
      <c r="T15" s="408">
        <v>78805</v>
      </c>
      <c r="U15" s="408">
        <v>90900</v>
      </c>
      <c r="V15" s="408">
        <v>97246</v>
      </c>
      <c r="W15" s="408">
        <v>132529</v>
      </c>
      <c r="X15" s="408">
        <v>161155</v>
      </c>
      <c r="Y15" s="408">
        <v>202356</v>
      </c>
      <c r="Z15" s="408">
        <v>220100</v>
      </c>
      <c r="AB15" s="410" t="s">
        <v>458</v>
      </c>
      <c r="AC15" s="195">
        <v>95600</v>
      </c>
      <c r="AD15" s="408">
        <v>89800</v>
      </c>
      <c r="AE15" s="408">
        <v>126250</v>
      </c>
      <c r="AF15" s="408">
        <v>129200</v>
      </c>
      <c r="AG15" s="408">
        <v>161000</v>
      </c>
      <c r="AH15" s="408">
        <v>227718</v>
      </c>
      <c r="AI15" s="195">
        <v>365100</v>
      </c>
      <c r="AK15" s="220" t="s">
        <v>458</v>
      </c>
      <c r="AL15" s="195">
        <v>433658</v>
      </c>
      <c r="AM15" s="195">
        <v>451896</v>
      </c>
      <c r="AN15" s="195">
        <v>480282</v>
      </c>
      <c r="AO15" s="195">
        <v>613441</v>
      </c>
      <c r="AP15" s="195">
        <v>506103</v>
      </c>
      <c r="AQ15" s="195">
        <v>731868</v>
      </c>
      <c r="AR15" s="195">
        <v>777096</v>
      </c>
      <c r="AS15" s="195">
        <v>1135918</v>
      </c>
      <c r="AT15" s="195">
        <v>1113223</v>
      </c>
      <c r="AU15" s="195">
        <v>757653</v>
      </c>
      <c r="AV15" s="195">
        <v>888078</v>
      </c>
      <c r="AW15" s="195">
        <v>1030407</v>
      </c>
      <c r="AX15" s="195">
        <v>1146793</v>
      </c>
      <c r="AY15" s="195">
        <v>1213281</v>
      </c>
    </row>
    <row r="16" spans="2:51" ht="15.75" customHeight="1" x14ac:dyDescent="0.2">
      <c r="B16" s="220" t="s">
        <v>458</v>
      </c>
      <c r="C16" s="195">
        <v>13404</v>
      </c>
      <c r="D16" s="195">
        <v>15958</v>
      </c>
      <c r="E16" s="195">
        <v>15353</v>
      </c>
      <c r="F16" s="195">
        <v>18494</v>
      </c>
      <c r="G16" s="195">
        <v>21805</v>
      </c>
      <c r="H16" s="195">
        <v>25800</v>
      </c>
      <c r="I16" s="408">
        <v>26469</v>
      </c>
      <c r="J16" s="408">
        <v>29383</v>
      </c>
      <c r="K16" s="408">
        <v>28057</v>
      </c>
      <c r="L16" s="195">
        <v>33050</v>
      </c>
      <c r="M16" s="195">
        <v>39777</v>
      </c>
      <c r="N16" s="195">
        <v>36160</v>
      </c>
      <c r="O16" s="195">
        <v>46728</v>
      </c>
      <c r="P16" s="195">
        <v>48110</v>
      </c>
      <c r="Q16" s="195">
        <v>56050</v>
      </c>
      <c r="R16" s="195">
        <v>65294</v>
      </c>
      <c r="S16" s="408">
        <v>91354</v>
      </c>
      <c r="T16" s="408">
        <v>76196</v>
      </c>
      <c r="U16" s="195">
        <v>71453</v>
      </c>
      <c r="V16" s="195">
        <v>82343</v>
      </c>
      <c r="W16" s="195">
        <v>94233</v>
      </c>
      <c r="X16" s="195">
        <v>85508</v>
      </c>
      <c r="Y16" s="195">
        <v>104095</v>
      </c>
      <c r="Z16" s="195">
        <v>98286</v>
      </c>
      <c r="AB16" s="410" t="s">
        <v>459</v>
      </c>
      <c r="AC16" s="195">
        <v>-12900</v>
      </c>
      <c r="AD16" s="408">
        <v>-17600</v>
      </c>
      <c r="AE16" s="410">
        <v>-200</v>
      </c>
      <c r="AF16" s="408">
        <v>-22700</v>
      </c>
      <c r="AG16" s="408">
        <v>20000</v>
      </c>
      <c r="AH16" s="408">
        <v>24763</v>
      </c>
      <c r="AI16" s="195">
        <v>2100</v>
      </c>
      <c r="AK16" s="220" t="s">
        <v>459</v>
      </c>
      <c r="AL16" s="195">
        <v>-9035</v>
      </c>
      <c r="AM16" s="195">
        <v>-28494</v>
      </c>
      <c r="AN16" s="195">
        <v>6911</v>
      </c>
      <c r="AO16" s="195">
        <v>39383</v>
      </c>
      <c r="AP16" s="195">
        <v>7904</v>
      </c>
      <c r="AQ16" s="195">
        <v>12019</v>
      </c>
      <c r="AR16" s="195">
        <v>362783</v>
      </c>
      <c r="AS16" s="195">
        <v>100610</v>
      </c>
      <c r="AT16" s="195">
        <v>27381</v>
      </c>
      <c r="AU16" s="195">
        <v>1314104</v>
      </c>
      <c r="AV16" s="195">
        <v>1680657</v>
      </c>
      <c r="AW16" s="195">
        <v>1621682</v>
      </c>
      <c r="AX16" s="195">
        <v>1219192</v>
      </c>
      <c r="AY16" s="195">
        <v>1203741</v>
      </c>
    </row>
    <row r="17" spans="2:51" ht="15.75" customHeight="1" x14ac:dyDescent="0.2">
      <c r="B17" s="220" t="s">
        <v>459</v>
      </c>
      <c r="C17" s="298">
        <v>0</v>
      </c>
      <c r="D17" s="298">
        <v>0</v>
      </c>
      <c r="E17" s="298">
        <v>0</v>
      </c>
      <c r="F17" s="298">
        <v>0</v>
      </c>
      <c r="G17" s="298">
        <v>0</v>
      </c>
      <c r="H17" s="298">
        <v>0</v>
      </c>
      <c r="I17" s="298">
        <v>0</v>
      </c>
      <c r="J17" s="298">
        <v>0</v>
      </c>
      <c r="K17" s="298">
        <v>0</v>
      </c>
      <c r="L17" s="298">
        <v>0</v>
      </c>
      <c r="M17" s="298">
        <v>0</v>
      </c>
      <c r="N17" s="298">
        <v>0</v>
      </c>
      <c r="O17" s="298">
        <v>0</v>
      </c>
      <c r="P17" s="298">
        <v>0</v>
      </c>
      <c r="Q17" s="298">
        <v>0</v>
      </c>
      <c r="R17" s="298">
        <v>0</v>
      </c>
      <c r="S17" s="298">
        <v>0</v>
      </c>
      <c r="T17" s="298">
        <v>0</v>
      </c>
      <c r="U17" s="298">
        <v>0</v>
      </c>
      <c r="V17" s="298">
        <v>0</v>
      </c>
      <c r="W17" s="298">
        <v>0</v>
      </c>
      <c r="X17" s="298">
        <v>0</v>
      </c>
      <c r="Y17" s="298">
        <v>0</v>
      </c>
      <c r="Z17" s="195">
        <v>2213</v>
      </c>
      <c r="AB17" s="416" t="s">
        <v>471</v>
      </c>
      <c r="AC17" s="190">
        <v>9700</v>
      </c>
      <c r="AD17" s="431">
        <v>14800</v>
      </c>
      <c r="AE17" s="431">
        <v>-11700</v>
      </c>
      <c r="AF17" s="431">
        <v>3200</v>
      </c>
      <c r="AG17" s="431">
        <v>-32000</v>
      </c>
      <c r="AH17" s="425">
        <v>0</v>
      </c>
      <c r="AI17" s="190">
        <v>-86307</v>
      </c>
      <c r="AK17" s="220" t="s">
        <v>474</v>
      </c>
      <c r="AL17" s="195">
        <v>-124510</v>
      </c>
      <c r="AM17" s="395">
        <v>0</v>
      </c>
      <c r="AN17" s="195">
        <v>2545</v>
      </c>
      <c r="AO17" s="195">
        <v>-31640</v>
      </c>
      <c r="AP17" s="195">
        <v>32472</v>
      </c>
      <c r="AQ17" s="195">
        <v>69829</v>
      </c>
      <c r="AR17" s="195">
        <v>15987</v>
      </c>
      <c r="AS17" s="195">
        <v>-215094</v>
      </c>
      <c r="AT17" s="195">
        <v>177584</v>
      </c>
      <c r="AU17" s="195">
        <v>-212096</v>
      </c>
      <c r="AV17" s="195">
        <v>-77991</v>
      </c>
      <c r="AW17" s="195">
        <v>12446</v>
      </c>
      <c r="AX17" s="195">
        <v>22417</v>
      </c>
      <c r="AY17" s="195">
        <v>-87273</v>
      </c>
    </row>
    <row r="18" spans="2:51" ht="15.75" customHeight="1" x14ac:dyDescent="0.2">
      <c r="B18" s="417" t="s">
        <v>460</v>
      </c>
      <c r="C18" s="425">
        <v>0</v>
      </c>
      <c r="D18" s="425">
        <v>0</v>
      </c>
      <c r="E18" s="425">
        <v>0</v>
      </c>
      <c r="F18" s="425">
        <v>0</v>
      </c>
      <c r="G18" s="425">
        <v>0</v>
      </c>
      <c r="H18" s="425">
        <v>0</v>
      </c>
      <c r="I18" s="425">
        <v>0</v>
      </c>
      <c r="J18" s="425">
        <v>0</v>
      </c>
      <c r="K18" s="425">
        <v>0</v>
      </c>
      <c r="L18" s="425">
        <v>0</v>
      </c>
      <c r="M18" s="425">
        <v>0</v>
      </c>
      <c r="N18" s="425">
        <v>0</v>
      </c>
      <c r="O18" s="425">
        <v>0</v>
      </c>
      <c r="P18" s="425">
        <v>0</v>
      </c>
      <c r="Q18" s="425">
        <v>0</v>
      </c>
      <c r="R18" s="425">
        <v>0</v>
      </c>
      <c r="S18" s="425">
        <v>0</v>
      </c>
      <c r="T18" s="425">
        <v>0</v>
      </c>
      <c r="U18" s="425">
        <v>0</v>
      </c>
      <c r="V18" s="425">
        <v>0</v>
      </c>
      <c r="W18" s="425">
        <v>0</v>
      </c>
      <c r="X18" s="425">
        <v>0</v>
      </c>
      <c r="Y18" s="425">
        <v>0</v>
      </c>
      <c r="Z18" s="425">
        <v>0</v>
      </c>
      <c r="AB18" s="415" t="s">
        <v>472</v>
      </c>
      <c r="AC18" s="190">
        <v>-206300</v>
      </c>
      <c r="AD18" s="431">
        <v>-179700</v>
      </c>
      <c r="AE18" s="431">
        <v>-190450</v>
      </c>
      <c r="AF18" s="431">
        <v>-180600</v>
      </c>
      <c r="AG18" s="431">
        <v>-130000</v>
      </c>
      <c r="AH18" s="431">
        <v>-216967</v>
      </c>
      <c r="AI18" s="190">
        <v>-238993</v>
      </c>
      <c r="AK18" s="415" t="s">
        <v>475</v>
      </c>
      <c r="AL18" s="190">
        <v>-377501</v>
      </c>
      <c r="AM18" s="190">
        <v>-777169</v>
      </c>
      <c r="AN18" s="190">
        <v>-680407</v>
      </c>
      <c r="AO18" s="190">
        <v>-929061</v>
      </c>
      <c r="AP18" s="190">
        <v>-1194409</v>
      </c>
      <c r="AQ18" s="190">
        <v>-1369704</v>
      </c>
      <c r="AR18" s="190">
        <v>-1833864</v>
      </c>
      <c r="AS18" s="190">
        <v>-1388719</v>
      </c>
      <c r="AT18" s="190">
        <v>-1456725</v>
      </c>
      <c r="AU18" s="190">
        <v>-1349323</v>
      </c>
      <c r="AV18" s="190">
        <v>-1863797</v>
      </c>
      <c r="AW18" s="190">
        <v>-2260380</v>
      </c>
      <c r="AX18" s="190">
        <v>-3444916</v>
      </c>
      <c r="AY18" s="190">
        <v>-3376320</v>
      </c>
    </row>
    <row r="19" spans="2:51" ht="15.75" customHeight="1" x14ac:dyDescent="0.2">
      <c r="B19" s="415" t="s">
        <v>461</v>
      </c>
      <c r="C19" s="190">
        <v>-12480</v>
      </c>
      <c r="D19" s="190">
        <v>-12847</v>
      </c>
      <c r="E19" s="190">
        <v>-13893</v>
      </c>
      <c r="F19" s="190">
        <v>-17315</v>
      </c>
      <c r="G19" s="190">
        <v>-14663</v>
      </c>
      <c r="H19" s="190">
        <v>-14618</v>
      </c>
      <c r="I19" s="190">
        <v>-17174</v>
      </c>
      <c r="J19" s="190">
        <v>-25654</v>
      </c>
      <c r="K19" s="190">
        <v>-25147</v>
      </c>
      <c r="L19" s="190">
        <v>-36777</v>
      </c>
      <c r="M19" s="190">
        <v>-41644</v>
      </c>
      <c r="N19" s="190">
        <v>-46710</v>
      </c>
      <c r="O19" s="190">
        <v>-57563</v>
      </c>
      <c r="P19" s="190">
        <v>-56879</v>
      </c>
      <c r="Q19" s="190">
        <v>-56060</v>
      </c>
      <c r="R19" s="190">
        <v>-89193</v>
      </c>
      <c r="S19" s="190">
        <v>-89971</v>
      </c>
      <c r="T19" s="190">
        <v>-107525</v>
      </c>
      <c r="U19" s="190">
        <v>-92179</v>
      </c>
      <c r="V19" s="190">
        <v>-105352</v>
      </c>
      <c r="W19" s="190">
        <v>-137839</v>
      </c>
      <c r="X19" s="190">
        <v>-156589</v>
      </c>
      <c r="Y19" s="190">
        <v>-204560</v>
      </c>
      <c r="Z19" s="190">
        <v>-179177</v>
      </c>
      <c r="AB19" s="416" t="s">
        <v>462</v>
      </c>
      <c r="AC19" s="190">
        <v>-113900</v>
      </c>
      <c r="AD19" s="431">
        <v>-92700</v>
      </c>
      <c r="AE19" s="431">
        <v>-76100</v>
      </c>
      <c r="AF19" s="431">
        <v>-70900</v>
      </c>
      <c r="AG19" s="431">
        <v>19000</v>
      </c>
      <c r="AH19" s="431">
        <v>35514</v>
      </c>
      <c r="AI19" s="190">
        <v>41900</v>
      </c>
      <c r="AK19" s="417" t="s">
        <v>462</v>
      </c>
      <c r="AL19" s="190">
        <v>-77388</v>
      </c>
      <c r="AM19" s="190">
        <v>-353767</v>
      </c>
      <c r="AN19" s="445">
        <v>-190669</v>
      </c>
      <c r="AO19" s="190">
        <v>-307877</v>
      </c>
      <c r="AP19" s="190">
        <v>-647929</v>
      </c>
      <c r="AQ19" s="190">
        <v>-555988</v>
      </c>
      <c r="AR19" s="190">
        <v>-677998</v>
      </c>
      <c r="AS19" s="190">
        <f>AS8-AS12</f>
        <v>-367285</v>
      </c>
      <c r="AT19" s="190">
        <f>AT8-AT12</f>
        <v>-493705</v>
      </c>
      <c r="AU19" s="190">
        <f t="shared" ref="AU19:AY19" si="0">AU8-AU12</f>
        <v>-247315</v>
      </c>
      <c r="AV19" s="190">
        <f t="shared" si="0"/>
        <v>-261131</v>
      </c>
      <c r="AW19" s="190">
        <f t="shared" si="0"/>
        <v>-626252</v>
      </c>
      <c r="AX19" s="190">
        <f t="shared" si="0"/>
        <v>-2203307</v>
      </c>
      <c r="AY19" s="190">
        <f t="shared" si="0"/>
        <v>-2259852</v>
      </c>
    </row>
    <row r="20" spans="2:51" ht="15.75" customHeight="1" x14ac:dyDescent="0.2">
      <c r="B20" s="417" t="s">
        <v>462</v>
      </c>
      <c r="C20" s="426">
        <v>339</v>
      </c>
      <c r="D20" s="190">
        <v>2688</v>
      </c>
      <c r="E20" s="426">
        <v>937</v>
      </c>
      <c r="F20" s="426">
        <v>204</v>
      </c>
      <c r="G20" s="190">
        <v>5678</v>
      </c>
      <c r="H20" s="190">
        <v>9163</v>
      </c>
      <c r="I20" s="190">
        <v>7386</v>
      </c>
      <c r="J20" s="190">
        <v>1443</v>
      </c>
      <c r="K20" s="426">
        <v>345</v>
      </c>
      <c r="L20" s="190">
        <v>-6366</v>
      </c>
      <c r="M20" s="190">
        <v>-4809</v>
      </c>
      <c r="N20" s="190">
        <v>-12369</v>
      </c>
      <c r="O20" s="190">
        <v>-16624</v>
      </c>
      <c r="P20" s="190">
        <v>-13958</v>
      </c>
      <c r="Q20" s="190">
        <v>-6790</v>
      </c>
      <c r="R20" s="190">
        <v>-31819</v>
      </c>
      <c r="S20" s="190">
        <v>-13551</v>
      </c>
      <c r="T20" s="190">
        <v>-32929</v>
      </c>
      <c r="U20" s="190">
        <v>-22726</v>
      </c>
      <c r="V20" s="190">
        <v>-28009</v>
      </c>
      <c r="W20" s="190">
        <v>-55606</v>
      </c>
      <c r="X20" s="190">
        <v>-71081</v>
      </c>
      <c r="Y20" s="190">
        <v>-100465</v>
      </c>
      <c r="Z20" s="190">
        <v>-78678</v>
      </c>
      <c r="AB20" s="416" t="s">
        <v>463</v>
      </c>
      <c r="AC20" s="190">
        <v>55947</v>
      </c>
      <c r="AD20" s="431">
        <v>69552</v>
      </c>
      <c r="AE20" s="431">
        <v>84842</v>
      </c>
      <c r="AF20" s="431">
        <v>47210</v>
      </c>
      <c r="AG20" s="431">
        <v>92387</v>
      </c>
      <c r="AH20" s="431">
        <v>17785</v>
      </c>
      <c r="AI20" s="190">
        <v>21028</v>
      </c>
      <c r="AK20" s="417" t="s">
        <v>463</v>
      </c>
      <c r="AL20" s="190">
        <v>9415</v>
      </c>
      <c r="AM20" s="190">
        <v>-267595</v>
      </c>
      <c r="AN20" s="190">
        <v>-24148</v>
      </c>
      <c r="AO20" s="190">
        <v>-267791</v>
      </c>
      <c r="AP20" s="190">
        <v>-477805</v>
      </c>
      <c r="AQ20" s="190">
        <v>-467785</v>
      </c>
      <c r="AR20" s="190">
        <v>-828066</v>
      </c>
      <c r="AS20" s="190">
        <v>-226843</v>
      </c>
      <c r="AT20" s="190">
        <f>AT8-AT11+AT14</f>
        <v>-140028</v>
      </c>
      <c r="AU20" s="190">
        <f>AU8-AU11+AU14</f>
        <v>-85955</v>
      </c>
      <c r="AV20" s="190">
        <f t="shared" ref="AV20:AY20" si="1">AV8-AV11+AV14</f>
        <v>-515362</v>
      </c>
      <c r="AW20" s="190">
        <f t="shared" si="1"/>
        <v>-760458</v>
      </c>
      <c r="AX20" s="190">
        <f t="shared" si="1"/>
        <v>-1353790</v>
      </c>
      <c r="AY20" s="190">
        <f t="shared" si="1"/>
        <v>-756581</v>
      </c>
    </row>
    <row r="21" spans="2:51" ht="15.75" customHeight="1" x14ac:dyDescent="0.2">
      <c r="B21" s="417" t="s">
        <v>463</v>
      </c>
      <c r="C21" s="190">
        <v>-10025</v>
      </c>
      <c r="D21" s="190">
        <v>-10056</v>
      </c>
      <c r="E21" s="190">
        <v>-10537</v>
      </c>
      <c r="F21" s="190">
        <v>-13339</v>
      </c>
      <c r="G21" s="190">
        <v>-9593</v>
      </c>
      <c r="H21" s="190">
        <v>-8709</v>
      </c>
      <c r="I21" s="190">
        <v>-9513</v>
      </c>
      <c r="J21" s="190">
        <v>-14515</v>
      </c>
      <c r="K21" s="190">
        <v>-11019</v>
      </c>
      <c r="L21" s="190">
        <v>-20248</v>
      </c>
      <c r="M21" s="190">
        <v>-21910</v>
      </c>
      <c r="N21" s="190">
        <v>-22755</v>
      </c>
      <c r="O21" s="190">
        <v>-24325</v>
      </c>
      <c r="P21" s="190">
        <v>-18747</v>
      </c>
      <c r="Q21" s="190">
        <v>-9347</v>
      </c>
      <c r="R21" s="190">
        <v>-39145</v>
      </c>
      <c r="S21" s="190">
        <v>-27570</v>
      </c>
      <c r="T21" s="190">
        <v>-28720</v>
      </c>
      <c r="U21" s="190">
        <v>-1279</v>
      </c>
      <c r="V21" s="190">
        <v>-8106</v>
      </c>
      <c r="W21" s="190">
        <v>-5310</v>
      </c>
      <c r="X21" s="190">
        <v>4566</v>
      </c>
      <c r="Y21" s="190">
        <v>-2204</v>
      </c>
      <c r="Z21" s="190">
        <v>40923</v>
      </c>
      <c r="AB21" s="430" t="s">
        <v>464</v>
      </c>
      <c r="AC21" s="190">
        <v>4243393</v>
      </c>
      <c r="AD21" s="190">
        <v>4627582</v>
      </c>
      <c r="AE21" s="190">
        <v>4920549</v>
      </c>
      <c r="AF21" s="190">
        <v>5374415</v>
      </c>
      <c r="AG21" s="190">
        <v>6203725</v>
      </c>
      <c r="AH21" s="190">
        <v>7126194</v>
      </c>
      <c r="AI21" s="190">
        <v>8216160</v>
      </c>
      <c r="AK21" s="417" t="s">
        <v>464</v>
      </c>
      <c r="AL21" s="190">
        <v>9239786</v>
      </c>
      <c r="AM21" s="190">
        <v>10637772</v>
      </c>
      <c r="AN21" s="190">
        <v>13199707</v>
      </c>
      <c r="AO21" s="190">
        <v>14866996</v>
      </c>
      <c r="AP21" s="190">
        <v>18276440</v>
      </c>
      <c r="AQ21" s="190">
        <v>20046500</v>
      </c>
      <c r="AR21" s="190">
        <v>22385657</v>
      </c>
      <c r="AS21" s="190">
        <v>25168805</v>
      </c>
      <c r="AT21" s="190">
        <v>27443022.495134506</v>
      </c>
      <c r="AU21" s="190">
        <v>29075633</v>
      </c>
      <c r="AV21" s="190">
        <v>31922302.944406025</v>
      </c>
      <c r="AW21" s="190">
        <v>34616302</v>
      </c>
      <c r="AX21" s="190">
        <v>38086232</v>
      </c>
      <c r="AY21" s="190">
        <v>41556326</v>
      </c>
    </row>
    <row r="22" spans="2:51" ht="15.75" customHeight="1" x14ac:dyDescent="0.2">
      <c r="B22" s="417" t="s">
        <v>464</v>
      </c>
      <c r="C22" s="190">
        <v>130364</v>
      </c>
      <c r="D22" s="190">
        <v>149748</v>
      </c>
      <c r="E22" s="190">
        <v>176334</v>
      </c>
      <c r="F22" s="190">
        <v>194915</v>
      </c>
      <c r="G22" s="190">
        <v>234179</v>
      </c>
      <c r="H22" s="190">
        <v>278196</v>
      </c>
      <c r="I22" s="190">
        <v>324159</v>
      </c>
      <c r="J22" s="190">
        <v>364387</v>
      </c>
      <c r="K22" s="190">
        <v>419802</v>
      </c>
      <c r="L22" s="190">
        <v>472157</v>
      </c>
      <c r="M22" s="190">
        <v>514532</v>
      </c>
      <c r="N22" s="190">
        <v>572479</v>
      </c>
      <c r="O22" s="190">
        <v>675389</v>
      </c>
      <c r="P22" s="190">
        <v>769745</v>
      </c>
      <c r="Q22" s="190">
        <v>855943</v>
      </c>
      <c r="R22" s="190">
        <v>1020600</v>
      </c>
      <c r="S22" s="190">
        <v>1211385</v>
      </c>
      <c r="T22" s="190">
        <v>1341629</v>
      </c>
      <c r="U22" s="190">
        <v>1573097</v>
      </c>
      <c r="V22" s="190">
        <v>1865922</v>
      </c>
      <c r="W22" s="190">
        <v>2120173</v>
      </c>
      <c r="X22" s="190">
        <v>2428312</v>
      </c>
      <c r="Y22" s="190">
        <v>2677656</v>
      </c>
      <c r="Z22" s="190">
        <v>2938379</v>
      </c>
      <c r="AB22" s="430"/>
      <c r="AC22" s="195"/>
      <c r="AD22" s="195"/>
      <c r="AE22" s="195"/>
      <c r="AF22" s="195"/>
      <c r="AG22" s="195"/>
      <c r="AH22" s="195"/>
      <c r="AI22" s="195"/>
      <c r="AK22" s="417"/>
      <c r="AL22" s="190"/>
      <c r="AM22" s="190"/>
      <c r="AN22" s="190"/>
      <c r="AO22" s="445"/>
      <c r="AP22" s="190"/>
      <c r="AQ22" s="190"/>
      <c r="AR22" s="190"/>
      <c r="AS22" s="190"/>
      <c r="AT22" s="190"/>
      <c r="AU22" s="190"/>
      <c r="AV22" s="190"/>
      <c r="AW22" s="190"/>
      <c r="AX22" s="190"/>
      <c r="AY22" s="190"/>
    </row>
    <row r="23" spans="2:51" x14ac:dyDescent="0.2">
      <c r="B23" s="417"/>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B23" s="413" t="s">
        <v>465</v>
      </c>
      <c r="AC23" s="430"/>
      <c r="AD23" s="430"/>
      <c r="AE23" s="430"/>
      <c r="AF23" s="430"/>
      <c r="AG23" s="430"/>
      <c r="AH23" s="430"/>
      <c r="AI23" s="430"/>
      <c r="AK23" s="413" t="s">
        <v>465</v>
      </c>
      <c r="AL23" s="429"/>
      <c r="AM23" s="429"/>
      <c r="AN23" s="429"/>
      <c r="AO23" s="429"/>
      <c r="AP23" s="177"/>
      <c r="AQ23" s="177"/>
      <c r="AR23" s="177"/>
      <c r="AS23" s="177"/>
      <c r="AT23" s="177"/>
      <c r="AU23" s="177"/>
      <c r="AV23" s="177"/>
      <c r="AW23" s="177"/>
      <c r="AX23" s="177"/>
      <c r="AY23" s="177"/>
    </row>
    <row r="24" spans="2:51" x14ac:dyDescent="0.2">
      <c r="B24" s="413" t="s">
        <v>465</v>
      </c>
      <c r="C24" s="430"/>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B24" s="418" t="s">
        <v>466</v>
      </c>
      <c r="AC24" s="419">
        <v>-2.9769131109892002</v>
      </c>
      <c r="AD24" s="419">
        <v>-2.2019666626522936</v>
      </c>
      <c r="AE24" s="419">
        <v>-1.7090930487749554</v>
      </c>
      <c r="AF24" s="419">
        <v>-1.4541656821821427</v>
      </c>
      <c r="AG24" s="419">
        <v>0.33684479255679378</v>
      </c>
      <c r="AH24" s="419">
        <v>0.54638755576725495</v>
      </c>
      <c r="AI24" s="419">
        <v>0.50997059453564675</v>
      </c>
      <c r="AK24" s="418" t="s">
        <v>466</v>
      </c>
      <c r="AL24" s="419">
        <v>-0.83755186537870041</v>
      </c>
      <c r="AM24" s="419">
        <v>-3.3255741897833495</v>
      </c>
      <c r="AN24" s="419">
        <v>-1.4444941846057644</v>
      </c>
      <c r="AO24" s="419">
        <v>-2.0708756496604965</v>
      </c>
      <c r="AP24" s="419">
        <v>-3.5451597794756524</v>
      </c>
      <c r="AQ24" s="419">
        <v>-2.7734916319557028</v>
      </c>
      <c r="AR24" s="419">
        <v>-3.0296175932110625</v>
      </c>
      <c r="AS24" s="419">
        <v>-1.4651513306235635</v>
      </c>
      <c r="AT24" s="419">
        <f>(AT19/AT21)*100</f>
        <v>-1.7990183118041432</v>
      </c>
      <c r="AU24" s="419">
        <f t="shared" ref="AU24:AY24" si="2">(AU19/AU21)*100</f>
        <v>-0.85059197163480493</v>
      </c>
      <c r="AV24" s="419">
        <f t="shared" si="2"/>
        <v>-0.81802055589400968</v>
      </c>
      <c r="AW24" s="419">
        <f t="shared" si="2"/>
        <v>-1.8091244986249544</v>
      </c>
      <c r="AX24" s="419">
        <f t="shared" si="2"/>
        <v>-5.7850485183202158</v>
      </c>
      <c r="AY24" s="419">
        <f t="shared" si="2"/>
        <v>-5.4380457021152449</v>
      </c>
    </row>
    <row r="25" spans="2:51" x14ac:dyDescent="0.2">
      <c r="B25" s="418" t="s">
        <v>466</v>
      </c>
      <c r="C25" s="419">
        <f t="shared" ref="C25:H25" si="3">+C20/C22*100</f>
        <v>0.26004111564542359</v>
      </c>
      <c r="D25" s="419">
        <f t="shared" si="3"/>
        <v>1.7950156262521035</v>
      </c>
      <c r="E25" s="419">
        <f t="shared" si="3"/>
        <v>0.5313779532024453</v>
      </c>
      <c r="F25" s="419">
        <f t="shared" si="3"/>
        <v>0.10466100607957314</v>
      </c>
      <c r="G25" s="419">
        <f t="shared" si="3"/>
        <v>2.4246409797633435</v>
      </c>
      <c r="H25" s="419">
        <f t="shared" si="3"/>
        <v>3.2937209737019941</v>
      </c>
      <c r="I25" s="419">
        <v>2.2785114712224557</v>
      </c>
      <c r="J25" s="419">
        <v>0.39600754143259775</v>
      </c>
      <c r="K25" s="419">
        <v>8.2181599897094351E-2</v>
      </c>
      <c r="L25" s="419">
        <v>-1.3482803389550511</v>
      </c>
      <c r="M25" s="419">
        <v>-0.93463574665909999</v>
      </c>
      <c r="N25" s="419">
        <v>-2.1606032710370164</v>
      </c>
      <c r="O25" s="419">
        <v>-2.461396321231172</v>
      </c>
      <c r="P25" s="419">
        <v>-1.8133277903721361</v>
      </c>
      <c r="Q25" s="419">
        <v>-0.7932771224252082</v>
      </c>
      <c r="R25" s="419">
        <v>-3.1176758769351363</v>
      </c>
      <c r="S25" s="419">
        <v>-1.1186369321066383</v>
      </c>
      <c r="T25" s="419">
        <v>-2.4544043099843549</v>
      </c>
      <c r="U25" s="419">
        <v>-1.4446661585394924</v>
      </c>
      <c r="V25" s="419">
        <v>-1.501080966942884</v>
      </c>
      <c r="W25" s="419">
        <v>-2.6227105052276394</v>
      </c>
      <c r="X25" s="419">
        <v>-2.9271773973031472</v>
      </c>
      <c r="Y25" s="419">
        <v>-3.7519756085173004</v>
      </c>
      <c r="Z25" s="419">
        <v>-2.67759877129533</v>
      </c>
      <c r="AB25" s="418" t="s">
        <v>467</v>
      </c>
      <c r="AC25" s="419">
        <v>-5.391897935005022</v>
      </c>
      <c r="AD25" s="419">
        <v>-4.2685373169214369</v>
      </c>
      <c r="AE25" s="419">
        <v>-4.2772243250879143</v>
      </c>
      <c r="AF25" s="419">
        <v>-3.7041230211861071</v>
      </c>
      <c r="AG25" s="419">
        <v>-2.3047275280201682</v>
      </c>
      <c r="AH25" s="419">
        <v>-3.3380657997452836</v>
      </c>
      <c r="AI25" s="419">
        <v>-2.908816284006154</v>
      </c>
      <c r="AK25" s="418" t="s">
        <v>467</v>
      </c>
      <c r="AL25" s="419">
        <v>-4.0856032812881162</v>
      </c>
      <c r="AM25" s="419">
        <v>-7.3057497378210403</v>
      </c>
      <c r="AN25" s="419">
        <v>-5.154712903854608</v>
      </c>
      <c r="AO25" s="419">
        <v>-6.2491508035651586</v>
      </c>
      <c r="AP25" s="419">
        <v>-6.5352388101840404</v>
      </c>
      <c r="AQ25" s="419">
        <v>-6.8326341256578456</v>
      </c>
      <c r="AR25" s="419">
        <v>-8.194576736150271</v>
      </c>
      <c r="AS25" s="419">
        <v>-5.5397946845425885</v>
      </c>
      <c r="AT25" s="419">
        <f>(AT18/AT21)*100</f>
        <v>-5.3081798852814739</v>
      </c>
      <c r="AU25" s="419">
        <f>(AU18/AU21)*100</f>
        <v>-4.6407347348207351</v>
      </c>
      <c r="AV25" s="419">
        <f t="shared" ref="AV25:AY25" si="4">(AV18/AV21)*100</f>
        <v>-5.8385417970811115</v>
      </c>
      <c r="AW25" s="419">
        <f t="shared" si="4"/>
        <v>-6.529813612095249</v>
      </c>
      <c r="AX25" s="419">
        <f t="shared" si="4"/>
        <v>-9.0450428385774675</v>
      </c>
      <c r="AY25" s="419">
        <f t="shared" si="4"/>
        <v>-8.1246835920961828</v>
      </c>
    </row>
    <row r="26" spans="2:51" x14ac:dyDescent="0.2">
      <c r="B26" s="418" t="s">
        <v>467</v>
      </c>
      <c r="C26" s="419">
        <f t="shared" ref="C26:H26" si="5">+C19/C22*100</f>
        <v>-9.5731950538492221</v>
      </c>
      <c r="D26" s="419">
        <f t="shared" si="5"/>
        <v>-8.579079520260704</v>
      </c>
      <c r="E26" s="419">
        <f t="shared" si="5"/>
        <v>-7.8787981897989035</v>
      </c>
      <c r="F26" s="419">
        <f t="shared" si="5"/>
        <v>-8.8833594130774944</v>
      </c>
      <c r="G26" s="419">
        <f t="shared" si="5"/>
        <v>-6.261449574897834</v>
      </c>
      <c r="H26" s="419">
        <f t="shared" si="5"/>
        <v>-5.2545687213331611</v>
      </c>
      <c r="I26" s="419">
        <v>-5.2980173310011445</v>
      </c>
      <c r="J26" s="419">
        <v>-7.040317025579947</v>
      </c>
      <c r="K26" s="419">
        <v>-5.9902049061224103</v>
      </c>
      <c r="L26" s="419">
        <v>-7.7891464068095999</v>
      </c>
      <c r="M26" s="419">
        <v>-8.0935685244066455</v>
      </c>
      <c r="N26" s="419">
        <v>-8.1592512563779618</v>
      </c>
      <c r="O26" s="419">
        <v>-8.5229401130311562</v>
      </c>
      <c r="P26" s="419">
        <v>-7.3893302327394137</v>
      </c>
      <c r="Q26" s="419">
        <v>-6.5495015439112176</v>
      </c>
      <c r="R26" s="419">
        <v>-8.7392710170487948</v>
      </c>
      <c r="S26" s="419">
        <v>-7.4271185461269535</v>
      </c>
      <c r="T26" s="419">
        <v>-8.0145107179406523</v>
      </c>
      <c r="U26" s="419">
        <v>-5.8597149444694132</v>
      </c>
      <c r="V26" s="419">
        <v>-5.6461095372689751</v>
      </c>
      <c r="W26" s="419">
        <v>-6.5013090912864184</v>
      </c>
      <c r="X26" s="419">
        <v>-6.4484712013942191</v>
      </c>
      <c r="Y26" s="419">
        <v>-7.6395175481839344</v>
      </c>
      <c r="Z26" s="419">
        <v>-6.0978178784969534</v>
      </c>
      <c r="AB26" s="418" t="s">
        <v>463</v>
      </c>
      <c r="AC26" s="420">
        <v>1.4622419475023072</v>
      </c>
      <c r="AD26" s="420">
        <v>1.6521163465026141</v>
      </c>
      <c r="AE26" s="420">
        <v>1.9054253934844252</v>
      </c>
      <c r="AF26" s="420">
        <v>0.96828154944737599</v>
      </c>
      <c r="AG26" s="420">
        <v>1.6378989394707637</v>
      </c>
      <c r="AH26" s="420">
        <v>0.27362456156221854</v>
      </c>
      <c r="AI26" s="420">
        <v>0.25593464586862963</v>
      </c>
      <c r="AK26" s="418" t="s">
        <v>463</v>
      </c>
      <c r="AL26" s="420">
        <v>0.10189629932987625</v>
      </c>
      <c r="AM26" s="420">
        <v>-2.5155173470534997</v>
      </c>
      <c r="AN26" s="420">
        <v>-0.18294345472971485</v>
      </c>
      <c r="AO26" s="420">
        <v>-1.8012448513472394</v>
      </c>
      <c r="AP26" s="420">
        <v>-2.6143220452123059</v>
      </c>
      <c r="AQ26" s="420">
        <v>-2.3334996133988475</v>
      </c>
      <c r="AR26" s="420">
        <v>-3.7001928057898579</v>
      </c>
      <c r="AS26" s="420">
        <v>-0.90490851325984201</v>
      </c>
      <c r="AT26" s="420">
        <f>(AT20/AT21)*100</f>
        <v>-0.51024991880841908</v>
      </c>
      <c r="AU26" s="420">
        <f>(AU20/AU21)*100</f>
        <v>-0.29562555009550434</v>
      </c>
      <c r="AV26" s="420">
        <f t="shared" ref="AV26:AX26" si="6">(AV20/AV21)*100</f>
        <v>-1.6144261298989726</v>
      </c>
      <c r="AW26" s="420">
        <f t="shared" si="6"/>
        <v>-2.1968204460430232</v>
      </c>
      <c r="AX26" s="420">
        <f t="shared" si="6"/>
        <v>-3.5545390785835678</v>
      </c>
      <c r="AY26" s="420">
        <f>(AY20/AY21)*100</f>
        <v>-1.8206157108306447</v>
      </c>
    </row>
    <row r="27" spans="2:51" x14ac:dyDescent="0.2">
      <c r="B27" s="418" t="s">
        <v>463</v>
      </c>
      <c r="C27" s="420">
        <f t="shared" ref="C27:H27" si="7">+C21/C22*100</f>
        <v>-7.6900064434966708</v>
      </c>
      <c r="D27" s="420">
        <f t="shared" si="7"/>
        <v>-6.7152816732109946</v>
      </c>
      <c r="E27" s="420">
        <f t="shared" si="7"/>
        <v>-5.9755917747002849</v>
      </c>
      <c r="F27" s="420">
        <f t="shared" si="7"/>
        <v>-6.8434958828207177</v>
      </c>
      <c r="G27" s="420">
        <f t="shared" si="7"/>
        <v>-4.0964390487618445</v>
      </c>
      <c r="H27" s="420">
        <f t="shared" si="7"/>
        <v>-3.1305266790320494</v>
      </c>
      <c r="I27" s="420">
        <v>-2.9346709485160059</v>
      </c>
      <c r="J27" s="420">
        <v>-3.9834022618809124</v>
      </c>
      <c r="K27" s="420">
        <v>-2.6248088384524135</v>
      </c>
      <c r="L27" s="420">
        <v>-4.2884040689855283</v>
      </c>
      <c r="M27" s="420">
        <v>-4.2582385546477193</v>
      </c>
      <c r="N27" s="420">
        <v>-3.9748182902778968</v>
      </c>
      <c r="O27" s="420">
        <v>-3.6016280987697464</v>
      </c>
      <c r="P27" s="420">
        <v>-2.4354818803629774</v>
      </c>
      <c r="Q27" s="420">
        <v>-1.09201196808666</v>
      </c>
      <c r="R27" s="420">
        <v>-3.8354889280815208</v>
      </c>
      <c r="S27" s="420">
        <v>-2.2759073292140815</v>
      </c>
      <c r="T27" s="420">
        <v>-2.1406812166403677</v>
      </c>
      <c r="U27" s="420">
        <v>-8.1304585794772982E-2</v>
      </c>
      <c r="V27" s="420">
        <v>-0.43442330386800732</v>
      </c>
      <c r="W27" s="420">
        <v>-0.25045126034526427</v>
      </c>
      <c r="X27" s="420">
        <v>0.18803185093184072</v>
      </c>
      <c r="Y27" s="420">
        <v>-8.2310797204719344E-2</v>
      </c>
      <c r="Z27" s="420">
        <v>1.3927066590116524</v>
      </c>
      <c r="AB27" s="418" t="s">
        <v>47</v>
      </c>
      <c r="AC27" s="419">
        <v>10.600842474251269</v>
      </c>
      <c r="AD27" s="419">
        <v>10.489627596841995</v>
      </c>
      <c r="AE27" s="419">
        <v>10.737416381331224</v>
      </c>
      <c r="AF27" s="419">
        <v>11.399510383030112</v>
      </c>
      <c r="AG27" s="419">
        <v>10.832219381694792</v>
      </c>
      <c r="AH27" s="419">
        <v>10.145109482133401</v>
      </c>
      <c r="AI27" s="419">
        <v>9.781941929076357</v>
      </c>
      <c r="AK27" s="418" t="s">
        <v>47</v>
      </c>
      <c r="AL27" s="419">
        <v>9.6288485469252212</v>
      </c>
      <c r="AM27" s="419">
        <v>9.8770306413786653</v>
      </c>
      <c r="AN27" s="419">
        <v>9.126490459220042</v>
      </c>
      <c r="AO27" s="419">
        <v>9.9066482563121703</v>
      </c>
      <c r="AP27" s="419">
        <v>9.2979486158135831</v>
      </c>
      <c r="AQ27" s="419">
        <v>10.240620557204499</v>
      </c>
      <c r="AR27" s="419">
        <v>9.8272147687054421</v>
      </c>
      <c r="AS27" s="419">
        <v>10.230185751517498</v>
      </c>
      <c r="AT27" s="419">
        <v>11</v>
      </c>
      <c r="AU27" s="419">
        <v>12.4</v>
      </c>
      <c r="AV27" s="419">
        <v>12.5</v>
      </c>
      <c r="AW27" s="419">
        <v>13</v>
      </c>
      <c r="AX27" s="419">
        <v>11.6</v>
      </c>
      <c r="AY27" s="419">
        <v>11.4</v>
      </c>
    </row>
    <row r="28" spans="2:51" x14ac:dyDescent="0.2">
      <c r="B28" s="418" t="s">
        <v>47</v>
      </c>
      <c r="C28" s="419">
        <f t="shared" ref="C28:H28" si="8">+C9/C22*100</f>
        <v>11.923537172839128</v>
      </c>
      <c r="D28" s="419">
        <f t="shared" si="8"/>
        <v>11.853246787937067</v>
      </c>
      <c r="E28" s="419">
        <f t="shared" si="8"/>
        <v>12.240974514274049</v>
      </c>
      <c r="F28" s="419">
        <f t="shared" si="8"/>
        <v>12.873816791934948</v>
      </c>
      <c r="G28" s="419">
        <f t="shared" si="8"/>
        <v>13.881261769842727</v>
      </c>
      <c r="H28" s="419">
        <f t="shared" si="8"/>
        <v>13.963536499446432</v>
      </c>
      <c r="I28" s="419">
        <v>13.266020687378724</v>
      </c>
      <c r="J28" s="419">
        <v>13.455200103186996</v>
      </c>
      <c r="K28" s="419">
        <v>13.902030004621228</v>
      </c>
      <c r="L28" s="419">
        <v>12.965602543221852</v>
      </c>
      <c r="M28" s="419">
        <v>14.075509394945311</v>
      </c>
      <c r="N28" s="419">
        <v>14.485596851587571</v>
      </c>
      <c r="O28" s="419">
        <v>13.837358914640305</v>
      </c>
      <c r="P28" s="419">
        <v>14.334357482023266</v>
      </c>
      <c r="Q28" s="419">
        <v>13.953616070228975</v>
      </c>
      <c r="R28" s="419">
        <v>12.70233196159122</v>
      </c>
      <c r="S28" s="419">
        <v>13.563565670699241</v>
      </c>
      <c r="T28" s="419">
        <v>13.296596898248323</v>
      </c>
      <c r="U28" s="419">
        <v>13.248388370202219</v>
      </c>
      <c r="V28" s="419">
        <v>13.821156511365427</v>
      </c>
      <c r="W28" s="419">
        <v>14.412974790264757</v>
      </c>
      <c r="X28" s="419">
        <v>13.368998711862396</v>
      </c>
      <c r="Y28" s="419">
        <v>13.248677201253633</v>
      </c>
      <c r="Z28" s="419">
        <v>13.297331624000853</v>
      </c>
      <c r="AB28" s="418" t="s">
        <v>198</v>
      </c>
      <c r="AC28" s="419">
        <v>2.4986206620769758</v>
      </c>
      <c r="AD28" s="419">
        <v>2.1330809741766559</v>
      </c>
      <c r="AE28" s="419">
        <v>2.835387613769226</v>
      </c>
      <c r="AF28" s="419">
        <v>2.6499041768396734</v>
      </c>
      <c r="AG28" s="419">
        <v>2.8543164000865158</v>
      </c>
      <c r="AH28" s="419">
        <v>3.5034713471928747</v>
      </c>
      <c r="AI28" s="419">
        <v>4.4436817199275573</v>
      </c>
      <c r="AK28" s="418" t="s">
        <v>198</v>
      </c>
      <c r="AL28" s="419">
        <v>4.6933770976946869</v>
      </c>
      <c r="AM28" s="419">
        <v>4.2480323887370401</v>
      </c>
      <c r="AN28" s="419">
        <v>3.6385807654669908</v>
      </c>
      <c r="AO28" s="419">
        <v>4.1261933480038611</v>
      </c>
      <c r="AP28" s="419">
        <v>2.7691552621845394</v>
      </c>
      <c r="AQ28" s="419">
        <v>3.6508517696355969</v>
      </c>
      <c r="AR28" s="419">
        <v>3.4724345989426872</v>
      </c>
      <c r="AS28" s="419">
        <v>4.5313360719312179</v>
      </c>
      <c r="AT28" s="419">
        <v>4.2</v>
      </c>
      <c r="AU28" s="419">
        <v>4.4000000000000004</v>
      </c>
      <c r="AV28" s="419">
        <v>5.3</v>
      </c>
      <c r="AW28" s="419">
        <v>4.7</v>
      </c>
      <c r="AX28" s="419">
        <v>3.2</v>
      </c>
      <c r="AY28" s="419">
        <v>2.9</v>
      </c>
    </row>
    <row r="29" spans="2:51" x14ac:dyDescent="0.2">
      <c r="B29" s="418" t="s">
        <v>198</v>
      </c>
      <c r="C29" s="419">
        <f t="shared" ref="C29:H29" si="9">+C16/C22*100</f>
        <v>10.281979687643828</v>
      </c>
      <c r="D29" s="419">
        <f t="shared" si="9"/>
        <v>10.656569703769</v>
      </c>
      <c r="E29" s="419">
        <f t="shared" si="9"/>
        <v>8.7067723751517008</v>
      </c>
      <c r="F29" s="419">
        <f t="shared" si="9"/>
        <v>9.4882384629197354</v>
      </c>
      <c r="G29" s="419">
        <f t="shared" si="9"/>
        <v>9.3112533574744116</v>
      </c>
      <c r="H29" s="419">
        <f t="shared" si="9"/>
        <v>9.2740370098779277</v>
      </c>
      <c r="I29" s="419">
        <v>8.1654373316798239</v>
      </c>
      <c r="J29" s="419">
        <v>8.0636795494899651</v>
      </c>
      <c r="K29" s="419">
        <v>6.6833888356892066</v>
      </c>
      <c r="L29" s="419">
        <v>6.9997903239812187</v>
      </c>
      <c r="M29" s="419">
        <v>7.7307145133830355</v>
      </c>
      <c r="N29" s="419">
        <v>6.3163888981080527</v>
      </c>
      <c r="O29" s="419">
        <v>6.9186794573201524</v>
      </c>
      <c r="P29" s="419">
        <v>6.2501217935809912</v>
      </c>
      <c r="Q29" s="419">
        <v>6.5483332418163354</v>
      </c>
      <c r="R29" s="419">
        <v>6.3976092494611017</v>
      </c>
      <c r="S29" s="419">
        <v>7.5412853882126649</v>
      </c>
      <c r="T29" s="419">
        <v>5.6793644144543691</v>
      </c>
      <c r="U29" s="419">
        <v>4.5421865275949287</v>
      </c>
      <c r="V29" s="419">
        <v>4.4129926116954517</v>
      </c>
      <c r="W29" s="419">
        <v>4.4445901348616363</v>
      </c>
      <c r="X29" s="419">
        <v>3.5212938040910724</v>
      </c>
      <c r="Y29" s="419">
        <v>3.887541939666634</v>
      </c>
      <c r="Z29" s="419">
        <v>3.3449054733919619</v>
      </c>
      <c r="AB29" s="418" t="s">
        <v>389</v>
      </c>
      <c r="AC29" s="420">
        <v>13.394802189481695</v>
      </c>
      <c r="AD29" s="420">
        <v>13.135788181733748</v>
      </c>
      <c r="AE29" s="420">
        <v>14.016359681214844</v>
      </c>
      <c r="AF29" s="420">
        <v>14.783675933947652</v>
      </c>
      <c r="AG29" s="420">
        <v>14.076566594215489</v>
      </c>
      <c r="AH29" s="420">
        <v>13.846833632266437</v>
      </c>
      <c r="AI29" s="420">
        <v>13.103444918307336</v>
      </c>
      <c r="AK29" s="418" t="s">
        <v>389</v>
      </c>
      <c r="AL29" s="420">
        <v>14.047479021700285</v>
      </c>
      <c r="AM29" s="420">
        <v>14.094868737551437</v>
      </c>
      <c r="AN29" s="433">
        <v>14.022288525040747</v>
      </c>
      <c r="AO29" s="433">
        <v>13.978378685243475</v>
      </c>
      <c r="AP29" s="433">
        <v>12.326552654674543</v>
      </c>
      <c r="AQ29" s="433">
        <v>12.80280348190457</v>
      </c>
      <c r="AR29" s="433">
        <v>13.32694281727384</v>
      </c>
      <c r="AS29" s="433">
        <v>14.509687407389618</v>
      </c>
      <c r="AT29" s="433">
        <v>14.3</v>
      </c>
      <c r="AU29" s="433">
        <v>15</v>
      </c>
      <c r="AV29" s="433">
        <v>15.5</v>
      </c>
      <c r="AW29" s="433">
        <v>15.2</v>
      </c>
      <c r="AX29" s="433">
        <v>12.7</v>
      </c>
      <c r="AY29" s="433">
        <v>15</v>
      </c>
    </row>
    <row r="30" spans="2:51" x14ac:dyDescent="0.2">
      <c r="B30" s="418" t="s">
        <v>389</v>
      </c>
      <c r="C30" s="420">
        <f t="shared" ref="C30:H30" si="10">+C8/C22*100</f>
        <v>14.777085698505724</v>
      </c>
      <c r="D30" s="420">
        <f t="shared" si="10"/>
        <v>14.625237064935758</v>
      </c>
      <c r="E30" s="420">
        <f t="shared" si="10"/>
        <v>15.018090668844353</v>
      </c>
      <c r="F30" s="420">
        <f t="shared" si="10"/>
        <v>15.752507503270657</v>
      </c>
      <c r="G30" s="420">
        <f t="shared" si="10"/>
        <v>16.441269285461122</v>
      </c>
      <c r="H30" s="420">
        <f t="shared" si="10"/>
        <v>16.895282462724122</v>
      </c>
      <c r="I30" s="420">
        <v>16.019916152258613</v>
      </c>
      <c r="J30" s="420">
        <v>16.241249001748141</v>
      </c>
      <c r="K30" s="420">
        <v>17.220022772640437</v>
      </c>
      <c r="L30" s="420">
        <v>16.393487759368174</v>
      </c>
      <c r="M30" s="420">
        <v>17.467718237155321</v>
      </c>
      <c r="N30" s="420">
        <v>18.144421018063543</v>
      </c>
      <c r="O30" s="420">
        <v>17.326459270139136</v>
      </c>
      <c r="P30" s="420">
        <v>18.071958895478375</v>
      </c>
      <c r="Q30" s="420">
        <v>18.553221417781323</v>
      </c>
      <c r="R30" s="420">
        <v>16.054967666078777</v>
      </c>
      <c r="S30" s="420">
        <v>17.877801029400231</v>
      </c>
      <c r="T30" s="420">
        <v>17.853519862793661</v>
      </c>
      <c r="U30" s="420">
        <v>17.210254675967214</v>
      </c>
      <c r="V30" s="420">
        <v>17.038868720128708</v>
      </c>
      <c r="W30" s="420">
        <v>17.369337313511679</v>
      </c>
      <c r="X30" s="420">
        <v>15.827043641838445</v>
      </c>
      <c r="Y30" s="420">
        <v>16.03843062738455</v>
      </c>
      <c r="Z30" s="420">
        <v>15.94760240254916</v>
      </c>
      <c r="AB30" s="428" t="s">
        <v>468</v>
      </c>
      <c r="AC30" s="433">
        <v>18.533178990363844</v>
      </c>
      <c r="AD30" s="433">
        <v>17.052770950572619</v>
      </c>
      <c r="AE30" s="433">
        <v>18.556348640608501</v>
      </c>
      <c r="AF30" s="433">
        <v>18.422166653540206</v>
      </c>
      <c r="AG30" s="433">
        <v>16.948611667594466</v>
      </c>
      <c r="AH30" s="433">
        <v>17.184899432011719</v>
      </c>
      <c r="AI30" s="433">
        <v>17.06271542910557</v>
      </c>
      <c r="AK30" s="428" t="s">
        <v>468</v>
      </c>
      <c r="AL30" s="433">
        <v>18.133082302988402</v>
      </c>
      <c r="AM30" s="433">
        <v>21.400618475372475</v>
      </c>
      <c r="AN30" s="433">
        <v>19.177001428895355</v>
      </c>
      <c r="AO30" s="433">
        <v>20.227529488808635</v>
      </c>
      <c r="AP30" s="433">
        <v>18.861785993333495</v>
      </c>
      <c r="AQ30" s="433">
        <v>19.635437607562416</v>
      </c>
      <c r="AR30" s="433">
        <v>21.521519553424113</v>
      </c>
      <c r="AS30" s="433">
        <v>20.049482091932209</v>
      </c>
      <c r="AT30" s="433">
        <v>19.600000000000001</v>
      </c>
      <c r="AU30" s="433">
        <v>19.600000000000001</v>
      </c>
      <c r="AV30" s="433">
        <v>21.3</v>
      </c>
      <c r="AW30" s="433">
        <v>21.8</v>
      </c>
      <c r="AX30" s="433">
        <v>21.6</v>
      </c>
      <c r="AY30" s="433">
        <v>23.1</v>
      </c>
    </row>
    <row r="31" spans="2:51" ht="13.5" thickBot="1" x14ac:dyDescent="0.25">
      <c r="B31" s="428" t="s">
        <v>468</v>
      </c>
      <c r="C31" s="433">
        <f t="shared" ref="C31:H31" si="11">+C12/C22*100</f>
        <v>24.799024270504127</v>
      </c>
      <c r="D31" s="433">
        <f t="shared" si="11"/>
        <v>23.486791142452653</v>
      </c>
      <c r="E31" s="433">
        <f t="shared" si="11"/>
        <v>23.193485090793608</v>
      </c>
      <c r="F31" s="433">
        <f t="shared" si="11"/>
        <v>25.136084960110814</v>
      </c>
      <c r="G31" s="433">
        <f t="shared" si="11"/>
        <v>23.327881663172189</v>
      </c>
      <c r="H31" s="433">
        <f t="shared" si="11"/>
        <v>22.875598498900057</v>
      </c>
      <c r="I31" s="433">
        <v>21.906842012715984</v>
      </c>
      <c r="J31" s="433">
        <v>23.90892100980551</v>
      </c>
      <c r="K31" s="433">
        <v>23.821230008432547</v>
      </c>
      <c r="L31" s="433">
        <v>24.741558422304447</v>
      </c>
      <c r="M31" s="433">
        <v>26.133068497197453</v>
      </c>
      <c r="N31" s="433">
        <v>26.621413187208613</v>
      </c>
      <c r="O31" s="433">
        <v>26.706535048690462</v>
      </c>
      <c r="P31" s="433">
        <v>26.135408479431497</v>
      </c>
      <c r="Q31" s="433">
        <v>25.89483178202287</v>
      </c>
      <c r="R31" s="433">
        <v>25.570252792475014</v>
      </c>
      <c r="S31" s="433">
        <v>26.537723349719538</v>
      </c>
      <c r="T31" s="433">
        <v>25.987288587232388</v>
      </c>
      <c r="U31" s="433">
        <v>23.197107362101637</v>
      </c>
      <c r="V31" s="433">
        <v>22.952942298767042</v>
      </c>
      <c r="W31" s="433">
        <v>24.436637953600957</v>
      </c>
      <c r="X31" s="433">
        <v>22.275514843232667</v>
      </c>
      <c r="Y31" s="433">
        <v>23.677948175568485</v>
      </c>
      <c r="Z31" s="433">
        <v>22.045420281046113</v>
      </c>
      <c r="AB31" s="327"/>
      <c r="AC31" s="327"/>
      <c r="AD31" s="327"/>
      <c r="AE31" s="327"/>
      <c r="AF31" s="327"/>
      <c r="AG31" s="327"/>
      <c r="AH31" s="327"/>
      <c r="AI31" s="327"/>
      <c r="AK31" s="327"/>
      <c r="AL31" s="327"/>
      <c r="AM31" s="327"/>
      <c r="AN31" s="327"/>
      <c r="AO31" s="327"/>
      <c r="AP31" s="327"/>
      <c r="AQ31" s="327"/>
      <c r="AR31" s="432"/>
      <c r="AS31" s="327"/>
      <c r="AT31" s="327"/>
      <c r="AU31" s="327"/>
      <c r="AV31" s="327"/>
      <c r="AW31" s="327"/>
      <c r="AX31" s="327"/>
      <c r="AY31" s="327"/>
    </row>
    <row r="32" spans="2:51" ht="14.25" thickTop="1" thickBot="1" x14ac:dyDescent="0.25">
      <c r="B32" s="427"/>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K32" s="220"/>
      <c r="AR32" s="220"/>
    </row>
    <row r="33" spans="2:53" ht="13.5" thickTop="1" x14ac:dyDescent="0.2">
      <c r="B33" s="220" t="s">
        <v>541</v>
      </c>
    </row>
    <row r="35" spans="2:53" x14ac:dyDescent="0.2">
      <c r="C35" s="208"/>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C35" s="208"/>
      <c r="AD35" s="208"/>
      <c r="AE35" s="208"/>
      <c r="AF35" s="208"/>
      <c r="AG35" s="208"/>
      <c r="AH35" s="208"/>
      <c r="AI35" s="208"/>
      <c r="AL35" s="208"/>
      <c r="AM35" s="208"/>
      <c r="AN35" s="208"/>
      <c r="AO35" s="208"/>
      <c r="AP35" s="208"/>
      <c r="AQ35" s="208"/>
      <c r="AR35" s="208"/>
      <c r="AS35" s="208"/>
      <c r="AT35" s="208"/>
      <c r="AU35" s="208"/>
      <c r="AV35" s="208"/>
      <c r="AW35" s="208"/>
      <c r="AX35" s="208"/>
      <c r="AY35" s="208"/>
    </row>
    <row r="36" spans="2:53" x14ac:dyDescent="0.2">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C36" s="208"/>
      <c r="AD36" s="208"/>
      <c r="AE36" s="208"/>
      <c r="AF36" s="208"/>
      <c r="AG36" s="208"/>
      <c r="AH36" s="208"/>
      <c r="AI36" s="208"/>
      <c r="AL36" s="208"/>
      <c r="AM36" s="208"/>
      <c r="AN36" s="208"/>
      <c r="AO36" s="208"/>
      <c r="AP36" s="208"/>
      <c r="AQ36" s="208"/>
      <c r="AR36" s="208"/>
      <c r="AS36" s="208"/>
      <c r="AT36" s="208"/>
      <c r="AU36" s="208"/>
      <c r="AV36" s="208"/>
      <c r="AW36" s="208"/>
      <c r="AX36" s="208"/>
      <c r="AY36" s="208"/>
    </row>
    <row r="37" spans="2:53" x14ac:dyDescent="0.2">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C37" s="208"/>
      <c r="AD37" s="208"/>
      <c r="AE37" s="208"/>
      <c r="AF37" s="208"/>
      <c r="AG37" s="208"/>
      <c r="AH37" s="208"/>
      <c r="AI37" s="208"/>
      <c r="AL37" s="208"/>
      <c r="AM37" s="208"/>
      <c r="AN37" s="208"/>
      <c r="AO37" s="208"/>
      <c r="AP37" s="208"/>
      <c r="AQ37" s="208"/>
      <c r="AR37" s="208"/>
      <c r="AS37" s="208"/>
      <c r="AT37" s="208"/>
      <c r="AU37" s="208"/>
      <c r="AV37" s="208"/>
      <c r="AW37" s="208"/>
      <c r="AX37" s="208"/>
      <c r="AY37" s="208"/>
    </row>
    <row r="38" spans="2:53" x14ac:dyDescent="0.2">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C38" s="447"/>
      <c r="AD38" s="447"/>
      <c r="AE38" s="447"/>
      <c r="AF38" s="447"/>
      <c r="AG38" s="447"/>
      <c r="AH38" s="447"/>
      <c r="AI38" s="447"/>
      <c r="AJ38" s="447"/>
      <c r="AK38" s="447"/>
      <c r="AL38" s="447"/>
      <c r="AM38" s="447"/>
      <c r="AN38" s="447"/>
      <c r="AO38" s="447"/>
      <c r="AP38" s="447"/>
      <c r="AQ38" s="447"/>
      <c r="AR38" s="447"/>
      <c r="AS38" s="447"/>
      <c r="AT38" s="447"/>
      <c r="AU38" s="447"/>
      <c r="AV38" s="447"/>
      <c r="AW38" s="447"/>
      <c r="AX38" s="447"/>
      <c r="AY38" s="447"/>
      <c r="AZ38" s="447"/>
      <c r="BA38" s="208"/>
    </row>
    <row r="39" spans="2:53" x14ac:dyDescent="0.2">
      <c r="C39" s="208"/>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C39" s="208"/>
      <c r="AD39" s="208"/>
      <c r="AE39" s="208"/>
      <c r="AF39" s="208"/>
      <c r="AG39" s="208"/>
      <c r="AH39" s="208"/>
      <c r="AI39" s="208"/>
      <c r="AL39" s="208"/>
      <c r="AM39" s="208"/>
      <c r="AN39" s="208"/>
      <c r="AO39" s="208"/>
      <c r="AP39" s="208"/>
      <c r="AQ39" s="208"/>
      <c r="AR39" s="208"/>
      <c r="AS39" s="208"/>
      <c r="AT39" s="208"/>
      <c r="AU39" s="208"/>
      <c r="AV39" s="208"/>
      <c r="AW39" s="208"/>
      <c r="AX39" s="208"/>
      <c r="AY39" s="208"/>
    </row>
    <row r="79" ht="14.25" customHeight="1" x14ac:dyDescent="0.2"/>
    <row r="165" spans="18:23" ht="27" customHeight="1" x14ac:dyDescent="0.2"/>
    <row r="166" spans="18:23" ht="12" customHeight="1" x14ac:dyDescent="0.2"/>
    <row r="167" spans="18:23" ht="12" customHeight="1" x14ac:dyDescent="0.2"/>
    <row r="168" spans="18:23" ht="12" customHeight="1" x14ac:dyDescent="0.2"/>
    <row r="169" spans="18:23" ht="12" customHeight="1" x14ac:dyDescent="0.2"/>
    <row r="170" spans="18:23" ht="12" customHeight="1" x14ac:dyDescent="0.2"/>
    <row r="171" spans="18:23" ht="12" customHeight="1" x14ac:dyDescent="0.2"/>
    <row r="172" spans="18:23" ht="12" customHeight="1" x14ac:dyDescent="0.2"/>
    <row r="173" spans="18:23" ht="12" customHeight="1" x14ac:dyDescent="0.2">
      <c r="R173" s="208"/>
      <c r="S173" s="208"/>
      <c r="T173" s="208"/>
      <c r="U173" s="208"/>
      <c r="V173" s="208"/>
      <c r="W173" s="208"/>
    </row>
    <row r="174" spans="18:23" ht="12" customHeight="1" x14ac:dyDescent="0.2">
      <c r="R174" s="208"/>
      <c r="S174" s="208"/>
      <c r="T174" s="208"/>
      <c r="U174" s="208"/>
      <c r="V174" s="208"/>
      <c r="W174" s="208"/>
    </row>
    <row r="175" spans="18:23" ht="12" customHeight="1" x14ac:dyDescent="0.2">
      <c r="R175" s="208"/>
      <c r="S175" s="208"/>
      <c r="T175" s="208"/>
      <c r="U175" s="208"/>
      <c r="V175" s="208"/>
      <c r="W175" s="208"/>
    </row>
    <row r="176" spans="18:23" ht="12" customHeight="1" x14ac:dyDescent="0.2">
      <c r="R176" s="208"/>
      <c r="S176" s="208"/>
      <c r="T176" s="208"/>
      <c r="U176" s="208"/>
      <c r="V176" s="208"/>
      <c r="W176" s="208"/>
    </row>
    <row r="177" spans="18:23" ht="12" customHeight="1" x14ac:dyDescent="0.2">
      <c r="R177" s="208"/>
      <c r="S177" s="208"/>
      <c r="T177" s="208"/>
      <c r="U177" s="208"/>
      <c r="V177" s="208"/>
      <c r="W177" s="208"/>
    </row>
    <row r="178" spans="18:23" ht="12" customHeight="1" x14ac:dyDescent="0.2"/>
    <row r="179" spans="18:23" ht="12" customHeight="1" x14ac:dyDescent="0.2"/>
    <row r="180" spans="18:23" ht="12" customHeight="1" x14ac:dyDescent="0.2"/>
    <row r="181" spans="18:23" ht="12" customHeight="1" x14ac:dyDescent="0.2"/>
    <row r="182" spans="18:23" ht="12" customHeight="1" x14ac:dyDescent="0.2"/>
    <row r="183" spans="18:23" ht="12" customHeight="1" x14ac:dyDescent="0.2"/>
    <row r="184" spans="18:23" ht="12" customHeight="1" x14ac:dyDescent="0.2"/>
    <row r="185" spans="18:23" ht="12" customHeight="1" x14ac:dyDescent="0.2"/>
    <row r="186" spans="18:23" ht="12" customHeight="1" x14ac:dyDescent="0.2"/>
    <row r="187" spans="18:23" ht="12" customHeight="1" x14ac:dyDescent="0.2"/>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T299"/>
  <sheetViews>
    <sheetView tabSelected="1" topLeftCell="A13" workbookViewId="0">
      <selection activeCell="M29" sqref="M29"/>
    </sheetView>
  </sheetViews>
  <sheetFormatPr defaultRowHeight="12.75" x14ac:dyDescent="0.2"/>
  <cols>
    <col min="1" max="1" width="5.85546875" style="5" customWidth="1"/>
    <col min="2" max="2" width="2.5703125" style="5" customWidth="1"/>
    <col min="3" max="3" width="2.7109375" style="5" customWidth="1"/>
    <col min="4" max="4" width="3.140625" style="5" customWidth="1"/>
    <col min="5" max="5" width="31.42578125" style="5" customWidth="1"/>
    <col min="6" max="6" width="10" style="5" customWidth="1"/>
    <col min="7" max="7" width="9.140625" style="5" customWidth="1"/>
    <col min="8" max="15" width="9.140625" style="5"/>
    <col min="16" max="16" width="7.140625" style="5" customWidth="1"/>
    <col min="17" max="18" width="2.28515625" style="5" customWidth="1"/>
    <col min="19" max="19" width="3.42578125" style="5" customWidth="1"/>
    <col min="20" max="20" width="30.5703125" style="5" bestFit="1" customWidth="1"/>
    <col min="21" max="25" width="9.140625" style="5"/>
    <col min="26" max="26" width="2.7109375" style="5" customWidth="1"/>
    <col min="27" max="27" width="2.28515625" style="5" customWidth="1"/>
    <col min="28" max="28" width="3.28515625" style="5" customWidth="1"/>
    <col min="29" max="29" width="3" style="5" customWidth="1"/>
    <col min="30" max="30" width="34.85546875" style="5" customWidth="1"/>
    <col min="31" max="38" width="9.140625" style="5"/>
    <col min="39" max="39" width="2.5703125" style="5" customWidth="1"/>
    <col min="40" max="40" width="3" style="5" customWidth="1"/>
    <col min="41" max="41" width="4.28515625" style="5" customWidth="1"/>
    <col min="42" max="42" width="2.7109375" style="5" customWidth="1"/>
    <col min="43" max="43" width="25.140625" style="5" customWidth="1"/>
    <col min="44" max="49" width="9.140625" style="5"/>
    <col min="50" max="50" width="3.140625" style="5" customWidth="1"/>
    <col min="51" max="51" width="2.85546875" style="5" customWidth="1"/>
    <col min="52" max="52" width="3.7109375" style="5" customWidth="1"/>
    <col min="53" max="53" width="3" style="5" customWidth="1"/>
    <col min="54" max="54" width="23.42578125" style="5" bestFit="1" customWidth="1"/>
    <col min="55" max="61" width="9.140625" style="5"/>
    <col min="62" max="62" width="31.85546875" style="5" customWidth="1"/>
    <col min="63" max="72" width="6.7109375" style="5" bestFit="1" customWidth="1"/>
    <col min="73" max="16384" width="9.140625" style="5"/>
  </cols>
  <sheetData>
    <row r="2" spans="2:72" ht="18" customHeight="1" x14ac:dyDescent="0.2">
      <c r="B2" s="3" t="s">
        <v>244</v>
      </c>
      <c r="C2" s="3"/>
      <c r="D2" s="3"/>
      <c r="E2" s="3"/>
      <c r="F2" s="3"/>
      <c r="G2" s="3"/>
      <c r="H2" s="3"/>
      <c r="I2" s="3"/>
      <c r="J2" s="3"/>
    </row>
    <row r="3" spans="2:72" ht="18" customHeight="1" x14ac:dyDescent="0.2">
      <c r="B3" s="3"/>
      <c r="C3" s="3"/>
      <c r="D3" s="3"/>
      <c r="E3" s="3"/>
      <c r="F3" s="3"/>
      <c r="G3" s="3"/>
      <c r="H3" s="3"/>
      <c r="I3" s="3"/>
      <c r="J3" s="3"/>
    </row>
    <row r="4" spans="2:72" ht="15.75" customHeight="1" thickBot="1" x14ac:dyDescent="0.25">
      <c r="B4" s="113" t="s">
        <v>1</v>
      </c>
      <c r="C4" s="8"/>
      <c r="D4" s="8"/>
      <c r="E4" s="8"/>
      <c r="F4" s="8"/>
      <c r="G4" s="8"/>
      <c r="H4" s="8"/>
      <c r="I4" s="8"/>
      <c r="J4" s="8"/>
      <c r="BK4" s="581" t="s">
        <v>147</v>
      </c>
      <c r="BL4" s="581"/>
      <c r="BM4" s="581"/>
      <c r="BN4" s="581"/>
      <c r="BO4" s="581"/>
      <c r="BP4" s="581"/>
      <c r="BQ4" s="581"/>
      <c r="BR4" s="581"/>
      <c r="BS4" s="581"/>
      <c r="BT4" s="581"/>
    </row>
    <row r="5" spans="2:72" s="82" customFormat="1" ht="17.25" customHeight="1" thickTop="1" thickBot="1" x14ac:dyDescent="0.25">
      <c r="B5" s="551" t="s">
        <v>142</v>
      </c>
      <c r="C5" s="551"/>
      <c r="D5" s="551"/>
      <c r="E5" s="551"/>
      <c r="F5" s="88" t="s">
        <v>4</v>
      </c>
      <c r="G5" s="88" t="s">
        <v>5</v>
      </c>
      <c r="H5" s="88" t="s">
        <v>6</v>
      </c>
      <c r="I5" s="88" t="s">
        <v>7</v>
      </c>
      <c r="J5" s="88" t="s">
        <v>8</v>
      </c>
      <c r="K5" s="86" t="s">
        <v>9</v>
      </c>
      <c r="L5" s="86" t="s">
        <v>10</v>
      </c>
      <c r="M5" s="86" t="s">
        <v>11</v>
      </c>
      <c r="N5" s="86" t="s">
        <v>12</v>
      </c>
      <c r="O5" s="86" t="s">
        <v>13</v>
      </c>
      <c r="Q5" s="573" t="s">
        <v>142</v>
      </c>
      <c r="R5" s="573"/>
      <c r="S5" s="573"/>
      <c r="T5" s="573"/>
      <c r="U5" s="86" t="s">
        <v>14</v>
      </c>
      <c r="V5" s="86" t="s">
        <v>15</v>
      </c>
      <c r="W5" s="86" t="s">
        <v>16</v>
      </c>
      <c r="X5" s="86" t="s">
        <v>17</v>
      </c>
      <c r="Z5" s="574" t="s">
        <v>142</v>
      </c>
      <c r="AA5" s="574"/>
      <c r="AB5" s="574"/>
      <c r="AC5" s="574"/>
      <c r="AD5" s="574"/>
      <c r="AE5" s="86" t="s">
        <v>18</v>
      </c>
      <c r="AF5" s="86" t="s">
        <v>19</v>
      </c>
      <c r="AG5" s="86" t="s">
        <v>20</v>
      </c>
      <c r="AH5" s="86" t="s">
        <v>21</v>
      </c>
      <c r="AI5" s="86" t="s">
        <v>22</v>
      </c>
      <c r="AJ5" s="86" t="s">
        <v>143</v>
      </c>
      <c r="AK5" s="83" t="s">
        <v>144</v>
      </c>
      <c r="AM5" s="574" t="s">
        <v>142</v>
      </c>
      <c r="AN5" s="574"/>
      <c r="AO5" s="574"/>
      <c r="AP5" s="574"/>
      <c r="AQ5" s="574"/>
      <c r="AR5" s="85" t="s">
        <v>25</v>
      </c>
      <c r="AS5" s="167" t="s">
        <v>26</v>
      </c>
      <c r="AT5" s="167" t="s">
        <v>145</v>
      </c>
      <c r="AU5" s="167" t="s">
        <v>28</v>
      </c>
      <c r="AV5" s="167" t="s">
        <v>146</v>
      </c>
      <c r="AX5" s="570" t="s">
        <v>142</v>
      </c>
      <c r="AY5" s="570"/>
      <c r="AZ5" s="570"/>
      <c r="BA5" s="570"/>
      <c r="BB5" s="570"/>
      <c r="BC5" s="167" t="s">
        <v>246</v>
      </c>
      <c r="BD5" s="167" t="s">
        <v>31</v>
      </c>
      <c r="BE5" s="167" t="s">
        <v>32</v>
      </c>
      <c r="BF5" s="167" t="s">
        <v>33</v>
      </c>
      <c r="BG5" s="167" t="s">
        <v>34</v>
      </c>
      <c r="BH5" s="167" t="s">
        <v>35</v>
      </c>
      <c r="BJ5" s="168" t="s">
        <v>245</v>
      </c>
      <c r="BK5" s="167" t="s">
        <v>37</v>
      </c>
      <c r="BL5" s="167" t="s">
        <v>38</v>
      </c>
      <c r="BM5" s="167" t="s">
        <v>39</v>
      </c>
      <c r="BN5" s="167" t="s">
        <v>40</v>
      </c>
      <c r="BO5" s="167" t="s">
        <v>141</v>
      </c>
      <c r="BP5" s="167" t="s">
        <v>493</v>
      </c>
      <c r="BQ5" s="167" t="s">
        <v>494</v>
      </c>
      <c r="BR5" s="167" t="s">
        <v>495</v>
      </c>
      <c r="BS5" s="167" t="s">
        <v>496</v>
      </c>
      <c r="BT5" s="167" t="s">
        <v>511</v>
      </c>
    </row>
    <row r="6" spans="2:72" ht="9.75" customHeight="1" thickTop="1" x14ac:dyDescent="0.2">
      <c r="B6" s="34"/>
      <c r="C6" s="34"/>
      <c r="D6" s="34"/>
      <c r="E6" s="34"/>
      <c r="F6" s="34"/>
      <c r="G6" s="34"/>
      <c r="H6" s="34"/>
      <c r="I6" s="34"/>
      <c r="J6" s="34"/>
      <c r="K6" s="25"/>
      <c r="L6" s="25"/>
      <c r="M6" s="25"/>
      <c r="N6" s="25"/>
      <c r="O6" s="25"/>
      <c r="Q6" s="114"/>
      <c r="R6" s="114"/>
      <c r="S6" s="114"/>
      <c r="T6" s="114"/>
      <c r="U6" s="115"/>
      <c r="V6" s="115"/>
      <c r="W6" s="115"/>
      <c r="X6" s="115"/>
      <c r="Z6" s="116"/>
      <c r="AA6" s="117"/>
      <c r="AB6" s="117"/>
      <c r="AC6" s="117"/>
      <c r="AD6" s="117"/>
      <c r="AE6" s="74"/>
      <c r="AF6" s="74"/>
      <c r="AG6" s="74"/>
      <c r="AH6" s="74"/>
      <c r="AI6" s="74"/>
      <c r="AJ6" s="74"/>
      <c r="AK6" s="74"/>
      <c r="AM6" s="116"/>
      <c r="AN6" s="117"/>
      <c r="AO6" s="117"/>
      <c r="AP6" s="117"/>
      <c r="AQ6" s="117"/>
      <c r="AR6" s="108"/>
      <c r="AS6" s="118"/>
      <c r="AT6" s="119"/>
      <c r="AU6" s="118"/>
      <c r="AV6" s="119"/>
      <c r="AX6" s="120"/>
      <c r="AY6" s="121"/>
      <c r="AZ6" s="121"/>
      <c r="BA6" s="121"/>
      <c r="BB6" s="121"/>
      <c r="BC6" s="122"/>
      <c r="BD6" s="122"/>
      <c r="BE6" s="123"/>
      <c r="BF6" s="124"/>
      <c r="BG6" s="119"/>
      <c r="BH6" s="119"/>
      <c r="BJ6" s="118"/>
      <c r="BK6" s="118"/>
      <c r="BL6" s="118"/>
      <c r="BM6" s="118"/>
      <c r="BN6" s="118"/>
      <c r="BO6" s="118"/>
      <c r="BP6" s="118"/>
      <c r="BQ6" s="118"/>
      <c r="BR6" s="118"/>
      <c r="BS6" s="118"/>
      <c r="BT6" s="118"/>
    </row>
    <row r="7" spans="2:72" ht="16.5" customHeight="1" x14ac:dyDescent="0.2">
      <c r="B7" s="14" t="s">
        <v>41</v>
      </c>
      <c r="C7" s="571" t="s">
        <v>42</v>
      </c>
      <c r="D7" s="571"/>
      <c r="E7" s="571"/>
      <c r="F7" s="26">
        <v>29852</v>
      </c>
      <c r="G7" s="26">
        <v>34844</v>
      </c>
      <c r="H7" s="26">
        <v>39216</v>
      </c>
      <c r="I7" s="26">
        <v>43104</v>
      </c>
      <c r="J7" s="26">
        <v>56185</v>
      </c>
      <c r="K7" s="26">
        <v>68947</v>
      </c>
      <c r="L7" s="26">
        <v>82533</v>
      </c>
      <c r="M7" s="26">
        <v>96600</v>
      </c>
      <c r="N7" s="26">
        <v>123614</v>
      </c>
      <c r="O7" s="26">
        <v>147540</v>
      </c>
      <c r="Q7" s="14" t="s">
        <v>41</v>
      </c>
      <c r="R7" s="571" t="s">
        <v>42</v>
      </c>
      <c r="S7" s="571"/>
      <c r="T7" s="571"/>
      <c r="U7" s="26">
        <v>167093</v>
      </c>
      <c r="V7" s="26">
        <v>165240</v>
      </c>
      <c r="W7" s="26">
        <v>189277</v>
      </c>
      <c r="X7" s="26">
        <v>212231</v>
      </c>
      <c r="Z7" s="14" t="s">
        <v>41</v>
      </c>
      <c r="AA7" s="572" t="s">
        <v>42</v>
      </c>
      <c r="AB7" s="572"/>
      <c r="AC7" s="572"/>
      <c r="AD7" s="572"/>
      <c r="AE7" s="15">
        <v>248536</v>
      </c>
      <c r="AF7" s="15">
        <v>268025</v>
      </c>
      <c r="AG7" s="15">
        <v>315716</v>
      </c>
      <c r="AH7" s="26">
        <v>382674</v>
      </c>
      <c r="AI7" s="26">
        <v>414454</v>
      </c>
      <c r="AJ7" s="26">
        <v>466501</v>
      </c>
      <c r="AK7" s="26">
        <v>529025</v>
      </c>
      <c r="AM7" s="14" t="s">
        <v>41</v>
      </c>
      <c r="AN7" s="572" t="s">
        <v>148</v>
      </c>
      <c r="AO7" s="572"/>
      <c r="AP7" s="572"/>
      <c r="AQ7" s="572"/>
      <c r="AR7" s="125">
        <v>604365</v>
      </c>
      <c r="AS7" s="126">
        <v>612680</v>
      </c>
      <c r="AT7" s="127">
        <v>694453</v>
      </c>
      <c r="AU7" s="126">
        <v>709182</v>
      </c>
      <c r="AV7" s="127">
        <v>773165</v>
      </c>
      <c r="AX7" s="14" t="s">
        <v>41</v>
      </c>
      <c r="AY7" s="572" t="s">
        <v>148</v>
      </c>
      <c r="AZ7" s="572"/>
      <c r="BA7" s="572"/>
      <c r="BB7" s="572"/>
      <c r="BC7" s="126">
        <v>866771</v>
      </c>
      <c r="BD7" s="126">
        <v>1072223</v>
      </c>
      <c r="BE7" s="126">
        <v>1234148</v>
      </c>
      <c r="BF7" s="128">
        <v>1771563</v>
      </c>
      <c r="BG7" s="126">
        <v>1887080</v>
      </c>
      <c r="BH7" s="126">
        <v>2333701</v>
      </c>
      <c r="BJ7" s="129" t="s">
        <v>149</v>
      </c>
      <c r="BK7" s="130">
        <v>2441.6999999999998</v>
      </c>
      <c r="BL7" s="130">
        <v>2612</v>
      </c>
      <c r="BM7" s="130">
        <v>3441</v>
      </c>
      <c r="BN7" s="130">
        <v>3759.1</v>
      </c>
      <c r="BO7" s="130">
        <v>3761.6680000000006</v>
      </c>
      <c r="BP7" s="130">
        <v>3921.067</v>
      </c>
      <c r="BQ7" s="130">
        <v>4361.7830000000004</v>
      </c>
      <c r="BR7" s="130">
        <v>4704.3010000000004</v>
      </c>
      <c r="BS7" s="130">
        <v>5599.17</v>
      </c>
      <c r="BT7" s="130">
        <v>6818.924</v>
      </c>
    </row>
    <row r="8" spans="2:72" ht="14.25" customHeight="1" x14ac:dyDescent="0.2">
      <c r="B8" s="25"/>
      <c r="C8" s="25">
        <v>1</v>
      </c>
      <c r="D8" s="571" t="s">
        <v>150</v>
      </c>
      <c r="E8" s="571"/>
      <c r="F8" s="15">
        <v>25233</v>
      </c>
      <c r="G8" s="15">
        <v>29388</v>
      </c>
      <c r="H8" s="15">
        <v>31861</v>
      </c>
      <c r="I8" s="15">
        <v>37887</v>
      </c>
      <c r="J8" s="15">
        <v>51358</v>
      </c>
      <c r="K8" s="15">
        <v>64331</v>
      </c>
      <c r="L8" s="15">
        <v>77246</v>
      </c>
      <c r="M8" s="15">
        <v>87742</v>
      </c>
      <c r="N8" s="15">
        <v>109973</v>
      </c>
      <c r="O8" s="15">
        <v>126457</v>
      </c>
      <c r="Q8" s="25"/>
      <c r="R8" s="14">
        <v>1</v>
      </c>
      <c r="S8" s="571" t="s">
        <v>150</v>
      </c>
      <c r="T8" s="571"/>
      <c r="U8" s="15">
        <v>141563</v>
      </c>
      <c r="V8" s="15">
        <v>148874</v>
      </c>
      <c r="W8" s="15">
        <v>177784</v>
      </c>
      <c r="X8" s="15">
        <v>197044</v>
      </c>
      <c r="Z8" s="25"/>
      <c r="AA8" s="14">
        <v>1</v>
      </c>
      <c r="AB8" s="557" t="s">
        <v>150</v>
      </c>
      <c r="AC8" s="557"/>
      <c r="AD8" s="557"/>
      <c r="AE8" s="15">
        <v>234405</v>
      </c>
      <c r="AF8" s="15">
        <v>255862</v>
      </c>
      <c r="AG8" s="15">
        <v>293085</v>
      </c>
      <c r="AH8" s="26">
        <v>356242</v>
      </c>
      <c r="AI8" s="26">
        <v>397104</v>
      </c>
      <c r="AJ8" s="26">
        <v>450601</v>
      </c>
      <c r="AK8" s="26">
        <v>515372</v>
      </c>
      <c r="AM8" s="25"/>
      <c r="AN8" s="14">
        <v>1</v>
      </c>
      <c r="AO8" s="557" t="s">
        <v>150</v>
      </c>
      <c r="AP8" s="557"/>
      <c r="AQ8" s="557"/>
      <c r="AR8" s="125">
        <v>592536</v>
      </c>
      <c r="AS8" s="126">
        <v>593604</v>
      </c>
      <c r="AT8" s="126">
        <v>650357</v>
      </c>
      <c r="AU8" s="126">
        <v>673312</v>
      </c>
      <c r="AV8" s="126">
        <v>714019</v>
      </c>
      <c r="AX8" s="25"/>
      <c r="AY8" s="14">
        <v>1</v>
      </c>
      <c r="AZ8" s="557" t="s">
        <v>150</v>
      </c>
      <c r="BA8" s="557"/>
      <c r="BB8" s="557"/>
      <c r="BC8" s="126">
        <v>784680</v>
      </c>
      <c r="BD8" s="126">
        <v>918789</v>
      </c>
      <c r="BE8" s="126">
        <v>1033532</v>
      </c>
      <c r="BF8" s="132">
        <v>1516260</v>
      </c>
      <c r="BG8" s="126">
        <v>1649223</v>
      </c>
      <c r="BH8" s="126">
        <v>2017255</v>
      </c>
      <c r="BJ8" s="129" t="s">
        <v>151</v>
      </c>
      <c r="BK8" s="130">
        <v>2141.5</v>
      </c>
      <c r="BL8" s="130">
        <v>2209.3000000000002</v>
      </c>
      <c r="BM8" s="130">
        <v>2625</v>
      </c>
      <c r="BN8" s="130">
        <v>2884.7</v>
      </c>
      <c r="BO8" s="130">
        <v>3070.3210000000004</v>
      </c>
      <c r="BP8" s="130">
        <v>3178.4340000000002</v>
      </c>
      <c r="BQ8" s="130">
        <v>3494.3159999999998</v>
      </c>
      <c r="BR8" s="130">
        <v>3814.4679999999998</v>
      </c>
      <c r="BS8" s="130">
        <v>4803.8969999999999</v>
      </c>
      <c r="BT8" s="130">
        <v>6092.5810000000001</v>
      </c>
    </row>
    <row r="9" spans="2:72" ht="12.75" customHeight="1" x14ac:dyDescent="0.2">
      <c r="B9" s="34"/>
      <c r="C9" s="34"/>
      <c r="D9" s="35" t="s">
        <v>52</v>
      </c>
      <c r="E9" s="35" t="s">
        <v>152</v>
      </c>
      <c r="F9" s="36">
        <v>1440</v>
      </c>
      <c r="G9" s="36">
        <v>1634</v>
      </c>
      <c r="H9" s="36">
        <v>1802</v>
      </c>
      <c r="I9" s="36">
        <v>2062</v>
      </c>
      <c r="J9" s="36">
        <v>2444</v>
      </c>
      <c r="K9" s="36">
        <v>3976</v>
      </c>
      <c r="L9" s="36">
        <v>4122</v>
      </c>
      <c r="M9" s="36">
        <v>4633</v>
      </c>
      <c r="N9" s="36">
        <v>7133</v>
      </c>
      <c r="O9" s="36">
        <v>5097</v>
      </c>
      <c r="Q9" s="34"/>
      <c r="R9" s="34"/>
      <c r="S9" s="35" t="s">
        <v>52</v>
      </c>
      <c r="T9" s="35" t="s">
        <v>152</v>
      </c>
      <c r="U9" s="36">
        <v>7284</v>
      </c>
      <c r="V9" s="36">
        <v>6543</v>
      </c>
      <c r="W9" s="36">
        <v>7614</v>
      </c>
      <c r="X9" s="36">
        <v>10291</v>
      </c>
      <c r="Z9" s="34"/>
      <c r="AA9" s="34"/>
      <c r="AB9" s="35" t="s">
        <v>52</v>
      </c>
      <c r="AC9" s="560" t="s">
        <v>153</v>
      </c>
      <c r="AD9" s="560"/>
      <c r="AE9" s="36">
        <v>11019</v>
      </c>
      <c r="AF9" s="36">
        <v>114382</v>
      </c>
      <c r="AG9" s="36">
        <v>128058</v>
      </c>
      <c r="AH9" s="51">
        <v>165917</v>
      </c>
      <c r="AI9" s="51">
        <v>203061</v>
      </c>
      <c r="AJ9" s="51">
        <v>247669</v>
      </c>
      <c r="AK9" s="51">
        <v>290691</v>
      </c>
      <c r="AM9" s="34"/>
      <c r="AN9" s="35"/>
      <c r="AO9" s="97" t="s">
        <v>52</v>
      </c>
      <c r="AP9" s="575" t="s">
        <v>154</v>
      </c>
      <c r="AQ9" s="575"/>
      <c r="AR9" s="43" t="s">
        <v>66</v>
      </c>
      <c r="AS9" s="43" t="s">
        <v>66</v>
      </c>
      <c r="AT9" s="43" t="s">
        <v>66</v>
      </c>
      <c r="AU9" s="43" t="s">
        <v>66</v>
      </c>
      <c r="AV9" s="99">
        <v>448430</v>
      </c>
      <c r="AX9" s="34"/>
      <c r="AY9" s="35"/>
      <c r="AZ9" s="97" t="s">
        <v>52</v>
      </c>
      <c r="BA9" s="575" t="s">
        <v>154</v>
      </c>
      <c r="BB9" s="575"/>
      <c r="BC9" s="99">
        <v>468974</v>
      </c>
      <c r="BD9" s="99">
        <v>563673</v>
      </c>
      <c r="BE9" s="99">
        <v>634761</v>
      </c>
      <c r="BF9" s="133">
        <v>881657</v>
      </c>
      <c r="BG9" s="99">
        <v>1132595</v>
      </c>
      <c r="BH9" s="99">
        <v>1471743</v>
      </c>
      <c r="BJ9" s="129" t="s">
        <v>154</v>
      </c>
      <c r="BK9" s="130">
        <v>1487.4</v>
      </c>
      <c r="BL9" s="130">
        <v>1527</v>
      </c>
      <c r="BM9" s="130">
        <v>1883.7</v>
      </c>
      <c r="BN9" s="130">
        <v>2044.8</v>
      </c>
      <c r="BO9" s="130">
        <v>2138.1550000000002</v>
      </c>
      <c r="BP9" s="130">
        <v>2137.2179999999998</v>
      </c>
      <c r="BQ9" s="130">
        <v>2284.1320000000001</v>
      </c>
      <c r="BR9" s="130">
        <v>2461.0279999999998</v>
      </c>
      <c r="BS9" s="130">
        <v>3273.1149999999998</v>
      </c>
      <c r="BT9" s="130">
        <v>4422.6099999999997</v>
      </c>
    </row>
    <row r="10" spans="2:72" ht="16.5" customHeight="1" x14ac:dyDescent="0.2">
      <c r="B10" s="34"/>
      <c r="C10" s="34"/>
      <c r="D10" s="35" t="s">
        <v>74</v>
      </c>
      <c r="E10" s="35" t="s">
        <v>155</v>
      </c>
      <c r="F10" s="36">
        <v>10168</v>
      </c>
      <c r="G10" s="36">
        <v>12655</v>
      </c>
      <c r="H10" s="36">
        <v>15300</v>
      </c>
      <c r="I10" s="36">
        <v>18631</v>
      </c>
      <c r="J10" s="36">
        <v>24566</v>
      </c>
      <c r="K10" s="36">
        <v>26797</v>
      </c>
      <c r="L10" s="36">
        <v>31866</v>
      </c>
      <c r="M10" s="36">
        <v>35606</v>
      </c>
      <c r="N10" s="36">
        <v>41335</v>
      </c>
      <c r="O10" s="36">
        <v>47015</v>
      </c>
      <c r="Q10" s="34"/>
      <c r="R10" s="34"/>
      <c r="S10" s="35" t="s">
        <v>74</v>
      </c>
      <c r="T10" s="35" t="s">
        <v>155</v>
      </c>
      <c r="U10" s="36">
        <v>51053</v>
      </c>
      <c r="V10" s="36">
        <v>58708</v>
      </c>
      <c r="W10" s="36">
        <v>64623</v>
      </c>
      <c r="X10" s="36">
        <v>75751</v>
      </c>
      <c r="Z10" s="34"/>
      <c r="AA10" s="34"/>
      <c r="AB10" s="35" t="s">
        <v>74</v>
      </c>
      <c r="AC10" s="560" t="s">
        <v>155</v>
      </c>
      <c r="AD10" s="560"/>
      <c r="AE10" s="36">
        <v>87461</v>
      </c>
      <c r="AF10" s="36">
        <v>91776</v>
      </c>
      <c r="AG10" s="36">
        <v>104512</v>
      </c>
      <c r="AH10" s="51">
        <v>119658</v>
      </c>
      <c r="AI10" s="51">
        <v>127441</v>
      </c>
      <c r="AJ10" s="51">
        <v>131353</v>
      </c>
      <c r="AK10" s="51">
        <v>143471</v>
      </c>
      <c r="AM10" s="34"/>
      <c r="AN10" s="35"/>
      <c r="AO10" s="97" t="s">
        <v>74</v>
      </c>
      <c r="AP10" s="575" t="s">
        <v>156</v>
      </c>
      <c r="AQ10" s="575"/>
      <c r="AR10" s="106">
        <v>152794</v>
      </c>
      <c r="AS10" s="99">
        <v>131128</v>
      </c>
      <c r="AT10" s="99">
        <v>149254</v>
      </c>
      <c r="AU10" s="99">
        <v>160139</v>
      </c>
      <c r="AV10" s="99">
        <v>180537</v>
      </c>
      <c r="AX10" s="34"/>
      <c r="AY10" s="35"/>
      <c r="AZ10" s="97" t="s">
        <v>74</v>
      </c>
      <c r="BA10" s="575" t="s">
        <v>156</v>
      </c>
      <c r="BB10" s="575"/>
      <c r="BC10" s="99">
        <v>216258</v>
      </c>
      <c r="BD10" s="99">
        <v>241062</v>
      </c>
      <c r="BE10" s="99">
        <v>252631</v>
      </c>
      <c r="BF10" s="133">
        <v>277265</v>
      </c>
      <c r="BG10" s="99">
        <v>311303</v>
      </c>
      <c r="BH10" s="99">
        <v>378135</v>
      </c>
      <c r="BJ10" s="134" t="s">
        <v>157</v>
      </c>
      <c r="BK10" s="135">
        <v>698.1</v>
      </c>
      <c r="BL10" s="135">
        <v>889</v>
      </c>
      <c r="BM10" s="135">
        <v>991</v>
      </c>
      <c r="BN10" s="135">
        <v>1147.8</v>
      </c>
      <c r="BO10" s="135">
        <v>1303.7670000000001</v>
      </c>
      <c r="BP10" s="135">
        <f>BP11+BP12</f>
        <v>1263.3679999999999</v>
      </c>
      <c r="BQ10" s="135">
        <f t="shared" ref="BQ10:BT10" si="0">BQ11+BQ12</f>
        <v>1348.4350000000002</v>
      </c>
      <c r="BR10" s="135">
        <f t="shared" si="0"/>
        <v>1499.922</v>
      </c>
      <c r="BS10" s="135">
        <f t="shared" si="0"/>
        <v>2091.1259999999997</v>
      </c>
      <c r="BT10" s="135">
        <f t="shared" si="0"/>
        <v>2619.7389999999996</v>
      </c>
    </row>
    <row r="11" spans="2:72" ht="12.75" customHeight="1" x14ac:dyDescent="0.2">
      <c r="B11" s="34"/>
      <c r="C11" s="34"/>
      <c r="D11" s="35" t="s">
        <v>104</v>
      </c>
      <c r="E11" s="35" t="s">
        <v>158</v>
      </c>
      <c r="F11" s="48">
        <v>836</v>
      </c>
      <c r="G11" s="48">
        <v>806</v>
      </c>
      <c r="H11" s="48">
        <v>932</v>
      </c>
      <c r="I11" s="36">
        <v>1086</v>
      </c>
      <c r="J11" s="36">
        <v>1286</v>
      </c>
      <c r="K11" s="36">
        <v>1523</v>
      </c>
      <c r="L11" s="36">
        <v>1636</v>
      </c>
      <c r="M11" s="36">
        <v>1792</v>
      </c>
      <c r="N11" s="36">
        <v>2125</v>
      </c>
      <c r="O11" s="36">
        <v>2458</v>
      </c>
      <c r="Q11" s="34"/>
      <c r="R11" s="34"/>
      <c r="S11" s="35" t="s">
        <v>104</v>
      </c>
      <c r="T11" s="35" t="s">
        <v>158</v>
      </c>
      <c r="U11" s="36">
        <v>2866</v>
      </c>
      <c r="V11" s="36">
        <v>3385</v>
      </c>
      <c r="W11" s="36">
        <v>3532</v>
      </c>
      <c r="X11" s="36">
        <v>4476</v>
      </c>
      <c r="Z11" s="34"/>
      <c r="AA11" s="34"/>
      <c r="AB11" s="35" t="s">
        <v>104</v>
      </c>
      <c r="AC11" s="560" t="s">
        <v>152</v>
      </c>
      <c r="AD11" s="560"/>
      <c r="AE11" s="36">
        <v>4680</v>
      </c>
      <c r="AF11" s="36">
        <v>16052</v>
      </c>
      <c r="AG11" s="36">
        <v>17008</v>
      </c>
      <c r="AH11" s="51">
        <v>18892</v>
      </c>
      <c r="AI11" s="51">
        <v>20677</v>
      </c>
      <c r="AJ11" s="51">
        <v>19327</v>
      </c>
      <c r="AK11" s="51">
        <v>18501</v>
      </c>
      <c r="AM11" s="34"/>
      <c r="AN11" s="35"/>
      <c r="AO11" s="97" t="s">
        <v>104</v>
      </c>
      <c r="AP11" s="575" t="s">
        <v>159</v>
      </c>
      <c r="AQ11" s="575"/>
      <c r="AR11" s="43" t="s">
        <v>66</v>
      </c>
      <c r="AS11" s="43" t="s">
        <v>66</v>
      </c>
      <c r="AT11" s="43" t="s">
        <v>66</v>
      </c>
      <c r="AU11" s="43" t="s">
        <v>66</v>
      </c>
      <c r="AV11" s="99">
        <v>14048</v>
      </c>
      <c r="AX11" s="34"/>
      <c r="AY11" s="35"/>
      <c r="AZ11" s="97" t="s">
        <v>104</v>
      </c>
      <c r="BA11" s="575" t="s">
        <v>159</v>
      </c>
      <c r="BB11" s="575"/>
      <c r="BC11" s="99">
        <v>17546</v>
      </c>
      <c r="BD11" s="99">
        <v>20362</v>
      </c>
      <c r="BE11" s="99">
        <v>22923</v>
      </c>
      <c r="BF11" s="133">
        <v>26106</v>
      </c>
      <c r="BG11" s="99">
        <v>27343</v>
      </c>
      <c r="BH11" s="99">
        <v>37385</v>
      </c>
      <c r="BJ11" s="136" t="s">
        <v>160</v>
      </c>
      <c r="BK11" s="135">
        <v>629.70000000000005</v>
      </c>
      <c r="BL11" s="135">
        <v>821.1</v>
      </c>
      <c r="BM11" s="135">
        <v>920.4</v>
      </c>
      <c r="BN11" s="135">
        <v>1072.8</v>
      </c>
      <c r="BO11" s="135">
        <v>1208.105</v>
      </c>
      <c r="BP11" s="135">
        <v>1150.809</v>
      </c>
      <c r="BQ11" s="135">
        <v>1220.2650000000001</v>
      </c>
      <c r="BR11" s="135">
        <v>1322.645</v>
      </c>
      <c r="BS11" s="135">
        <v>1820.8209999999999</v>
      </c>
      <c r="BT11" s="135">
        <v>2313.1329999999998</v>
      </c>
    </row>
    <row r="12" spans="2:72" ht="12.75" customHeight="1" x14ac:dyDescent="0.2">
      <c r="B12" s="34"/>
      <c r="C12" s="34"/>
      <c r="D12" s="35" t="s">
        <v>161</v>
      </c>
      <c r="E12" s="35" t="s">
        <v>162</v>
      </c>
      <c r="F12" s="48">
        <v>612</v>
      </c>
      <c r="G12" s="48">
        <v>755</v>
      </c>
      <c r="H12" s="48">
        <v>744</v>
      </c>
      <c r="I12" s="48">
        <v>837</v>
      </c>
      <c r="J12" s="48">
        <v>955</v>
      </c>
      <c r="K12" s="36">
        <v>1277</v>
      </c>
      <c r="L12" s="36">
        <v>1346</v>
      </c>
      <c r="M12" s="36">
        <v>1512</v>
      </c>
      <c r="N12" s="36">
        <v>1857</v>
      </c>
      <c r="O12" s="36">
        <v>2075</v>
      </c>
      <c r="Q12" s="34"/>
      <c r="R12" s="34"/>
      <c r="S12" s="35" t="s">
        <v>161</v>
      </c>
      <c r="T12" s="35" t="s">
        <v>162</v>
      </c>
      <c r="U12" s="36">
        <v>2240</v>
      </c>
      <c r="V12" s="36">
        <v>2533</v>
      </c>
      <c r="W12" s="36">
        <v>2437</v>
      </c>
      <c r="X12" s="36">
        <v>2721</v>
      </c>
      <c r="Z12" s="34"/>
      <c r="AA12" s="34"/>
      <c r="AB12" s="35" t="s">
        <v>161</v>
      </c>
      <c r="AC12" s="560" t="s">
        <v>163</v>
      </c>
      <c r="AD12" s="560"/>
      <c r="AE12" s="36">
        <v>3529</v>
      </c>
      <c r="AF12" s="36">
        <v>7278</v>
      </c>
      <c r="AG12" s="36">
        <v>11700</v>
      </c>
      <c r="AH12" s="51">
        <v>12534</v>
      </c>
      <c r="AI12" s="51">
        <v>9568</v>
      </c>
      <c r="AJ12" s="51">
        <v>15382</v>
      </c>
      <c r="AK12" s="51">
        <v>9607</v>
      </c>
      <c r="AM12" s="34"/>
      <c r="AN12" s="35"/>
      <c r="AO12" s="97" t="s">
        <v>161</v>
      </c>
      <c r="AP12" s="575" t="s">
        <v>164</v>
      </c>
      <c r="AQ12" s="575"/>
      <c r="AR12" s="43" t="s">
        <v>66</v>
      </c>
      <c r="AS12" s="43" t="s">
        <v>66</v>
      </c>
      <c r="AT12" s="43" t="s">
        <v>66</v>
      </c>
      <c r="AU12" s="43" t="s">
        <v>66</v>
      </c>
      <c r="AV12" s="99">
        <v>54758</v>
      </c>
      <c r="AX12" s="34"/>
      <c r="AY12" s="35"/>
      <c r="AZ12" s="97" t="s">
        <v>161</v>
      </c>
      <c r="BA12" s="575" t="s">
        <v>164</v>
      </c>
      <c r="BB12" s="575"/>
      <c r="BC12" s="99">
        <v>62172</v>
      </c>
      <c r="BD12" s="99">
        <v>67572</v>
      </c>
      <c r="BE12" s="99">
        <v>91222</v>
      </c>
      <c r="BF12" s="133">
        <v>293442</v>
      </c>
      <c r="BG12" s="99">
        <v>136678</v>
      </c>
      <c r="BH12" s="99">
        <v>80608</v>
      </c>
      <c r="BJ12" s="136" t="s">
        <v>165</v>
      </c>
      <c r="BK12" s="135">
        <v>68.400000000000006</v>
      </c>
      <c r="BL12" s="135">
        <v>67.900000000000006</v>
      </c>
      <c r="BM12" s="135">
        <v>70.599999999999994</v>
      </c>
      <c r="BN12" s="135">
        <v>75</v>
      </c>
      <c r="BO12" s="135">
        <v>95.662000000000006</v>
      </c>
      <c r="BP12" s="135">
        <v>112.559</v>
      </c>
      <c r="BQ12" s="135">
        <v>128.16999999999999</v>
      </c>
      <c r="BR12" s="135">
        <v>177.27699999999999</v>
      </c>
      <c r="BS12" s="135">
        <v>270.30500000000001</v>
      </c>
      <c r="BT12" s="135">
        <v>306.60599999999999</v>
      </c>
    </row>
    <row r="13" spans="2:72" ht="12.75" customHeight="1" x14ac:dyDescent="0.2">
      <c r="B13" s="34"/>
      <c r="C13" s="34"/>
      <c r="D13" s="35" t="s">
        <v>166</v>
      </c>
      <c r="E13" s="35" t="s">
        <v>167</v>
      </c>
      <c r="F13" s="48">
        <v>607</v>
      </c>
      <c r="G13" s="36">
        <v>1124</v>
      </c>
      <c r="H13" s="36">
        <v>1350</v>
      </c>
      <c r="I13" s="36">
        <v>1496</v>
      </c>
      <c r="J13" s="36">
        <v>1804</v>
      </c>
      <c r="K13" s="36">
        <v>2300</v>
      </c>
      <c r="L13" s="36">
        <v>2345</v>
      </c>
      <c r="M13" s="36">
        <v>2983</v>
      </c>
      <c r="N13" s="36">
        <v>4122</v>
      </c>
      <c r="O13" s="36">
        <v>4898</v>
      </c>
      <c r="Q13" s="34"/>
      <c r="R13" s="34"/>
      <c r="S13" s="35" t="s">
        <v>166</v>
      </c>
      <c r="T13" s="35" t="s">
        <v>167</v>
      </c>
      <c r="U13" s="36">
        <v>5544</v>
      </c>
      <c r="V13" s="36">
        <v>5101</v>
      </c>
      <c r="W13" s="36">
        <v>5714</v>
      </c>
      <c r="X13" s="36">
        <v>6044</v>
      </c>
      <c r="Z13" s="34"/>
      <c r="AA13" s="34"/>
      <c r="AB13" s="35" t="s">
        <v>166</v>
      </c>
      <c r="AC13" s="560" t="s">
        <v>167</v>
      </c>
      <c r="AD13" s="560"/>
      <c r="AE13" s="36">
        <v>7628</v>
      </c>
      <c r="AF13" s="36">
        <v>7452</v>
      </c>
      <c r="AG13" s="36">
        <v>8925</v>
      </c>
      <c r="AH13" s="51">
        <v>9064</v>
      </c>
      <c r="AI13" s="51">
        <v>9003</v>
      </c>
      <c r="AJ13" s="51">
        <v>8891</v>
      </c>
      <c r="AK13" s="51">
        <v>8149</v>
      </c>
      <c r="AM13" s="34"/>
      <c r="AN13" s="35"/>
      <c r="AO13" s="97" t="s">
        <v>166</v>
      </c>
      <c r="AP13" s="575" t="s">
        <v>168</v>
      </c>
      <c r="AQ13" s="575"/>
      <c r="AR13" s="43" t="s">
        <v>66</v>
      </c>
      <c r="AS13" s="43" t="s">
        <v>66</v>
      </c>
      <c r="AT13" s="43" t="s">
        <v>66</v>
      </c>
      <c r="AU13" s="43" t="s">
        <v>66</v>
      </c>
      <c r="AV13" s="137">
        <v>132</v>
      </c>
      <c r="AX13" s="34"/>
      <c r="AY13" s="35"/>
      <c r="AZ13" s="97" t="s">
        <v>166</v>
      </c>
      <c r="BA13" s="575" t="s">
        <v>168</v>
      </c>
      <c r="BB13" s="575"/>
      <c r="BC13" s="137">
        <v>136</v>
      </c>
      <c r="BD13" s="137">
        <v>147</v>
      </c>
      <c r="BE13" s="137">
        <v>177</v>
      </c>
      <c r="BF13" s="138">
        <v>182</v>
      </c>
      <c r="BG13" s="137">
        <v>210</v>
      </c>
      <c r="BH13" s="137">
        <v>415</v>
      </c>
      <c r="BJ13" s="134" t="s">
        <v>169</v>
      </c>
      <c r="BK13" s="135">
        <v>106.6</v>
      </c>
      <c r="BL13" s="135">
        <v>140.4</v>
      </c>
      <c r="BM13" s="135">
        <v>172.6</v>
      </c>
      <c r="BN13" s="135">
        <v>180.2</v>
      </c>
      <c r="BO13" s="135">
        <v>185.16900000000001</v>
      </c>
      <c r="BP13" s="135">
        <v>222.51900000000001</v>
      </c>
      <c r="BQ13" s="135">
        <v>303.76600000000002</v>
      </c>
      <c r="BR13" s="135">
        <v>333.67500000000001</v>
      </c>
      <c r="BS13" s="135">
        <v>392.87</v>
      </c>
      <c r="BT13" s="135">
        <v>447.31400000000002</v>
      </c>
    </row>
    <row r="14" spans="2:72" ht="12.75" customHeight="1" x14ac:dyDescent="0.2">
      <c r="B14" s="34"/>
      <c r="C14" s="34"/>
      <c r="D14" s="35" t="s">
        <v>170</v>
      </c>
      <c r="E14" s="35" t="s">
        <v>171</v>
      </c>
      <c r="F14" s="36">
        <v>1343</v>
      </c>
      <c r="G14" s="48">
        <v>975</v>
      </c>
      <c r="H14" s="36">
        <v>1053</v>
      </c>
      <c r="I14" s="36">
        <v>1181</v>
      </c>
      <c r="J14" s="36">
        <v>2172</v>
      </c>
      <c r="K14" s="36">
        <v>1474</v>
      </c>
      <c r="L14" s="36">
        <v>1870</v>
      </c>
      <c r="M14" s="36">
        <v>1166</v>
      </c>
      <c r="N14" s="36">
        <v>2844</v>
      </c>
      <c r="O14" s="36">
        <v>2009</v>
      </c>
      <c r="Q14" s="34"/>
      <c r="R14" s="34"/>
      <c r="S14" s="35" t="s">
        <v>170</v>
      </c>
      <c r="T14" s="35" t="s">
        <v>171</v>
      </c>
      <c r="U14" s="36">
        <v>2390</v>
      </c>
      <c r="V14" s="36">
        <v>1010</v>
      </c>
      <c r="W14" s="36">
        <v>5983</v>
      </c>
      <c r="X14" s="36">
        <v>1832</v>
      </c>
      <c r="Z14" s="34"/>
      <c r="AA14" s="34"/>
      <c r="AB14" s="35" t="s">
        <v>170</v>
      </c>
      <c r="AC14" s="560" t="s">
        <v>172</v>
      </c>
      <c r="AD14" s="560"/>
      <c r="AE14" s="36">
        <v>4284</v>
      </c>
      <c r="AF14" s="36">
        <v>5364</v>
      </c>
      <c r="AG14" s="36">
        <v>7092</v>
      </c>
      <c r="AH14" s="51">
        <v>7217</v>
      </c>
      <c r="AI14" s="51">
        <v>7169</v>
      </c>
      <c r="AJ14" s="51">
        <v>8018</v>
      </c>
      <c r="AK14" s="51">
        <v>5688</v>
      </c>
      <c r="AM14" s="34"/>
      <c r="AN14" s="35"/>
      <c r="AO14" s="97" t="s">
        <v>170</v>
      </c>
      <c r="AP14" s="575" t="s">
        <v>173</v>
      </c>
      <c r="AQ14" s="575"/>
      <c r="AR14" s="43" t="s">
        <v>66</v>
      </c>
      <c r="AS14" s="43" t="s">
        <v>66</v>
      </c>
      <c r="AT14" s="43" t="s">
        <v>66</v>
      </c>
      <c r="AU14" s="43" t="s">
        <v>66</v>
      </c>
      <c r="AV14" s="137">
        <v>926</v>
      </c>
      <c r="AX14" s="34"/>
      <c r="AY14" s="35"/>
      <c r="AZ14" s="97" t="s">
        <v>170</v>
      </c>
      <c r="BA14" s="575" t="s">
        <v>173</v>
      </c>
      <c r="BB14" s="575"/>
      <c r="BC14" s="137">
        <v>866</v>
      </c>
      <c r="BD14" s="137">
        <v>891</v>
      </c>
      <c r="BE14" s="137">
        <v>1127</v>
      </c>
      <c r="BF14" s="133">
        <v>1145</v>
      </c>
      <c r="BG14" s="99">
        <v>1359</v>
      </c>
      <c r="BH14" s="99">
        <v>1801</v>
      </c>
      <c r="BJ14" s="134" t="s">
        <v>174</v>
      </c>
      <c r="BK14" s="135">
        <v>285.5</v>
      </c>
      <c r="BL14" s="135">
        <v>278.89999999999998</v>
      </c>
      <c r="BM14" s="135">
        <v>292.5</v>
      </c>
      <c r="BN14" s="135">
        <v>336.7</v>
      </c>
      <c r="BO14" s="135">
        <v>320.88300000000004</v>
      </c>
      <c r="BP14" s="135">
        <f>BP15+BP16</f>
        <v>396.10200000000003</v>
      </c>
      <c r="BQ14" s="135">
        <f t="shared" ref="BQ14:BT14" si="1">BQ15+BQ16</f>
        <v>374.24599999999998</v>
      </c>
      <c r="BR14" s="135">
        <f t="shared" si="1"/>
        <v>408.46100000000001</v>
      </c>
      <c r="BS14" s="135">
        <f t="shared" si="1"/>
        <v>469.70600000000002</v>
      </c>
      <c r="BT14" s="135">
        <f t="shared" si="1"/>
        <v>928.23699999999997</v>
      </c>
    </row>
    <row r="15" spans="2:72" ht="14.25" customHeight="1" x14ac:dyDescent="0.2">
      <c r="B15" s="34"/>
      <c r="C15" s="34"/>
      <c r="D15" s="35" t="s">
        <v>175</v>
      </c>
      <c r="E15" s="35" t="s">
        <v>176</v>
      </c>
      <c r="F15" s="36">
        <v>3032</v>
      </c>
      <c r="G15" s="36">
        <v>2660</v>
      </c>
      <c r="H15" s="36">
        <v>1425</v>
      </c>
      <c r="I15" s="36">
        <v>1309</v>
      </c>
      <c r="J15" s="36">
        <v>1727</v>
      </c>
      <c r="K15" s="36">
        <v>3443</v>
      </c>
      <c r="L15" s="36">
        <v>3791</v>
      </c>
      <c r="M15" s="36">
        <v>3676</v>
      </c>
      <c r="N15" s="36">
        <v>3103</v>
      </c>
      <c r="O15" s="36">
        <v>4332</v>
      </c>
      <c r="Q15" s="34"/>
      <c r="R15" s="34"/>
      <c r="S15" s="35" t="s">
        <v>175</v>
      </c>
      <c r="T15" s="97" t="s">
        <v>176</v>
      </c>
      <c r="U15" s="36">
        <v>11160</v>
      </c>
      <c r="V15" s="36">
        <v>7092</v>
      </c>
      <c r="W15" s="36">
        <v>8194</v>
      </c>
      <c r="X15" s="36">
        <v>6438</v>
      </c>
      <c r="Z15" s="34"/>
      <c r="AA15" s="34"/>
      <c r="AB15" s="35" t="s">
        <v>175</v>
      </c>
      <c r="AC15" s="560" t="s">
        <v>162</v>
      </c>
      <c r="AD15" s="560"/>
      <c r="AE15" s="36">
        <v>5911</v>
      </c>
      <c r="AF15" s="36">
        <v>4280</v>
      </c>
      <c r="AG15" s="36">
        <v>5023</v>
      </c>
      <c r="AH15" s="51">
        <v>4971</v>
      </c>
      <c r="AI15" s="51">
        <v>4923</v>
      </c>
      <c r="AJ15" s="51">
        <v>5884</v>
      </c>
      <c r="AK15" s="51">
        <v>9533</v>
      </c>
      <c r="AM15" s="34"/>
      <c r="AN15" s="35"/>
      <c r="AO15" s="97" t="s">
        <v>175</v>
      </c>
      <c r="AP15" s="575" t="s">
        <v>177</v>
      </c>
      <c r="AQ15" s="575"/>
      <c r="AR15" s="43" t="s">
        <v>66</v>
      </c>
      <c r="AS15" s="43" t="s">
        <v>66</v>
      </c>
      <c r="AT15" s="43" t="s">
        <v>66</v>
      </c>
      <c r="AU15" s="43" t="s">
        <v>66</v>
      </c>
      <c r="AV15" s="99">
        <v>2809</v>
      </c>
      <c r="AX15" s="34"/>
      <c r="AY15" s="35"/>
      <c r="AZ15" s="97" t="s">
        <v>175</v>
      </c>
      <c r="BA15" s="575" t="s">
        <v>177</v>
      </c>
      <c r="BB15" s="575"/>
      <c r="BC15" s="99">
        <v>3280</v>
      </c>
      <c r="BD15" s="99">
        <v>4361</v>
      </c>
      <c r="BE15" s="99">
        <v>4760</v>
      </c>
      <c r="BF15" s="133">
        <v>5287</v>
      </c>
      <c r="BG15" s="99">
        <v>5490</v>
      </c>
      <c r="BH15" s="99">
        <v>6743</v>
      </c>
      <c r="BJ15" s="139" t="s">
        <v>178</v>
      </c>
      <c r="BK15" s="140">
        <v>53.4</v>
      </c>
      <c r="BL15" s="140">
        <v>54.6</v>
      </c>
      <c r="BM15" s="140">
        <v>59.8</v>
      </c>
      <c r="BN15" s="140">
        <v>53.5</v>
      </c>
      <c r="BO15" s="140">
        <v>32.734999999999999</v>
      </c>
      <c r="BP15" s="140">
        <v>34.158000000000001</v>
      </c>
      <c r="BQ15" s="140">
        <v>22.166</v>
      </c>
      <c r="BR15" s="140">
        <v>24.701000000000001</v>
      </c>
      <c r="BS15" s="140">
        <v>27.747</v>
      </c>
      <c r="BT15" s="140">
        <v>76.388999999999996</v>
      </c>
    </row>
    <row r="16" spans="2:72" ht="13.5" customHeight="1" x14ac:dyDescent="0.2">
      <c r="B16" s="34"/>
      <c r="C16" s="34"/>
      <c r="D16" s="97" t="s">
        <v>179</v>
      </c>
      <c r="E16" s="35" t="s">
        <v>180</v>
      </c>
      <c r="F16" s="36">
        <v>7195</v>
      </c>
      <c r="G16" s="36">
        <v>8769</v>
      </c>
      <c r="H16" s="36">
        <v>9239</v>
      </c>
      <c r="I16" s="36">
        <v>11270</v>
      </c>
      <c r="J16" s="36">
        <v>16398</v>
      </c>
      <c r="K16" s="36">
        <v>23535</v>
      </c>
      <c r="L16" s="36">
        <v>30263</v>
      </c>
      <c r="M16" s="36">
        <v>36368</v>
      </c>
      <c r="N16" s="36">
        <v>47448</v>
      </c>
      <c r="O16" s="36">
        <v>57069</v>
      </c>
      <c r="Q16" s="34"/>
      <c r="R16" s="34"/>
      <c r="S16" s="97" t="s">
        <v>179</v>
      </c>
      <c r="T16" s="35" t="s">
        <v>181</v>
      </c>
      <c r="U16" s="36">
        <v>58282</v>
      </c>
      <c r="V16" s="36">
        <v>64496</v>
      </c>
      <c r="W16" s="36">
        <v>62829</v>
      </c>
      <c r="X16" s="36">
        <v>78841</v>
      </c>
      <c r="Z16" s="34"/>
      <c r="AA16" s="34"/>
      <c r="AB16" s="35" t="s">
        <v>179</v>
      </c>
      <c r="AC16" s="560" t="s">
        <v>176</v>
      </c>
      <c r="AD16" s="560"/>
      <c r="AE16" s="36">
        <v>96970</v>
      </c>
      <c r="AF16" s="36">
        <v>3978</v>
      </c>
      <c r="AG16" s="36">
        <v>4762</v>
      </c>
      <c r="AH16" s="51">
        <v>7982</v>
      </c>
      <c r="AI16" s="51">
        <v>6843</v>
      </c>
      <c r="AJ16" s="51">
        <v>6375</v>
      </c>
      <c r="AK16" s="51">
        <v>4961</v>
      </c>
      <c r="AM16" s="34"/>
      <c r="AN16" s="35"/>
      <c r="AO16" s="97" t="s">
        <v>179</v>
      </c>
      <c r="AP16" s="575" t="s">
        <v>182</v>
      </c>
      <c r="AQ16" s="575"/>
      <c r="AR16" s="43" t="s">
        <v>66</v>
      </c>
      <c r="AS16" s="43" t="s">
        <v>66</v>
      </c>
      <c r="AT16" s="43" t="s">
        <v>66</v>
      </c>
      <c r="AU16" s="43" t="s">
        <v>66</v>
      </c>
      <c r="AV16" s="99">
        <v>2003</v>
      </c>
      <c r="AX16" s="34"/>
      <c r="AY16" s="35"/>
      <c r="AZ16" s="97" t="s">
        <v>179</v>
      </c>
      <c r="BA16" s="575" t="s">
        <v>182</v>
      </c>
      <c r="BB16" s="575"/>
      <c r="BC16" s="99">
        <v>2245</v>
      </c>
      <c r="BD16" s="99">
        <v>2442</v>
      </c>
      <c r="BE16" s="99">
        <v>2851</v>
      </c>
      <c r="BF16" s="133">
        <v>3131</v>
      </c>
      <c r="BG16" s="99">
        <v>4563</v>
      </c>
      <c r="BH16" s="99">
        <v>4506</v>
      </c>
      <c r="BJ16" s="139" t="s">
        <v>183</v>
      </c>
      <c r="BK16" s="140">
        <v>232.1</v>
      </c>
      <c r="BL16" s="140">
        <v>224.3</v>
      </c>
      <c r="BM16" s="140">
        <v>232.7</v>
      </c>
      <c r="BN16" s="140">
        <v>283.2</v>
      </c>
      <c r="BO16" s="140">
        <v>288.14800000000002</v>
      </c>
      <c r="BP16" s="140">
        <v>361.94400000000002</v>
      </c>
      <c r="BQ16" s="140">
        <v>352.08</v>
      </c>
      <c r="BR16" s="140">
        <v>383.76</v>
      </c>
      <c r="BS16" s="140">
        <v>441.959</v>
      </c>
      <c r="BT16" s="140">
        <v>851.84799999999996</v>
      </c>
    </row>
    <row r="17" spans="2:72" ht="12.75" customHeight="1" x14ac:dyDescent="0.2">
      <c r="B17" s="34"/>
      <c r="C17" s="48"/>
      <c r="D17" s="141" t="s">
        <v>184</v>
      </c>
      <c r="E17" s="35" t="s">
        <v>185</v>
      </c>
      <c r="F17" s="48"/>
      <c r="G17" s="48">
        <v>10</v>
      </c>
      <c r="H17" s="48">
        <v>16</v>
      </c>
      <c r="I17" s="48">
        <v>15</v>
      </c>
      <c r="J17" s="48">
        <v>6</v>
      </c>
      <c r="K17" s="48">
        <v>6</v>
      </c>
      <c r="L17" s="48">
        <v>6</v>
      </c>
      <c r="M17" s="48">
        <v>6</v>
      </c>
      <c r="N17" s="48">
        <v>6</v>
      </c>
      <c r="O17" s="36">
        <v>1504</v>
      </c>
      <c r="Q17" s="34"/>
      <c r="R17" s="34"/>
      <c r="S17" s="141" t="s">
        <v>184</v>
      </c>
      <c r="T17" s="35" t="s">
        <v>186</v>
      </c>
      <c r="U17" s="141"/>
      <c r="V17" s="141"/>
      <c r="W17" s="36">
        <v>13176</v>
      </c>
      <c r="X17" s="36">
        <v>7936</v>
      </c>
      <c r="Z17" s="34"/>
      <c r="AA17" s="34"/>
      <c r="AB17" s="141" t="s">
        <v>184</v>
      </c>
      <c r="AC17" s="560" t="s">
        <v>171</v>
      </c>
      <c r="AD17" s="560"/>
      <c r="AE17" s="36">
        <v>9236</v>
      </c>
      <c r="AF17" s="36">
        <v>1842</v>
      </c>
      <c r="AG17" s="36">
        <v>1967</v>
      </c>
      <c r="AH17" s="51">
        <v>2764</v>
      </c>
      <c r="AI17" s="51">
        <v>2038</v>
      </c>
      <c r="AJ17" s="51">
        <v>2880</v>
      </c>
      <c r="AK17" s="51">
        <v>16324</v>
      </c>
      <c r="AM17" s="34"/>
      <c r="AN17" s="35"/>
      <c r="AO17" s="138" t="s">
        <v>184</v>
      </c>
      <c r="AP17" s="575" t="s">
        <v>187</v>
      </c>
      <c r="AQ17" s="575"/>
      <c r="AR17" s="43" t="s">
        <v>66</v>
      </c>
      <c r="AS17" s="43" t="s">
        <v>66</v>
      </c>
      <c r="AT17" s="43" t="s">
        <v>66</v>
      </c>
      <c r="AU17" s="43" t="s">
        <v>66</v>
      </c>
      <c r="AV17" s="99">
        <v>9640</v>
      </c>
      <c r="AX17" s="34"/>
      <c r="AY17" s="35"/>
      <c r="AZ17" s="138" t="s">
        <v>184</v>
      </c>
      <c r="BA17" s="575" t="s">
        <v>187</v>
      </c>
      <c r="BB17" s="575"/>
      <c r="BC17" s="99">
        <v>12340</v>
      </c>
      <c r="BD17" s="99">
        <v>16747</v>
      </c>
      <c r="BE17" s="99">
        <v>21908</v>
      </c>
      <c r="BF17" s="133">
        <v>24280</v>
      </c>
      <c r="BG17" s="99">
        <v>24640</v>
      </c>
      <c r="BH17" s="99">
        <v>31535</v>
      </c>
      <c r="BJ17" s="134" t="s">
        <v>188</v>
      </c>
      <c r="BK17" s="135">
        <v>397.1</v>
      </c>
      <c r="BL17" s="135">
        <v>218.6</v>
      </c>
      <c r="BM17" s="135">
        <v>427.6</v>
      </c>
      <c r="BN17" s="135">
        <v>380.1</v>
      </c>
      <c r="BO17" s="135">
        <v>328.33600000000001</v>
      </c>
      <c r="BP17" s="135">
        <v>255.22900000000001</v>
      </c>
      <c r="BQ17" s="135">
        <v>257.685</v>
      </c>
      <c r="BR17" s="135">
        <v>218.97</v>
      </c>
      <c r="BS17" s="135">
        <v>319.41300000000001</v>
      </c>
      <c r="BT17" s="135">
        <v>427.32</v>
      </c>
    </row>
    <row r="18" spans="2:72" ht="13.5" customHeight="1" x14ac:dyDescent="0.2">
      <c r="B18" s="25"/>
      <c r="C18" s="25">
        <v>2</v>
      </c>
      <c r="D18" s="571" t="s">
        <v>189</v>
      </c>
      <c r="E18" s="571"/>
      <c r="F18" s="26">
        <v>4619</v>
      </c>
      <c r="G18" s="26">
        <v>5456</v>
      </c>
      <c r="H18" s="26">
        <v>7355</v>
      </c>
      <c r="I18" s="26">
        <v>5217</v>
      </c>
      <c r="J18" s="26">
        <v>4827</v>
      </c>
      <c r="K18" s="26">
        <v>4616</v>
      </c>
      <c r="L18" s="26">
        <v>5287</v>
      </c>
      <c r="M18" s="26">
        <v>8858</v>
      </c>
      <c r="N18" s="26">
        <v>13641</v>
      </c>
      <c r="O18" s="26">
        <v>21083</v>
      </c>
      <c r="Q18" s="34"/>
      <c r="R18" s="34"/>
      <c r="S18" s="35" t="s">
        <v>190</v>
      </c>
      <c r="T18" s="35" t="s">
        <v>185</v>
      </c>
      <c r="U18" s="48">
        <v>744</v>
      </c>
      <c r="V18" s="48">
        <v>6</v>
      </c>
      <c r="W18" s="36">
        <v>3682</v>
      </c>
      <c r="X18" s="36">
        <v>2714</v>
      </c>
      <c r="Z18" s="34"/>
      <c r="AA18" s="34"/>
      <c r="AB18" s="35" t="s">
        <v>190</v>
      </c>
      <c r="AC18" s="560" t="s">
        <v>185</v>
      </c>
      <c r="AD18" s="560"/>
      <c r="AE18" s="94">
        <v>3687</v>
      </c>
      <c r="AF18" s="36">
        <v>3458</v>
      </c>
      <c r="AG18" s="36">
        <v>4038</v>
      </c>
      <c r="AH18" s="51">
        <v>7243</v>
      </c>
      <c r="AI18" s="51">
        <v>6381</v>
      </c>
      <c r="AJ18" s="51">
        <v>4824</v>
      </c>
      <c r="AK18" s="51">
        <v>8447</v>
      </c>
      <c r="AM18" s="34"/>
      <c r="AN18" s="34"/>
      <c r="AO18" s="97" t="s">
        <v>190</v>
      </c>
      <c r="AP18" s="575" t="s">
        <v>191</v>
      </c>
      <c r="AQ18" s="575"/>
      <c r="AR18" s="43" t="s">
        <v>66</v>
      </c>
      <c r="AS18" s="43" t="s">
        <v>66</v>
      </c>
      <c r="AT18" s="43" t="s">
        <v>66</v>
      </c>
      <c r="AU18" s="43" t="s">
        <v>66</v>
      </c>
      <c r="AV18" s="137">
        <v>737</v>
      </c>
      <c r="AX18" s="34"/>
      <c r="AY18" s="34"/>
      <c r="AZ18" s="97" t="s">
        <v>190</v>
      </c>
      <c r="BA18" s="575" t="s">
        <v>191</v>
      </c>
      <c r="BB18" s="575"/>
      <c r="BC18" s="137">
        <v>863</v>
      </c>
      <c r="BD18" s="137">
        <v>1533</v>
      </c>
      <c r="BE18" s="137">
        <v>1173</v>
      </c>
      <c r="BF18" s="133">
        <v>3765</v>
      </c>
      <c r="BG18" s="99">
        <v>5042</v>
      </c>
      <c r="BH18" s="99">
        <v>4383</v>
      </c>
      <c r="BJ18" s="134" t="s">
        <v>192</v>
      </c>
      <c r="BK18" s="135">
        <v>450.6</v>
      </c>
      <c r="BL18" s="135">
        <v>507.2</v>
      </c>
      <c r="BM18" s="135">
        <v>540.6</v>
      </c>
      <c r="BN18" s="135">
        <v>623.1</v>
      </c>
      <c r="BO18" s="135">
        <v>697.82100000000003</v>
      </c>
      <c r="BP18" s="135">
        <v>757.65300000000002</v>
      </c>
      <c r="BQ18" s="135">
        <v>888.07799999999997</v>
      </c>
      <c r="BR18" s="135">
        <v>1030.4069999999999</v>
      </c>
      <c r="BS18" s="135">
        <v>1146.7929999999999</v>
      </c>
      <c r="BT18" s="135">
        <v>1213.2809999999999</v>
      </c>
    </row>
    <row r="19" spans="2:72" ht="12" customHeight="1" x14ac:dyDescent="0.2">
      <c r="B19" s="14" t="s">
        <v>110</v>
      </c>
      <c r="C19" s="571" t="s">
        <v>193</v>
      </c>
      <c r="D19" s="571"/>
      <c r="E19" s="571"/>
      <c r="F19" s="26">
        <v>19293</v>
      </c>
      <c r="G19" s="26">
        <v>23744</v>
      </c>
      <c r="H19" s="26">
        <v>21882</v>
      </c>
      <c r="I19" s="26">
        <v>26980</v>
      </c>
      <c r="J19" s="26">
        <v>32924</v>
      </c>
      <c r="K19" s="26">
        <v>34886</v>
      </c>
      <c r="L19" s="26">
        <v>37299</v>
      </c>
      <c r="M19" s="26">
        <v>49253</v>
      </c>
      <c r="N19" s="26">
        <v>36175</v>
      </c>
      <c r="O19" s="26">
        <v>51147</v>
      </c>
      <c r="Q19" s="25"/>
      <c r="R19" s="14">
        <v>2</v>
      </c>
      <c r="S19" s="571" t="s">
        <v>189</v>
      </c>
      <c r="T19" s="571"/>
      <c r="U19" s="26">
        <v>25530</v>
      </c>
      <c r="V19" s="26">
        <v>16366</v>
      </c>
      <c r="W19" s="26">
        <v>11493</v>
      </c>
      <c r="X19" s="26">
        <v>15187</v>
      </c>
      <c r="Z19" s="25"/>
      <c r="AA19" s="142">
        <v>2</v>
      </c>
      <c r="AB19" s="557" t="s">
        <v>189</v>
      </c>
      <c r="AC19" s="557"/>
      <c r="AD19" s="557"/>
      <c r="AE19" s="15">
        <v>14131</v>
      </c>
      <c r="AF19" s="15">
        <v>12163</v>
      </c>
      <c r="AG19" s="15">
        <v>22631</v>
      </c>
      <c r="AH19" s="26">
        <v>26432</v>
      </c>
      <c r="AI19" s="26">
        <v>17350</v>
      </c>
      <c r="AJ19" s="26">
        <v>15900</v>
      </c>
      <c r="AK19" s="26">
        <v>13654</v>
      </c>
      <c r="AM19" s="34"/>
      <c r="AN19" s="34"/>
      <c r="AO19" s="138" t="s">
        <v>194</v>
      </c>
      <c r="AP19" s="575" t="s">
        <v>153</v>
      </c>
      <c r="AQ19" s="575"/>
      <c r="AR19" s="106">
        <v>330648</v>
      </c>
      <c r="AS19" s="99">
        <v>312721</v>
      </c>
      <c r="AT19" s="99">
        <v>318749</v>
      </c>
      <c r="AU19" s="99">
        <v>257434</v>
      </c>
      <c r="AV19" s="43"/>
      <c r="AX19" s="34"/>
      <c r="AY19" s="34"/>
      <c r="AZ19" s="138" t="s">
        <v>194</v>
      </c>
      <c r="BA19" s="575" t="s">
        <v>153</v>
      </c>
      <c r="BB19" s="575"/>
      <c r="BC19" s="43"/>
      <c r="BD19" s="43" t="s">
        <v>66</v>
      </c>
      <c r="BE19" s="43" t="s">
        <v>66</v>
      </c>
      <c r="BF19" s="43" t="s">
        <v>66</v>
      </c>
      <c r="BG19" s="43" t="s">
        <v>66</v>
      </c>
      <c r="BH19" s="43" t="s">
        <v>66</v>
      </c>
      <c r="BJ19" s="134" t="s">
        <v>195</v>
      </c>
      <c r="BK19" s="135">
        <v>64.2</v>
      </c>
      <c r="BL19" s="135">
        <v>70.8</v>
      </c>
      <c r="BM19" s="135">
        <v>80.400000000000006</v>
      </c>
      <c r="BN19" s="135">
        <v>86.2</v>
      </c>
      <c r="BO19" s="135">
        <v>83.266999999999996</v>
      </c>
      <c r="BP19" s="135">
        <v>96.259</v>
      </c>
      <c r="BQ19" s="135">
        <v>127.83499999999999</v>
      </c>
      <c r="BR19" s="135">
        <v>124.672</v>
      </c>
      <c r="BS19" s="135">
        <v>171.59800000000001</v>
      </c>
      <c r="BT19" s="135">
        <v>176.297</v>
      </c>
    </row>
    <row r="20" spans="2:72" ht="15" customHeight="1" x14ac:dyDescent="0.2">
      <c r="B20" s="34"/>
      <c r="C20" s="35">
        <v>1</v>
      </c>
      <c r="D20" s="575" t="s">
        <v>196</v>
      </c>
      <c r="E20" s="575"/>
      <c r="F20" s="36">
        <v>4135</v>
      </c>
      <c r="G20" s="36">
        <v>8920</v>
      </c>
      <c r="H20" s="36">
        <v>6987</v>
      </c>
      <c r="I20" s="36">
        <v>8622</v>
      </c>
      <c r="J20" s="36">
        <v>11546</v>
      </c>
      <c r="K20" s="36">
        <v>14093</v>
      </c>
      <c r="L20" s="36">
        <v>11891</v>
      </c>
      <c r="M20" s="36">
        <v>18015</v>
      </c>
      <c r="N20" s="36">
        <v>10669</v>
      </c>
      <c r="O20" s="36">
        <v>25350</v>
      </c>
      <c r="Q20" s="14" t="s">
        <v>110</v>
      </c>
      <c r="R20" s="143" t="s">
        <v>193</v>
      </c>
      <c r="S20" s="143"/>
      <c r="T20" s="143"/>
      <c r="U20" s="26">
        <v>47573</v>
      </c>
      <c r="V20" s="26">
        <v>57179</v>
      </c>
      <c r="W20" s="26">
        <v>70861</v>
      </c>
      <c r="X20" s="26">
        <v>114397</v>
      </c>
      <c r="Z20" s="14" t="s">
        <v>110</v>
      </c>
      <c r="AA20" s="572" t="s">
        <v>193</v>
      </c>
      <c r="AB20" s="572"/>
      <c r="AC20" s="572"/>
      <c r="AD20" s="572"/>
      <c r="AE20" s="15">
        <v>86138.4</v>
      </c>
      <c r="AF20" s="15">
        <v>96296</v>
      </c>
      <c r="AG20" s="15">
        <v>106047</v>
      </c>
      <c r="AH20" s="26">
        <v>124201</v>
      </c>
      <c r="AI20" s="26">
        <v>135380</v>
      </c>
      <c r="AJ20" s="26">
        <v>125902</v>
      </c>
      <c r="AK20" s="26">
        <v>156984</v>
      </c>
      <c r="AM20" s="34"/>
      <c r="AN20" s="34"/>
      <c r="AO20" s="138" t="s">
        <v>197</v>
      </c>
      <c r="AP20" s="575" t="s">
        <v>152</v>
      </c>
      <c r="AQ20" s="575"/>
      <c r="AR20" s="106">
        <v>19596</v>
      </c>
      <c r="AS20" s="99">
        <v>50779</v>
      </c>
      <c r="AT20" s="99">
        <v>54069</v>
      </c>
      <c r="AU20" s="99">
        <v>55141</v>
      </c>
      <c r="AV20" s="43" t="s">
        <v>66</v>
      </c>
      <c r="AX20" s="34"/>
      <c r="AY20" s="34"/>
      <c r="AZ20" s="138" t="s">
        <v>197</v>
      </c>
      <c r="BA20" s="575" t="s">
        <v>152</v>
      </c>
      <c r="BB20" s="575"/>
      <c r="BC20" s="43" t="s">
        <v>66</v>
      </c>
      <c r="BD20" s="43" t="s">
        <v>66</v>
      </c>
      <c r="BE20" s="43" t="s">
        <v>66</v>
      </c>
      <c r="BF20" s="43" t="s">
        <v>66</v>
      </c>
      <c r="BG20" s="43" t="s">
        <v>66</v>
      </c>
      <c r="BH20" s="43" t="s">
        <v>66</v>
      </c>
      <c r="BJ20" s="134" t="s">
        <v>164</v>
      </c>
      <c r="BK20" s="135">
        <v>77.7</v>
      </c>
      <c r="BL20" s="135">
        <v>41</v>
      </c>
      <c r="BM20" s="135">
        <v>41.1</v>
      </c>
      <c r="BN20" s="135">
        <v>43.4</v>
      </c>
      <c r="BO20" s="135">
        <v>53.027000000000001</v>
      </c>
      <c r="BP20" s="135">
        <v>76.92</v>
      </c>
      <c r="BQ20" s="135">
        <v>68.986999999999995</v>
      </c>
      <c r="BR20" s="135">
        <v>63.271999999999998</v>
      </c>
      <c r="BS20" s="135">
        <v>78.930000000000007</v>
      </c>
      <c r="BT20" s="135">
        <v>134.208</v>
      </c>
    </row>
    <row r="21" spans="2:72" ht="12" customHeight="1" x14ac:dyDescent="0.2">
      <c r="B21" s="34"/>
      <c r="C21" s="35">
        <v>2</v>
      </c>
      <c r="D21" s="575" t="s">
        <v>198</v>
      </c>
      <c r="E21" s="575"/>
      <c r="F21" s="36">
        <v>15158</v>
      </c>
      <c r="G21" s="36">
        <v>14824</v>
      </c>
      <c r="H21" s="36">
        <v>14895</v>
      </c>
      <c r="I21" s="36">
        <v>18358</v>
      </c>
      <c r="J21" s="36">
        <v>21378</v>
      </c>
      <c r="K21" s="36">
        <v>20793</v>
      </c>
      <c r="L21" s="36">
        <v>25408</v>
      </c>
      <c r="M21" s="36">
        <v>31238</v>
      </c>
      <c r="N21" s="36">
        <v>25506</v>
      </c>
      <c r="O21" s="36">
        <v>25797</v>
      </c>
      <c r="Q21" s="25"/>
      <c r="R21" s="35">
        <v>1</v>
      </c>
      <c r="S21" s="575" t="s">
        <v>196</v>
      </c>
      <c r="T21" s="575"/>
      <c r="U21" s="36">
        <v>17830</v>
      </c>
      <c r="V21" s="36">
        <v>19839</v>
      </c>
      <c r="W21" s="36">
        <v>20727</v>
      </c>
      <c r="X21" s="36">
        <v>45002</v>
      </c>
      <c r="Z21" s="25"/>
      <c r="AA21" s="14">
        <v>1</v>
      </c>
      <c r="AB21" s="557" t="s">
        <v>199</v>
      </c>
      <c r="AC21" s="557"/>
      <c r="AD21" s="557"/>
      <c r="AE21" s="15">
        <v>17889.7</v>
      </c>
      <c r="AF21" s="15">
        <v>20061</v>
      </c>
      <c r="AG21" s="15">
        <v>33193</v>
      </c>
      <c r="AH21" s="26">
        <v>48025</v>
      </c>
      <c r="AI21" s="26">
        <v>59310</v>
      </c>
      <c r="AJ21" s="26">
        <v>39179</v>
      </c>
      <c r="AK21" s="26">
        <v>59312</v>
      </c>
      <c r="AM21" s="34"/>
      <c r="AN21" s="34"/>
      <c r="AO21" s="138" t="s">
        <v>200</v>
      </c>
      <c r="AP21" s="575" t="s">
        <v>163</v>
      </c>
      <c r="AQ21" s="575"/>
      <c r="AR21" s="106">
        <v>33261</v>
      </c>
      <c r="AS21" s="99">
        <v>36940</v>
      </c>
      <c r="AT21" s="99">
        <v>66721</v>
      </c>
      <c r="AU21" s="99">
        <v>55594</v>
      </c>
      <c r="AV21" s="43" t="s">
        <v>66</v>
      </c>
      <c r="AX21" s="34"/>
      <c r="AY21" s="34"/>
      <c r="AZ21" s="138" t="s">
        <v>200</v>
      </c>
      <c r="BA21" s="575" t="s">
        <v>163</v>
      </c>
      <c r="BB21" s="575"/>
      <c r="BC21" s="43" t="s">
        <v>66</v>
      </c>
      <c r="BD21" s="43" t="s">
        <v>66</v>
      </c>
      <c r="BE21" s="43" t="s">
        <v>66</v>
      </c>
      <c r="BF21" s="43" t="s">
        <v>66</v>
      </c>
      <c r="BG21" s="43" t="s">
        <v>66</v>
      </c>
      <c r="BH21" s="43" t="s">
        <v>66</v>
      </c>
      <c r="BJ21" s="134" t="s">
        <v>201</v>
      </c>
      <c r="BK21" s="135">
        <v>0.5</v>
      </c>
      <c r="BL21" s="135">
        <v>0.6</v>
      </c>
      <c r="BM21" s="135">
        <v>0.8</v>
      </c>
      <c r="BN21" s="135">
        <v>0.9</v>
      </c>
      <c r="BO21" s="135">
        <v>0.96299999999999997</v>
      </c>
      <c r="BP21" s="135">
        <v>1.0289999999999999</v>
      </c>
      <c r="BQ21" s="135">
        <v>1.4259999999999999</v>
      </c>
      <c r="BR21" s="135">
        <v>1.167</v>
      </c>
      <c r="BS21" s="135">
        <v>1.1659999999999999</v>
      </c>
      <c r="BT21" s="135">
        <v>0.378</v>
      </c>
    </row>
    <row r="22" spans="2:72" ht="15.75" customHeight="1" thickBot="1" x14ac:dyDescent="0.25">
      <c r="B22" s="576"/>
      <c r="C22" s="576"/>
      <c r="D22" s="576"/>
      <c r="E22" s="576"/>
      <c r="F22" s="144"/>
      <c r="G22" s="144"/>
      <c r="H22" s="144"/>
      <c r="I22" s="145"/>
      <c r="J22" s="7"/>
      <c r="K22" s="144"/>
      <c r="L22" s="144"/>
      <c r="M22" s="144"/>
      <c r="N22" s="144"/>
      <c r="O22" s="144"/>
      <c r="Q22" s="25"/>
      <c r="R22" s="35">
        <v>2</v>
      </c>
      <c r="S22" s="97" t="s">
        <v>198</v>
      </c>
      <c r="T22" s="97"/>
      <c r="U22" s="36">
        <v>29743</v>
      </c>
      <c r="V22" s="36">
        <v>37340</v>
      </c>
      <c r="W22" s="36">
        <v>50134</v>
      </c>
      <c r="X22" s="36">
        <v>69395</v>
      </c>
      <c r="Z22" s="34"/>
      <c r="AA22" s="34"/>
      <c r="AB22" s="35" t="s">
        <v>52</v>
      </c>
      <c r="AC22" s="560" t="s">
        <v>171</v>
      </c>
      <c r="AD22" s="560"/>
      <c r="AE22" s="48">
        <v>1</v>
      </c>
      <c r="AF22" s="48">
        <v>3</v>
      </c>
      <c r="AG22" s="48">
        <v>3</v>
      </c>
      <c r="AH22" s="43" t="s">
        <v>66</v>
      </c>
      <c r="AI22" s="43" t="s">
        <v>66</v>
      </c>
      <c r="AJ22" s="34">
        <v>8</v>
      </c>
      <c r="AK22" s="43" t="s">
        <v>66</v>
      </c>
      <c r="AM22" s="34"/>
      <c r="AN22" s="34"/>
      <c r="AO22" s="138" t="s">
        <v>202</v>
      </c>
      <c r="AP22" s="575" t="s">
        <v>167</v>
      </c>
      <c r="AQ22" s="575"/>
      <c r="AR22" s="106">
        <v>10511</v>
      </c>
      <c r="AS22" s="99">
        <v>9938</v>
      </c>
      <c r="AT22" s="99">
        <v>13226</v>
      </c>
      <c r="AU22" s="99">
        <v>13625</v>
      </c>
      <c r="AV22" s="43" t="s">
        <v>66</v>
      </c>
      <c r="AX22" s="34"/>
      <c r="AY22" s="34"/>
      <c r="AZ22" s="138" t="s">
        <v>202</v>
      </c>
      <c r="BA22" s="575" t="s">
        <v>167</v>
      </c>
      <c r="BB22" s="575"/>
      <c r="BC22" s="43" t="s">
        <v>66</v>
      </c>
      <c r="BD22" s="43" t="s">
        <v>66</v>
      </c>
      <c r="BE22" s="43" t="s">
        <v>66</v>
      </c>
      <c r="BF22" s="43" t="s">
        <v>66</v>
      </c>
      <c r="BG22" s="43" t="s">
        <v>66</v>
      </c>
      <c r="BH22" s="43" t="s">
        <v>66</v>
      </c>
      <c r="BJ22" s="134" t="s">
        <v>173</v>
      </c>
      <c r="BK22" s="135">
        <v>0.2</v>
      </c>
      <c r="BL22" s="135">
        <v>0.1</v>
      </c>
      <c r="BM22" s="135">
        <v>1.7</v>
      </c>
      <c r="BN22" s="135">
        <v>1</v>
      </c>
      <c r="BO22" s="135">
        <v>2.181</v>
      </c>
      <c r="BP22" s="135">
        <v>2.21</v>
      </c>
      <c r="BQ22" s="135">
        <v>1.611</v>
      </c>
      <c r="BR22" s="135">
        <v>3.3570000000000002</v>
      </c>
      <c r="BS22" s="135">
        <v>2.0990000000000002</v>
      </c>
      <c r="BT22" s="135">
        <v>4.68</v>
      </c>
    </row>
    <row r="23" spans="2:72" ht="14.25" thickTop="1" thickBot="1" x14ac:dyDescent="0.25">
      <c r="B23" s="577" t="s">
        <v>203</v>
      </c>
      <c r="C23" s="577"/>
      <c r="D23" s="577"/>
      <c r="E23" s="577"/>
      <c r="F23" s="81">
        <v>49145</v>
      </c>
      <c r="G23" s="81">
        <v>58588</v>
      </c>
      <c r="H23" s="81">
        <v>61098</v>
      </c>
      <c r="I23" s="81">
        <v>70084</v>
      </c>
      <c r="J23" s="81">
        <v>89109</v>
      </c>
      <c r="K23" s="81">
        <v>103833</v>
      </c>
      <c r="L23" s="81">
        <v>119832</v>
      </c>
      <c r="M23" s="81">
        <v>145853</v>
      </c>
      <c r="N23" s="81">
        <v>159789</v>
      </c>
      <c r="O23" s="81">
        <v>198687</v>
      </c>
      <c r="Q23" s="576"/>
      <c r="R23" s="576"/>
      <c r="S23" s="576"/>
      <c r="T23" s="576"/>
      <c r="U23" s="144"/>
      <c r="V23" s="144"/>
      <c r="W23" s="145"/>
      <c r="X23" s="7"/>
      <c r="Z23" s="34"/>
      <c r="AA23" s="34"/>
      <c r="AB23" s="35" t="s">
        <v>74</v>
      </c>
      <c r="AC23" s="560" t="s">
        <v>204</v>
      </c>
      <c r="AD23" s="560"/>
      <c r="AE23" s="36">
        <v>17888.7</v>
      </c>
      <c r="AF23" s="36">
        <v>20059</v>
      </c>
      <c r="AG23" s="36">
        <v>33190</v>
      </c>
      <c r="AH23" s="51">
        <v>48025</v>
      </c>
      <c r="AI23" s="51">
        <v>59310</v>
      </c>
      <c r="AJ23" s="51">
        <v>39171</v>
      </c>
      <c r="AK23" s="51">
        <v>59312</v>
      </c>
      <c r="AM23" s="34"/>
      <c r="AN23" s="34"/>
      <c r="AO23" s="138" t="s">
        <v>205</v>
      </c>
      <c r="AP23" s="575" t="s">
        <v>172</v>
      </c>
      <c r="AQ23" s="575"/>
      <c r="AR23" s="106">
        <v>9024</v>
      </c>
      <c r="AS23" s="99">
        <v>10058</v>
      </c>
      <c r="AT23" s="99">
        <v>10780</v>
      </c>
      <c r="AU23" s="99">
        <v>11651</v>
      </c>
      <c r="AV23" s="43" t="s">
        <v>66</v>
      </c>
      <c r="AX23" s="34"/>
      <c r="AY23" s="34"/>
      <c r="AZ23" s="138" t="s">
        <v>205</v>
      </c>
      <c r="BA23" s="575" t="s">
        <v>172</v>
      </c>
      <c r="BB23" s="575"/>
      <c r="BC23" s="43" t="s">
        <v>66</v>
      </c>
      <c r="BD23" s="43" t="s">
        <v>66</v>
      </c>
      <c r="BE23" s="43" t="s">
        <v>66</v>
      </c>
      <c r="BF23" s="43" t="s">
        <v>66</v>
      </c>
      <c r="BG23" s="43" t="s">
        <v>66</v>
      </c>
      <c r="BH23" s="43" t="s">
        <v>66</v>
      </c>
      <c r="BJ23" s="134" t="s">
        <v>206</v>
      </c>
      <c r="BK23" s="135">
        <v>8.4</v>
      </c>
      <c r="BL23" s="135">
        <v>7.8</v>
      </c>
      <c r="BM23" s="135">
        <v>9.5</v>
      </c>
      <c r="BN23" s="135">
        <v>10.1</v>
      </c>
      <c r="BO23" s="135">
        <v>10.9</v>
      </c>
      <c r="BP23" s="135">
        <v>12.172000000000001</v>
      </c>
      <c r="BQ23" s="135">
        <v>15.041</v>
      </c>
      <c r="BR23" s="135">
        <v>16.625</v>
      </c>
      <c r="BS23" s="135">
        <v>16.777999999999999</v>
      </c>
      <c r="BT23" s="135">
        <v>11.439</v>
      </c>
    </row>
    <row r="24" spans="2:72" ht="14.25" customHeight="1" thickTop="1" thickBot="1" x14ac:dyDescent="0.25">
      <c r="B24" s="71"/>
      <c r="C24" s="165"/>
      <c r="D24" s="578" t="s">
        <v>542</v>
      </c>
      <c r="E24" s="578"/>
      <c r="F24" s="578"/>
      <c r="G24" s="578"/>
      <c r="H24" s="578"/>
      <c r="I24" s="71"/>
      <c r="J24" s="71"/>
      <c r="Q24" s="566" t="s">
        <v>203</v>
      </c>
      <c r="R24" s="566"/>
      <c r="S24" s="566"/>
      <c r="T24" s="566"/>
      <c r="U24" s="146">
        <v>214666</v>
      </c>
      <c r="V24" s="146">
        <v>222419</v>
      </c>
      <c r="W24" s="146">
        <v>260138</v>
      </c>
      <c r="X24" s="146">
        <v>326628</v>
      </c>
      <c r="Z24" s="34"/>
      <c r="AA24" s="34"/>
      <c r="AC24" s="34" t="s">
        <v>56</v>
      </c>
      <c r="AD24" s="97" t="s">
        <v>153</v>
      </c>
      <c r="AE24" s="36">
        <v>8917.7999999999993</v>
      </c>
      <c r="AF24" s="36">
        <v>15310</v>
      </c>
      <c r="AG24" s="36">
        <v>23543</v>
      </c>
      <c r="AH24" s="51">
        <v>31399</v>
      </c>
      <c r="AI24" s="51">
        <v>48520</v>
      </c>
      <c r="AJ24" s="51">
        <v>24634</v>
      </c>
      <c r="AK24" s="51">
        <v>45549</v>
      </c>
      <c r="AM24" s="34"/>
      <c r="AN24" s="34"/>
      <c r="AO24" s="138" t="s">
        <v>207</v>
      </c>
      <c r="AP24" s="575" t="s">
        <v>162</v>
      </c>
      <c r="AQ24" s="575"/>
      <c r="AR24" s="106">
        <v>5767</v>
      </c>
      <c r="AS24" s="99">
        <v>6495</v>
      </c>
      <c r="AT24" s="99">
        <v>7869</v>
      </c>
      <c r="AU24" s="99">
        <v>8138</v>
      </c>
      <c r="AV24" s="43" t="s">
        <v>66</v>
      </c>
      <c r="AX24" s="34"/>
      <c r="AY24" s="34"/>
      <c r="AZ24" s="138" t="s">
        <v>207</v>
      </c>
      <c r="BA24" s="575" t="s">
        <v>162</v>
      </c>
      <c r="BB24" s="575"/>
      <c r="BC24" s="43" t="s">
        <v>66</v>
      </c>
      <c r="BD24" s="43" t="s">
        <v>66</v>
      </c>
      <c r="BE24" s="43" t="s">
        <v>66</v>
      </c>
      <c r="BF24" s="43" t="s">
        <v>66</v>
      </c>
      <c r="BG24" s="43" t="s">
        <v>66</v>
      </c>
      <c r="BH24" s="43" t="s">
        <v>66</v>
      </c>
      <c r="BJ24" s="134" t="s">
        <v>208</v>
      </c>
      <c r="BK24" s="135">
        <v>4.5999999999999996</v>
      </c>
      <c r="BL24" s="135">
        <v>6.3</v>
      </c>
      <c r="BM24" s="135">
        <v>6.8</v>
      </c>
      <c r="BN24" s="135">
        <v>7.8</v>
      </c>
      <c r="BO24" s="135">
        <v>7.7089999999999996</v>
      </c>
      <c r="BP24" s="135">
        <v>9.5210000000000008</v>
      </c>
      <c r="BQ24" s="135">
        <v>12.141999999999999</v>
      </c>
      <c r="BR24" s="135">
        <v>12.647</v>
      </c>
      <c r="BS24" s="135">
        <v>12.680999999999999</v>
      </c>
      <c r="BT24" s="135">
        <v>9.5340000000000007</v>
      </c>
    </row>
    <row r="25" spans="2:72" ht="15" customHeight="1" thickTop="1" x14ac:dyDescent="0.2">
      <c r="B25" s="147"/>
      <c r="D25" s="579"/>
      <c r="E25" s="579"/>
      <c r="F25" s="579"/>
      <c r="G25" s="579"/>
      <c r="H25" s="579"/>
      <c r="I25" s="147"/>
      <c r="J25" s="147"/>
      <c r="Q25" s="131"/>
      <c r="R25" s="131"/>
      <c r="S25" s="131"/>
      <c r="T25" s="131"/>
      <c r="U25" s="131"/>
      <c r="V25" s="131"/>
      <c r="W25" s="131"/>
      <c r="X25" s="131"/>
      <c r="Z25" s="34"/>
      <c r="AA25" s="34"/>
      <c r="AB25" s="34"/>
      <c r="AD25" s="148" t="s">
        <v>209</v>
      </c>
      <c r="AE25" s="36">
        <v>7097</v>
      </c>
      <c r="AF25" s="36">
        <v>15310</v>
      </c>
      <c r="AG25" s="36">
        <v>23267</v>
      </c>
      <c r="AH25" s="51">
        <v>31399</v>
      </c>
      <c r="AI25" s="51">
        <v>48520</v>
      </c>
      <c r="AJ25" s="51">
        <v>24634</v>
      </c>
      <c r="AK25" s="51">
        <v>45549</v>
      </c>
      <c r="AM25" s="34"/>
      <c r="AN25" s="34"/>
      <c r="AO25" s="138" t="s">
        <v>210</v>
      </c>
      <c r="AP25" s="575" t="s">
        <v>176</v>
      </c>
      <c r="AQ25" s="575"/>
      <c r="AR25" s="106">
        <v>20390</v>
      </c>
      <c r="AS25" s="99">
        <v>20404</v>
      </c>
      <c r="AT25" s="99">
        <v>25488</v>
      </c>
      <c r="AU25" s="99">
        <v>49780</v>
      </c>
      <c r="AV25" s="43" t="s">
        <v>66</v>
      </c>
      <c r="AX25" s="34"/>
      <c r="AY25" s="34"/>
      <c r="AZ25" s="138" t="s">
        <v>210</v>
      </c>
      <c r="BA25" s="575" t="s">
        <v>176</v>
      </c>
      <c r="BB25" s="575"/>
      <c r="BC25" s="43" t="s">
        <v>66</v>
      </c>
      <c r="BD25" s="43" t="s">
        <v>66</v>
      </c>
      <c r="BE25" s="43" t="s">
        <v>66</v>
      </c>
      <c r="BF25" s="43" t="s">
        <v>66</v>
      </c>
      <c r="BG25" s="43" t="s">
        <v>66</v>
      </c>
      <c r="BH25" s="43" t="s">
        <v>66</v>
      </c>
      <c r="BJ25" s="134" t="s">
        <v>187</v>
      </c>
      <c r="BK25" s="135">
        <v>43.9</v>
      </c>
      <c r="BL25" s="135">
        <v>45.2</v>
      </c>
      <c r="BM25" s="135">
        <v>56.9</v>
      </c>
      <c r="BN25" s="135">
        <v>65.400000000000006</v>
      </c>
      <c r="BO25" s="135">
        <v>73.221999999999994</v>
      </c>
      <c r="BP25" s="135">
        <v>82.594999999999999</v>
      </c>
      <c r="BQ25" s="135">
        <v>90.66</v>
      </c>
      <c r="BR25" s="135">
        <v>98.2</v>
      </c>
      <c r="BS25" s="135">
        <v>97.075000000000003</v>
      </c>
      <c r="BT25" s="135">
        <v>83.164000000000001</v>
      </c>
    </row>
    <row r="26" spans="2:72" ht="17.25" customHeight="1" x14ac:dyDescent="0.2">
      <c r="B26" s="147"/>
      <c r="D26" s="579"/>
      <c r="E26" s="579"/>
      <c r="F26" s="579"/>
      <c r="G26" s="579"/>
      <c r="H26" s="579"/>
      <c r="I26" s="31"/>
      <c r="J26" s="31"/>
      <c r="K26" s="31"/>
      <c r="L26" s="31"/>
      <c r="M26" s="31"/>
      <c r="N26" s="31"/>
      <c r="O26" s="31"/>
      <c r="Z26" s="34"/>
      <c r="AA26" s="34"/>
      <c r="AB26" s="34"/>
      <c r="AD26" s="148" t="s">
        <v>211</v>
      </c>
      <c r="AE26" s="48">
        <v>1820.8</v>
      </c>
      <c r="AF26" s="43">
        <v>0</v>
      </c>
      <c r="AG26" s="48">
        <v>276</v>
      </c>
      <c r="AH26" s="43">
        <v>0</v>
      </c>
      <c r="AI26" s="43">
        <v>0</v>
      </c>
      <c r="AJ26" s="43">
        <v>0</v>
      </c>
      <c r="AK26" s="43">
        <v>0</v>
      </c>
      <c r="AM26" s="34"/>
      <c r="AN26" s="34"/>
      <c r="AO26" s="138" t="s">
        <v>212</v>
      </c>
      <c r="AP26" s="575" t="s">
        <v>171</v>
      </c>
      <c r="AQ26" s="575"/>
      <c r="AR26" s="106">
        <v>3021</v>
      </c>
      <c r="AS26" s="99">
        <v>5938</v>
      </c>
      <c r="AT26" s="99">
        <v>3913</v>
      </c>
      <c r="AU26" s="99">
        <v>4076</v>
      </c>
      <c r="AV26" s="43" t="s">
        <v>66</v>
      </c>
      <c r="AX26" s="34"/>
      <c r="AY26" s="34"/>
      <c r="AZ26" s="138" t="s">
        <v>212</v>
      </c>
      <c r="BA26" s="575" t="s">
        <v>171</v>
      </c>
      <c r="BB26" s="575"/>
      <c r="BC26" s="43" t="s">
        <v>66</v>
      </c>
      <c r="BD26" s="43" t="s">
        <v>66</v>
      </c>
      <c r="BE26" s="43" t="s">
        <v>66</v>
      </c>
      <c r="BF26" s="43" t="s">
        <v>66</v>
      </c>
      <c r="BG26" s="43" t="s">
        <v>66</v>
      </c>
      <c r="BH26" s="43" t="s">
        <v>66</v>
      </c>
      <c r="BJ26" s="134" t="s">
        <v>191</v>
      </c>
      <c r="BK26" s="135">
        <v>4</v>
      </c>
      <c r="BL26" s="135">
        <v>3.4</v>
      </c>
      <c r="BM26" s="135">
        <v>3.6</v>
      </c>
      <c r="BN26" s="135">
        <v>2</v>
      </c>
      <c r="BO26" s="135">
        <v>3.0760000000000001</v>
      </c>
      <c r="BP26" s="135">
        <v>2.8570000000000002</v>
      </c>
      <c r="BQ26" s="135">
        <v>4.4039999999999999</v>
      </c>
      <c r="BR26" s="135">
        <v>3.093</v>
      </c>
      <c r="BS26" s="135">
        <v>3.6619999999999999</v>
      </c>
      <c r="BT26" s="135">
        <v>36.99</v>
      </c>
    </row>
    <row r="27" spans="2:72" ht="12.75" customHeight="1" x14ac:dyDescent="0.2">
      <c r="B27" s="147"/>
      <c r="C27" s="166"/>
      <c r="D27" s="579"/>
      <c r="E27" s="579"/>
      <c r="F27" s="579"/>
      <c r="G27" s="579"/>
      <c r="H27" s="579"/>
      <c r="I27" s="31"/>
      <c r="J27" s="31"/>
      <c r="K27" s="31"/>
      <c r="L27" s="31"/>
      <c r="M27" s="31"/>
      <c r="N27" s="31"/>
      <c r="O27" s="31"/>
      <c r="U27" s="31"/>
      <c r="V27" s="31"/>
      <c r="W27" s="31"/>
      <c r="X27" s="31"/>
      <c r="Z27" s="34"/>
      <c r="AA27" s="34"/>
      <c r="AC27" s="34" t="s">
        <v>59</v>
      </c>
      <c r="AD27" s="97" t="s">
        <v>213</v>
      </c>
      <c r="AE27" s="48">
        <v>2389.1999999999998</v>
      </c>
      <c r="AF27" s="48">
        <v>446</v>
      </c>
      <c r="AG27" s="36">
        <v>1201</v>
      </c>
      <c r="AH27" s="51">
        <v>3455</v>
      </c>
      <c r="AI27" s="51">
        <v>1160</v>
      </c>
      <c r="AJ27" s="34">
        <v>591</v>
      </c>
      <c r="AK27" s="51">
        <v>3493</v>
      </c>
      <c r="AM27" s="34"/>
      <c r="AN27" s="34"/>
      <c r="AO27" s="138" t="s">
        <v>202</v>
      </c>
      <c r="AP27" s="575" t="s">
        <v>185</v>
      </c>
      <c r="AQ27" s="575"/>
      <c r="AR27" s="106">
        <v>7524</v>
      </c>
      <c r="AS27" s="99">
        <v>9204</v>
      </c>
      <c r="AT27" s="137">
        <v>288</v>
      </c>
      <c r="AU27" s="99">
        <v>57734</v>
      </c>
      <c r="AV27" s="43" t="s">
        <v>66</v>
      </c>
      <c r="AX27" s="34"/>
      <c r="AY27" s="34"/>
      <c r="AZ27" s="138" t="s">
        <v>202</v>
      </c>
      <c r="BA27" s="575" t="s">
        <v>185</v>
      </c>
      <c r="BB27" s="575"/>
      <c r="BC27" s="43" t="s">
        <v>66</v>
      </c>
      <c r="BD27" s="43" t="s">
        <v>66</v>
      </c>
      <c r="BE27" s="43" t="s">
        <v>66</v>
      </c>
      <c r="BF27" s="43" t="s">
        <v>66</v>
      </c>
      <c r="BG27" s="43" t="s">
        <v>66</v>
      </c>
      <c r="BH27" s="43" t="s">
        <v>66</v>
      </c>
      <c r="BJ27" s="134" t="s">
        <v>214</v>
      </c>
      <c r="BK27" s="135">
        <v>0</v>
      </c>
      <c r="BL27" s="135">
        <v>0</v>
      </c>
      <c r="BM27" s="135">
        <v>0</v>
      </c>
      <c r="BN27" s="135">
        <v>0</v>
      </c>
      <c r="BO27" s="135">
        <v>0</v>
      </c>
      <c r="BP27" s="135">
        <v>0</v>
      </c>
      <c r="BQ27" s="135">
        <v>0</v>
      </c>
      <c r="BR27" s="135">
        <v>0</v>
      </c>
      <c r="BS27" s="135">
        <v>0</v>
      </c>
      <c r="BT27" s="135">
        <v>0</v>
      </c>
    </row>
    <row r="28" spans="2:72" ht="12.75" customHeight="1" x14ac:dyDescent="0.2">
      <c r="B28" s="147"/>
      <c r="C28" s="169" t="s">
        <v>242</v>
      </c>
      <c r="D28" s="170"/>
      <c r="E28" s="170"/>
      <c r="F28" s="170"/>
      <c r="G28" s="170"/>
      <c r="H28" s="170"/>
      <c r="I28" s="31"/>
      <c r="J28" s="31"/>
      <c r="K28" s="31"/>
      <c r="L28" s="31"/>
      <c r="M28" s="31"/>
      <c r="N28" s="31"/>
      <c r="O28" s="31"/>
      <c r="U28" s="31"/>
      <c r="V28" s="31"/>
      <c r="W28" s="31"/>
      <c r="X28" s="31"/>
      <c r="Z28" s="34"/>
      <c r="AA28" s="34"/>
      <c r="AC28" s="34" t="s">
        <v>64</v>
      </c>
      <c r="AD28" s="97" t="s">
        <v>215</v>
      </c>
      <c r="AE28" s="36">
        <v>4263.7</v>
      </c>
      <c r="AF28" s="36">
        <v>4302</v>
      </c>
      <c r="AG28" s="36">
        <v>8446</v>
      </c>
      <c r="AH28" s="51">
        <v>13171</v>
      </c>
      <c r="AI28" s="51">
        <v>9630</v>
      </c>
      <c r="AJ28" s="51">
        <v>2022</v>
      </c>
      <c r="AK28" s="51">
        <v>12014</v>
      </c>
      <c r="AM28" s="25"/>
      <c r="AN28" s="142">
        <v>2</v>
      </c>
      <c r="AO28" s="557" t="s">
        <v>189</v>
      </c>
      <c r="AP28" s="557"/>
      <c r="AQ28" s="557"/>
      <c r="AR28" s="125">
        <v>11829</v>
      </c>
      <c r="AS28" s="126">
        <v>19076</v>
      </c>
      <c r="AT28" s="126">
        <v>44096</v>
      </c>
      <c r="AU28" s="126">
        <v>35870</v>
      </c>
      <c r="AV28" s="126">
        <v>59146</v>
      </c>
      <c r="AX28" s="25"/>
      <c r="AY28" s="142">
        <v>2</v>
      </c>
      <c r="AZ28" s="572" t="s">
        <v>189</v>
      </c>
      <c r="BA28" s="572"/>
      <c r="BB28" s="572"/>
      <c r="BC28" s="126">
        <v>82091</v>
      </c>
      <c r="BD28" s="126">
        <v>153434</v>
      </c>
      <c r="BE28" s="126">
        <v>200616</v>
      </c>
      <c r="BF28" s="132">
        <v>255303</v>
      </c>
      <c r="BG28" s="126">
        <v>237857</v>
      </c>
      <c r="BH28" s="126">
        <v>316446</v>
      </c>
      <c r="BJ28" s="134" t="s">
        <v>216</v>
      </c>
      <c r="BK28" s="135">
        <v>0</v>
      </c>
      <c r="BL28" s="135">
        <v>0</v>
      </c>
      <c r="BM28" s="135">
        <v>0</v>
      </c>
      <c r="BN28" s="135">
        <v>0</v>
      </c>
      <c r="BO28" s="135">
        <v>0</v>
      </c>
      <c r="BP28" s="135">
        <v>0</v>
      </c>
      <c r="BQ28" s="135">
        <v>0</v>
      </c>
      <c r="BR28" s="135">
        <v>0</v>
      </c>
      <c r="BS28" s="135">
        <v>0</v>
      </c>
      <c r="BT28" s="135">
        <v>0</v>
      </c>
    </row>
    <row r="29" spans="2:72" ht="12.75" customHeight="1" x14ac:dyDescent="0.2">
      <c r="B29" s="147"/>
      <c r="I29" s="31"/>
      <c r="J29" s="31"/>
      <c r="K29" s="31"/>
      <c r="L29" s="31"/>
      <c r="M29" s="31"/>
      <c r="N29" s="31"/>
      <c r="O29" s="31"/>
      <c r="U29" s="31"/>
      <c r="V29" s="31"/>
      <c r="W29" s="31"/>
      <c r="X29" s="31"/>
      <c r="Z29" s="34"/>
      <c r="AA29" s="34"/>
      <c r="AC29" s="34" t="s">
        <v>69</v>
      </c>
      <c r="AD29" s="97" t="s">
        <v>185</v>
      </c>
      <c r="AE29" s="48">
        <v>2318</v>
      </c>
      <c r="AF29" s="43" t="s">
        <v>66</v>
      </c>
      <c r="AG29" s="43" t="s">
        <v>66</v>
      </c>
      <c r="AH29" s="43" t="s">
        <v>66</v>
      </c>
      <c r="AI29" s="34">
        <v>1</v>
      </c>
      <c r="AJ29" s="51">
        <v>11924</v>
      </c>
      <c r="AK29" s="51">
        <v>-1744</v>
      </c>
      <c r="AM29" s="14" t="s">
        <v>110</v>
      </c>
      <c r="AN29" s="572" t="s">
        <v>217</v>
      </c>
      <c r="AO29" s="572"/>
      <c r="AP29" s="572"/>
      <c r="AQ29" s="572"/>
      <c r="AR29" s="125">
        <v>137074</v>
      </c>
      <c r="AS29" s="126">
        <v>95376</v>
      </c>
      <c r="AT29" s="126">
        <v>254282</v>
      </c>
      <c r="AU29" s="126">
        <v>151999</v>
      </c>
      <c r="AV29" s="126">
        <v>125348</v>
      </c>
      <c r="AX29" s="14" t="s">
        <v>110</v>
      </c>
      <c r="AY29" s="572" t="s">
        <v>217</v>
      </c>
      <c r="AZ29" s="572"/>
      <c r="BA29" s="572"/>
      <c r="BB29" s="572"/>
      <c r="BC29" s="126">
        <v>119672</v>
      </c>
      <c r="BD29" s="126">
        <v>124140</v>
      </c>
      <c r="BE29" s="126">
        <v>130334</v>
      </c>
      <c r="BF29" s="132">
        <v>149128</v>
      </c>
      <c r="BG29" s="126">
        <v>214466</v>
      </c>
      <c r="BH29" s="126">
        <v>243319</v>
      </c>
      <c r="BJ29" s="134" t="s">
        <v>105</v>
      </c>
      <c r="BK29" s="135">
        <v>0</v>
      </c>
      <c r="BL29" s="135">
        <v>0</v>
      </c>
      <c r="BM29" s="135">
        <v>0</v>
      </c>
      <c r="BN29" s="135">
        <v>0</v>
      </c>
      <c r="BO29" s="135">
        <v>0</v>
      </c>
      <c r="BP29" s="135">
        <v>0</v>
      </c>
      <c r="BQ29" s="135">
        <v>0</v>
      </c>
      <c r="BR29" s="135">
        <v>0</v>
      </c>
      <c r="BS29" s="135">
        <v>0</v>
      </c>
      <c r="BT29" s="135">
        <v>0</v>
      </c>
    </row>
    <row r="30" spans="2:72" ht="15.75" customHeight="1" x14ac:dyDescent="0.2">
      <c r="B30" s="147"/>
      <c r="C30" s="569" t="s">
        <v>243</v>
      </c>
      <c r="D30" s="569"/>
      <c r="E30" s="569"/>
      <c r="F30" s="569"/>
      <c r="G30" s="569"/>
      <c r="H30" s="569"/>
      <c r="I30" s="31"/>
      <c r="J30" s="31"/>
      <c r="K30" s="31"/>
      <c r="L30" s="31"/>
      <c r="M30" s="31"/>
      <c r="N30" s="31"/>
      <c r="O30" s="31"/>
      <c r="U30" s="31"/>
      <c r="V30" s="31"/>
      <c r="W30" s="31"/>
      <c r="X30" s="31"/>
      <c r="Z30" s="25"/>
      <c r="AA30" s="14">
        <v>2</v>
      </c>
      <c r="AB30" s="557" t="s">
        <v>189</v>
      </c>
      <c r="AC30" s="557"/>
      <c r="AD30" s="557"/>
      <c r="AE30" s="15">
        <v>68249</v>
      </c>
      <c r="AF30" s="15">
        <v>76235</v>
      </c>
      <c r="AG30" s="15">
        <v>72854</v>
      </c>
      <c r="AH30" s="26">
        <v>76176</v>
      </c>
      <c r="AI30" s="26">
        <v>76070</v>
      </c>
      <c r="AJ30" s="26">
        <v>86723</v>
      </c>
      <c r="AK30" s="26">
        <v>97672</v>
      </c>
      <c r="AM30" s="25"/>
      <c r="AN30" s="14">
        <v>1</v>
      </c>
      <c r="AO30" s="557" t="s">
        <v>150</v>
      </c>
      <c r="AP30" s="557"/>
      <c r="AQ30" s="557"/>
      <c r="AR30" s="125">
        <v>59603</v>
      </c>
      <c r="AS30" s="126">
        <v>30849</v>
      </c>
      <c r="AT30" s="126">
        <v>193002</v>
      </c>
      <c r="AU30" s="126">
        <v>84907</v>
      </c>
      <c r="AV30" s="126">
        <v>64964</v>
      </c>
      <c r="AX30" s="25"/>
      <c r="AY30" s="14">
        <v>1</v>
      </c>
      <c r="AZ30" s="557" t="s">
        <v>150</v>
      </c>
      <c r="BA30" s="557"/>
      <c r="BB30" s="557"/>
      <c r="BC30" s="126">
        <v>52739</v>
      </c>
      <c r="BD30" s="126">
        <v>38519</v>
      </c>
      <c r="BE30" s="126">
        <v>31932</v>
      </c>
      <c r="BF30" s="132">
        <v>39213</v>
      </c>
      <c r="BG30" s="126">
        <v>97166</v>
      </c>
      <c r="BH30" s="126">
        <v>115420</v>
      </c>
      <c r="BJ30" s="129" t="s">
        <v>218</v>
      </c>
      <c r="BK30" s="130">
        <v>300.10000000000002</v>
      </c>
      <c r="BL30" s="130">
        <v>402.7</v>
      </c>
      <c r="BM30" s="130">
        <v>816</v>
      </c>
      <c r="BN30" s="130">
        <v>874.3</v>
      </c>
      <c r="BO30" s="130">
        <v>691.34699999999998</v>
      </c>
      <c r="BP30" s="130">
        <v>742.63300000000004</v>
      </c>
      <c r="BQ30" s="130">
        <v>867.46699999999998</v>
      </c>
      <c r="BR30" s="130">
        <v>889.83299999999997</v>
      </c>
      <c r="BS30" s="130">
        <v>795.27300000000002</v>
      </c>
      <c r="BT30" s="130">
        <v>726.34299999999996</v>
      </c>
    </row>
    <row r="31" spans="2:72" ht="13.5" customHeight="1" x14ac:dyDescent="0.2">
      <c r="B31" s="147"/>
      <c r="C31" s="569"/>
      <c r="D31" s="569"/>
      <c r="E31" s="569"/>
      <c r="F31" s="569"/>
      <c r="G31" s="569"/>
      <c r="H31" s="569"/>
      <c r="I31" s="147"/>
      <c r="J31" s="147"/>
      <c r="Z31" s="34"/>
      <c r="AA31" s="34"/>
      <c r="AB31" s="35" t="s">
        <v>52</v>
      </c>
      <c r="AC31" s="560" t="s">
        <v>172</v>
      </c>
      <c r="AD31" s="560"/>
      <c r="AE31" s="34">
        <v>2.2999999999999998</v>
      </c>
      <c r="AF31" s="34">
        <v>1</v>
      </c>
      <c r="AG31" s="43" t="s">
        <v>66</v>
      </c>
      <c r="AH31" s="43" t="s">
        <v>66</v>
      </c>
      <c r="AI31" s="43" t="s">
        <v>66</v>
      </c>
      <c r="AJ31" s="43" t="s">
        <v>120</v>
      </c>
      <c r="AK31" s="43" t="s">
        <v>120</v>
      </c>
      <c r="AM31" s="34"/>
      <c r="AN31" s="34"/>
      <c r="AO31" s="35" t="s">
        <v>52</v>
      </c>
      <c r="AP31" s="575" t="s">
        <v>164</v>
      </c>
      <c r="AQ31" s="575"/>
      <c r="AR31" s="43" t="s">
        <v>66</v>
      </c>
      <c r="AS31" s="43" t="s">
        <v>66</v>
      </c>
      <c r="AT31" s="43" t="s">
        <v>66</v>
      </c>
      <c r="AU31" s="137">
        <v>1</v>
      </c>
      <c r="AV31" s="137">
        <v>12</v>
      </c>
      <c r="AX31" s="34"/>
      <c r="AY31" s="34"/>
      <c r="AZ31" s="35" t="s">
        <v>52</v>
      </c>
      <c r="BA31" s="575" t="s">
        <v>164</v>
      </c>
      <c r="BB31" s="575"/>
      <c r="BC31" s="137">
        <v>22</v>
      </c>
      <c r="BD31" s="137">
        <v>10</v>
      </c>
      <c r="BE31" s="137">
        <v>10</v>
      </c>
      <c r="BF31" s="138">
        <v>9</v>
      </c>
      <c r="BG31" s="137">
        <v>7</v>
      </c>
      <c r="BH31" s="137">
        <v>7</v>
      </c>
      <c r="BJ31" s="134" t="s">
        <v>219</v>
      </c>
      <c r="BK31" s="135">
        <v>277.3</v>
      </c>
      <c r="BL31" s="135">
        <v>380.4</v>
      </c>
      <c r="BM31" s="135">
        <v>430.3</v>
      </c>
      <c r="BN31" s="135">
        <v>711.5</v>
      </c>
      <c r="BO31" s="135">
        <v>627.67399999999998</v>
      </c>
      <c r="BP31" s="135">
        <v>717.72199999999998</v>
      </c>
      <c r="BQ31" s="135">
        <v>849.07100000000003</v>
      </c>
      <c r="BR31" s="135">
        <v>788.74400000000003</v>
      </c>
      <c r="BS31" s="135">
        <v>731.94100000000003</v>
      </c>
      <c r="BT31" s="135">
        <v>687.74099999999999</v>
      </c>
    </row>
    <row r="32" spans="2:72" ht="15" customHeight="1" x14ac:dyDescent="0.2">
      <c r="B32" s="147"/>
      <c r="C32" s="569"/>
      <c r="D32" s="569"/>
      <c r="E32" s="569"/>
      <c r="F32" s="569"/>
      <c r="G32" s="569"/>
      <c r="H32" s="569"/>
      <c r="I32" s="147"/>
      <c r="J32" s="147"/>
      <c r="Z32" s="34"/>
      <c r="AA32" s="34"/>
      <c r="AB32" s="35" t="s">
        <v>74</v>
      </c>
      <c r="AC32" s="560" t="s">
        <v>162</v>
      </c>
      <c r="AD32" s="560"/>
      <c r="AE32" s="36">
        <v>3208.8</v>
      </c>
      <c r="AF32" s="36">
        <v>4267</v>
      </c>
      <c r="AG32" s="36">
        <v>6485</v>
      </c>
      <c r="AH32" s="51">
        <v>7077</v>
      </c>
      <c r="AI32" s="51">
        <v>5816</v>
      </c>
      <c r="AJ32" s="51">
        <v>3412</v>
      </c>
      <c r="AK32" s="51">
        <v>4457</v>
      </c>
      <c r="AM32" s="34"/>
      <c r="AN32" s="34"/>
      <c r="AO32" s="97" t="s">
        <v>74</v>
      </c>
      <c r="AP32" s="575" t="s">
        <v>220</v>
      </c>
      <c r="AQ32" s="575"/>
      <c r="AR32" s="106">
        <v>59603</v>
      </c>
      <c r="AS32" s="99">
        <v>30849</v>
      </c>
      <c r="AT32" s="99">
        <v>193002</v>
      </c>
      <c r="AU32" s="99">
        <v>84907</v>
      </c>
      <c r="AV32" s="99">
        <v>64952</v>
      </c>
      <c r="AX32" s="34"/>
      <c r="AY32" s="34"/>
      <c r="AZ32" s="35" t="s">
        <v>74</v>
      </c>
      <c r="BA32" s="575" t="s">
        <v>220</v>
      </c>
      <c r="BB32" s="575"/>
      <c r="BC32" s="99">
        <v>52716</v>
      </c>
      <c r="BD32" s="106">
        <v>38509</v>
      </c>
      <c r="BE32" s="106">
        <v>31922</v>
      </c>
      <c r="BF32" s="133">
        <v>39204</v>
      </c>
      <c r="BG32" s="99">
        <v>97159</v>
      </c>
      <c r="BH32" s="99">
        <v>115413</v>
      </c>
      <c r="BJ32" s="149" t="s">
        <v>221</v>
      </c>
      <c r="BK32" s="135">
        <v>232.7</v>
      </c>
      <c r="BL32" s="135">
        <v>313.3</v>
      </c>
      <c r="BM32" s="135">
        <v>348.3</v>
      </c>
      <c r="BN32" s="135">
        <v>441</v>
      </c>
      <c r="BO32" s="135">
        <v>502.20400000000001</v>
      </c>
      <c r="BP32" s="135">
        <v>602.05799999999999</v>
      </c>
      <c r="BQ32" s="135">
        <v>733.34400000000005</v>
      </c>
      <c r="BR32" s="135">
        <v>660.93399999999997</v>
      </c>
      <c r="BS32" s="135">
        <v>561.73</v>
      </c>
      <c r="BT32" s="135">
        <v>622.26099999999997</v>
      </c>
    </row>
    <row r="33" spans="2:72" ht="13.5" customHeight="1" x14ac:dyDescent="0.2">
      <c r="B33" s="147"/>
      <c r="C33" s="166"/>
      <c r="D33" s="166"/>
      <c r="E33" s="166"/>
      <c r="F33" s="166"/>
      <c r="G33" s="166"/>
      <c r="H33" s="166"/>
      <c r="I33" s="147"/>
      <c r="J33" s="147"/>
      <c r="Z33" s="34"/>
      <c r="AA33" s="34"/>
      <c r="AB33" s="35" t="s">
        <v>104</v>
      </c>
      <c r="AC33" s="560" t="s">
        <v>171</v>
      </c>
      <c r="AD33" s="560"/>
      <c r="AE33" s="48">
        <v>750.7</v>
      </c>
      <c r="AF33" s="48">
        <v>497</v>
      </c>
      <c r="AG33" s="48">
        <v>701</v>
      </c>
      <c r="AH33" s="51">
        <v>1940</v>
      </c>
      <c r="AI33" s="34">
        <v>818</v>
      </c>
      <c r="AJ33" s="51">
        <v>1311</v>
      </c>
      <c r="AK33" s="34">
        <v>628</v>
      </c>
      <c r="AM33" s="97"/>
      <c r="AN33" s="97"/>
      <c r="AO33" s="94"/>
      <c r="AP33" s="138" t="s">
        <v>56</v>
      </c>
      <c r="AQ33" s="97" t="s">
        <v>222</v>
      </c>
      <c r="AR33" s="106">
        <v>18463</v>
      </c>
      <c r="AS33" s="99">
        <v>12885</v>
      </c>
      <c r="AT33" s="99">
        <v>96771</v>
      </c>
      <c r="AU33" s="99">
        <v>17798</v>
      </c>
      <c r="AV33" s="99">
        <v>17759</v>
      </c>
      <c r="AX33" s="96"/>
      <c r="AY33" s="96"/>
      <c r="BA33" s="138" t="s">
        <v>56</v>
      </c>
      <c r="BB33" s="97" t="s">
        <v>222</v>
      </c>
      <c r="BC33" s="99">
        <v>1466</v>
      </c>
      <c r="BD33" s="106">
        <v>21809</v>
      </c>
      <c r="BE33" s="106">
        <v>12813</v>
      </c>
      <c r="BF33" s="104">
        <v>21465</v>
      </c>
      <c r="BG33" s="106">
        <v>76146</v>
      </c>
      <c r="BH33" s="106">
        <v>64668</v>
      </c>
      <c r="BJ33" s="150" t="s">
        <v>223</v>
      </c>
      <c r="BK33" s="135">
        <v>16.7</v>
      </c>
      <c r="BL33" s="135">
        <v>24</v>
      </c>
      <c r="BM33" s="135">
        <v>24.7</v>
      </c>
      <c r="BN33" s="135">
        <v>6.1</v>
      </c>
      <c r="BO33" s="135">
        <v>13.257999999999999</v>
      </c>
      <c r="BP33" s="135">
        <v>8.6649999999999991</v>
      </c>
      <c r="BQ33" s="135">
        <v>7.7729999999999997</v>
      </c>
      <c r="BR33" s="135">
        <v>84.83</v>
      </c>
      <c r="BS33" s="135">
        <v>59.664999999999999</v>
      </c>
      <c r="BT33" s="135">
        <v>154.523</v>
      </c>
    </row>
    <row r="34" spans="2:72" x14ac:dyDescent="0.2">
      <c r="B34" s="147"/>
      <c r="C34" s="147"/>
      <c r="D34" s="147"/>
      <c r="E34" s="147"/>
      <c r="F34" s="147"/>
      <c r="G34" s="147"/>
      <c r="H34" s="147"/>
      <c r="I34" s="147"/>
      <c r="J34" s="147"/>
      <c r="Z34" s="34"/>
      <c r="AA34" s="34"/>
      <c r="AB34" s="35" t="s">
        <v>161</v>
      </c>
      <c r="AC34" s="580" t="s">
        <v>180</v>
      </c>
      <c r="AD34" s="580"/>
      <c r="AE34" s="36">
        <v>64286.9</v>
      </c>
      <c r="AF34" s="36">
        <v>71469</v>
      </c>
      <c r="AG34" s="36">
        <v>65668</v>
      </c>
      <c r="AH34" s="51">
        <v>67159</v>
      </c>
      <c r="AI34" s="51">
        <v>69437</v>
      </c>
      <c r="AJ34" s="51">
        <v>82000</v>
      </c>
      <c r="AK34" s="51">
        <v>92587</v>
      </c>
      <c r="AM34" s="34"/>
      <c r="AN34" s="34"/>
      <c r="AO34" s="94"/>
      <c r="AP34" s="141" t="s">
        <v>59</v>
      </c>
      <c r="AQ34" s="35" t="s">
        <v>213</v>
      </c>
      <c r="AR34" s="106">
        <v>37955</v>
      </c>
      <c r="AS34" s="137">
        <v>335</v>
      </c>
      <c r="AT34" s="99">
        <v>86723</v>
      </c>
      <c r="AU34" s="99">
        <v>32745</v>
      </c>
      <c r="AV34" s="99">
        <v>40775</v>
      </c>
      <c r="AX34" s="34"/>
      <c r="AY34" s="34"/>
      <c r="BA34" s="141" t="s">
        <v>59</v>
      </c>
      <c r="BB34" s="97" t="s">
        <v>213</v>
      </c>
      <c r="BC34" s="99">
        <v>44021</v>
      </c>
      <c r="BD34" s="99">
        <v>8566</v>
      </c>
      <c r="BE34" s="99">
        <v>9802</v>
      </c>
      <c r="BF34" s="133">
        <v>10937</v>
      </c>
      <c r="BG34" s="99">
        <v>7066</v>
      </c>
      <c r="BH34" s="99">
        <v>17346</v>
      </c>
      <c r="BJ34" s="149" t="s">
        <v>93</v>
      </c>
      <c r="BK34" s="135">
        <v>44.6</v>
      </c>
      <c r="BL34" s="135">
        <v>67.099999999999994</v>
      </c>
      <c r="BM34" s="135">
        <v>82</v>
      </c>
      <c r="BN34" s="135">
        <v>270.5</v>
      </c>
      <c r="BO34" s="135">
        <v>125.47</v>
      </c>
      <c r="BP34" s="135">
        <v>115.664</v>
      </c>
      <c r="BQ34" s="135">
        <v>115.727</v>
      </c>
      <c r="BR34" s="135">
        <v>127.81</v>
      </c>
      <c r="BS34" s="135">
        <v>170.21100000000001</v>
      </c>
      <c r="BT34" s="135">
        <v>65.48</v>
      </c>
    </row>
    <row r="35" spans="2:72" ht="13.5" thickBot="1" x14ac:dyDescent="0.25">
      <c r="B35" s="147"/>
      <c r="C35" s="147"/>
      <c r="D35" s="147"/>
      <c r="E35" s="147"/>
      <c r="F35" s="147"/>
      <c r="G35" s="147"/>
      <c r="H35" s="147"/>
      <c r="I35" s="147"/>
      <c r="J35" s="147"/>
      <c r="Z35" s="34"/>
      <c r="AA35" s="34"/>
      <c r="AB35" s="35"/>
      <c r="AC35" s="151"/>
      <c r="AD35" s="151"/>
      <c r="AE35" s="36"/>
      <c r="AF35" s="36"/>
      <c r="AG35" s="36"/>
      <c r="AH35" s="51"/>
      <c r="AI35" s="51"/>
      <c r="AJ35" s="51"/>
      <c r="AK35" s="51"/>
      <c r="AM35" s="34"/>
      <c r="AN35" s="34"/>
      <c r="AO35" s="94"/>
      <c r="AP35" s="141" t="s">
        <v>64</v>
      </c>
      <c r="AQ35" s="35" t="s">
        <v>215</v>
      </c>
      <c r="AR35" s="106">
        <v>3050</v>
      </c>
      <c r="AS35" s="99">
        <v>17049</v>
      </c>
      <c r="AT35" s="99">
        <v>9581</v>
      </c>
      <c r="AU35" s="99">
        <v>34345</v>
      </c>
      <c r="AV35" s="99">
        <v>6418</v>
      </c>
      <c r="AX35" s="34"/>
      <c r="AY35" s="34"/>
      <c r="BA35" s="141" t="s">
        <v>64</v>
      </c>
      <c r="BB35" s="97" t="s">
        <v>215</v>
      </c>
      <c r="BC35" s="99">
        <v>7229</v>
      </c>
      <c r="BD35" s="99">
        <v>8134</v>
      </c>
      <c r="BE35" s="99">
        <v>9307</v>
      </c>
      <c r="BF35" s="133">
        <v>6802</v>
      </c>
      <c r="BG35" s="99">
        <v>13947</v>
      </c>
      <c r="BH35" s="99">
        <v>33399</v>
      </c>
      <c r="BJ35" s="134" t="s">
        <v>224</v>
      </c>
      <c r="BK35" s="135">
        <v>22.9</v>
      </c>
      <c r="BL35" s="135">
        <v>22.3</v>
      </c>
      <c r="BM35" s="135">
        <v>385.7</v>
      </c>
      <c r="BN35" s="135">
        <v>162.9</v>
      </c>
      <c r="BO35" s="135">
        <v>63.673000000000002</v>
      </c>
      <c r="BP35" s="135">
        <v>24.911000000000001</v>
      </c>
      <c r="BQ35" s="135">
        <v>18.396000000000001</v>
      </c>
      <c r="BR35" s="135">
        <v>101.089</v>
      </c>
      <c r="BS35" s="135">
        <v>63.332000000000001</v>
      </c>
      <c r="BT35" s="135">
        <v>38.601999999999997</v>
      </c>
    </row>
    <row r="36" spans="2:72" ht="15" customHeight="1" thickTop="1" thickBot="1" x14ac:dyDescent="0.25">
      <c r="B36" s="147"/>
      <c r="C36" s="147"/>
      <c r="D36" s="147"/>
      <c r="E36" s="147"/>
      <c r="F36" s="147"/>
      <c r="G36" s="147"/>
      <c r="H36" s="147"/>
      <c r="I36" s="147"/>
      <c r="J36" s="147"/>
      <c r="Z36" s="577" t="s">
        <v>225</v>
      </c>
      <c r="AA36" s="577"/>
      <c r="AB36" s="577"/>
      <c r="AC36" s="577"/>
      <c r="AD36" s="577"/>
      <c r="AE36" s="77">
        <v>334675</v>
      </c>
      <c r="AF36" s="77">
        <v>364321</v>
      </c>
      <c r="AG36" s="77">
        <v>421763</v>
      </c>
      <c r="AH36" s="75">
        <v>506875</v>
      </c>
      <c r="AI36" s="75">
        <v>549834</v>
      </c>
      <c r="AJ36" s="75">
        <v>592403</v>
      </c>
      <c r="AK36" s="75">
        <v>686009</v>
      </c>
      <c r="AM36" s="34"/>
      <c r="AN36" s="34"/>
      <c r="AO36" s="94"/>
      <c r="AP36" s="141" t="s">
        <v>69</v>
      </c>
      <c r="AQ36" s="35" t="s">
        <v>185</v>
      </c>
      <c r="AR36" s="96">
        <v>135</v>
      </c>
      <c r="AS36" s="137">
        <v>579</v>
      </c>
      <c r="AT36" s="137">
        <v>-73</v>
      </c>
      <c r="AU36" s="137">
        <v>20</v>
      </c>
      <c r="AV36" s="43" t="s">
        <v>66</v>
      </c>
      <c r="AX36" s="34"/>
      <c r="AY36" s="34"/>
      <c r="BA36" s="141" t="s">
        <v>69</v>
      </c>
      <c r="BB36" s="97" t="s">
        <v>185</v>
      </c>
      <c r="BC36" s="43" t="s">
        <v>66</v>
      </c>
      <c r="BD36" s="137">
        <v>0</v>
      </c>
      <c r="BE36" s="137">
        <v>0</v>
      </c>
      <c r="BF36" s="138">
        <v>0</v>
      </c>
      <c r="BG36" s="137">
        <v>0</v>
      </c>
      <c r="BH36" s="137">
        <v>0</v>
      </c>
      <c r="BJ36" s="149" t="s">
        <v>226</v>
      </c>
      <c r="BK36" s="135">
        <v>15</v>
      </c>
      <c r="BL36" s="135">
        <v>10.3</v>
      </c>
      <c r="BM36" s="135">
        <v>22.9</v>
      </c>
      <c r="BN36" s="135">
        <v>62.3</v>
      </c>
      <c r="BO36" s="135">
        <v>36.292000000000002</v>
      </c>
      <c r="BP36" s="135">
        <v>12.28</v>
      </c>
      <c r="BQ36" s="135">
        <v>31.213000000000001</v>
      </c>
      <c r="BR36" s="135">
        <v>63.463999999999999</v>
      </c>
      <c r="BS36" s="135">
        <v>22.582000000000001</v>
      </c>
      <c r="BT36" s="135">
        <v>-9.9260000000000002</v>
      </c>
    </row>
    <row r="37" spans="2:72" ht="11.25" customHeight="1" thickTop="1" x14ac:dyDescent="0.2">
      <c r="B37" s="143"/>
      <c r="C37" s="147"/>
      <c r="D37" s="147"/>
      <c r="E37" s="147"/>
      <c r="F37" s="147"/>
      <c r="G37" s="147"/>
      <c r="H37" s="147"/>
      <c r="I37" s="147"/>
      <c r="J37" s="147"/>
      <c r="AM37" s="143"/>
      <c r="AN37" s="143">
        <v>2</v>
      </c>
      <c r="AO37" s="557" t="s">
        <v>189</v>
      </c>
      <c r="AP37" s="557"/>
      <c r="AQ37" s="557"/>
      <c r="AR37" s="125">
        <v>77471</v>
      </c>
      <c r="AS37" s="126">
        <v>64527</v>
      </c>
      <c r="AT37" s="126">
        <v>61280</v>
      </c>
      <c r="AU37" s="126">
        <v>67091</v>
      </c>
      <c r="AV37" s="126">
        <v>60384</v>
      </c>
      <c r="AX37" s="25"/>
      <c r="AY37" s="14">
        <v>2</v>
      </c>
      <c r="AZ37" s="557" t="s">
        <v>189</v>
      </c>
      <c r="BA37" s="557"/>
      <c r="BB37" s="557"/>
      <c r="BC37" s="126">
        <v>66933</v>
      </c>
      <c r="BD37" s="126">
        <v>85621</v>
      </c>
      <c r="BE37" s="126">
        <v>98402</v>
      </c>
      <c r="BF37" s="132">
        <v>109915</v>
      </c>
      <c r="BG37" s="126">
        <v>117300</v>
      </c>
      <c r="BH37" s="126">
        <v>127899</v>
      </c>
      <c r="BJ37" s="149" t="s">
        <v>227</v>
      </c>
      <c r="BK37" s="135">
        <v>7.9</v>
      </c>
      <c r="BL37" s="135">
        <v>12</v>
      </c>
      <c r="BM37" s="135">
        <v>362.8</v>
      </c>
      <c r="BN37" s="135">
        <v>100.6</v>
      </c>
      <c r="BO37" s="135">
        <v>27.381</v>
      </c>
      <c r="BP37" s="135">
        <v>12.631</v>
      </c>
      <c r="BQ37" s="135">
        <v>-12.817</v>
      </c>
      <c r="BR37" s="135">
        <v>37.625</v>
      </c>
      <c r="BS37" s="135">
        <v>40.75</v>
      </c>
      <c r="BT37" s="135">
        <v>48.527999999999999</v>
      </c>
    </row>
    <row r="38" spans="2:72" ht="18.75" customHeight="1" x14ac:dyDescent="0.2">
      <c r="B38" s="147"/>
      <c r="C38" s="143"/>
      <c r="D38" s="143"/>
      <c r="E38" s="143"/>
      <c r="F38" s="143"/>
      <c r="G38" s="143"/>
      <c r="H38" s="143"/>
      <c r="I38" s="143"/>
      <c r="J38" s="143"/>
      <c r="AM38" s="34"/>
      <c r="AN38" s="34"/>
      <c r="AO38" s="35" t="s">
        <v>52</v>
      </c>
      <c r="AP38" s="575" t="s">
        <v>228</v>
      </c>
      <c r="AQ38" s="575"/>
      <c r="AR38" s="106">
        <v>1963</v>
      </c>
      <c r="AS38" s="99">
        <v>3054</v>
      </c>
      <c r="AT38" s="137">
        <v>806</v>
      </c>
      <c r="AU38" s="99">
        <v>1125</v>
      </c>
      <c r="AV38" s="137">
        <v>610</v>
      </c>
      <c r="AX38" s="34"/>
      <c r="AY38" s="34"/>
      <c r="AZ38" s="35" t="s">
        <v>52</v>
      </c>
      <c r="BA38" s="575" t="s">
        <v>228</v>
      </c>
      <c r="BB38" s="575"/>
      <c r="BC38" s="99">
        <v>4191</v>
      </c>
      <c r="BD38" s="99">
        <v>8256</v>
      </c>
      <c r="BE38" s="99">
        <v>9878</v>
      </c>
      <c r="BF38" s="133">
        <v>15802</v>
      </c>
      <c r="BG38" s="99">
        <v>15545</v>
      </c>
      <c r="BH38" s="99">
        <v>21650</v>
      </c>
      <c r="BJ38" s="129" t="s">
        <v>229</v>
      </c>
      <c r="BK38" s="130">
        <v>-1296.5</v>
      </c>
      <c r="BL38" s="130">
        <v>-1277.8</v>
      </c>
      <c r="BM38" s="130">
        <v>-1880.7</v>
      </c>
      <c r="BN38" s="130">
        <v>-1753.3</v>
      </c>
      <c r="BO38" s="130">
        <v>-1637.8080000000004</v>
      </c>
      <c r="BP38" s="130">
        <v>-1703.0840000000001</v>
      </c>
      <c r="BQ38" s="130">
        <v>-1778.5419999999999</v>
      </c>
      <c r="BR38" s="130">
        <v>-2225.5639999999999</v>
      </c>
      <c r="BS38" s="130">
        <v>-3561.3719999999998</v>
      </c>
      <c r="BT38" s="130">
        <v>-3540.6529999999998</v>
      </c>
    </row>
    <row r="39" spans="2:72" x14ac:dyDescent="0.2">
      <c r="B39" s="147"/>
      <c r="C39" s="147"/>
      <c r="D39" s="147"/>
      <c r="E39" s="147"/>
      <c r="F39" s="147"/>
      <c r="G39" s="147"/>
      <c r="H39" s="147"/>
      <c r="I39" s="147"/>
      <c r="J39" s="147"/>
      <c r="K39" s="67"/>
      <c r="AM39" s="34"/>
      <c r="AN39" s="34"/>
      <c r="AO39" s="35" t="s">
        <v>74</v>
      </c>
      <c r="AP39" s="575" t="s">
        <v>164</v>
      </c>
      <c r="AQ39" s="575"/>
      <c r="AR39" s="96">
        <v>1549</v>
      </c>
      <c r="AS39" s="137">
        <v>644</v>
      </c>
      <c r="AT39" s="137">
        <v>725</v>
      </c>
      <c r="AU39" s="99">
        <v>3878</v>
      </c>
      <c r="AV39" s="99">
        <v>4287</v>
      </c>
      <c r="AX39" s="34"/>
      <c r="AY39" s="34"/>
      <c r="AZ39" s="35" t="s">
        <v>74</v>
      </c>
      <c r="BA39" s="575" t="s">
        <v>164</v>
      </c>
      <c r="BB39" s="575"/>
      <c r="BC39" s="99">
        <v>5321</v>
      </c>
      <c r="BD39" s="99">
        <v>4346</v>
      </c>
      <c r="BE39" s="99">
        <v>6221</v>
      </c>
      <c r="BF39" s="133">
        <v>10056</v>
      </c>
      <c r="BG39" s="99">
        <v>8834</v>
      </c>
      <c r="BH39" s="99">
        <v>8374</v>
      </c>
      <c r="BJ39" s="134" t="s">
        <v>230</v>
      </c>
      <c r="BK39" s="135">
        <v>1328.3</v>
      </c>
      <c r="BL39" s="135">
        <v>1330.6</v>
      </c>
      <c r="BM39" s="135">
        <v>1886.6</v>
      </c>
      <c r="BN39" s="135">
        <v>1585.7</v>
      </c>
      <c r="BO39" s="135">
        <f>1544.023</f>
        <v>1544.0229999999999</v>
      </c>
      <c r="BP39" s="135">
        <v>1556.7190000000001</v>
      </c>
      <c r="BQ39" s="135">
        <v>1847.931</v>
      </c>
      <c r="BR39" s="135">
        <v>2242.848</v>
      </c>
      <c r="BS39" s="135">
        <v>3634.9209999999998</v>
      </c>
      <c r="BT39" s="135">
        <v>3601.2550000000001</v>
      </c>
    </row>
    <row r="40" spans="2:72" ht="14.25" customHeight="1" x14ac:dyDescent="0.2">
      <c r="B40" s="67"/>
      <c r="C40" s="147"/>
      <c r="D40" s="147"/>
      <c r="E40" s="147"/>
      <c r="F40" s="147"/>
      <c r="G40" s="147"/>
      <c r="H40" s="147"/>
      <c r="I40" s="147"/>
      <c r="J40" s="147"/>
      <c r="K40" s="67"/>
      <c r="AM40" s="34"/>
      <c r="AN40" s="34"/>
      <c r="AO40" s="35" t="s">
        <v>104</v>
      </c>
      <c r="AP40" s="575" t="s">
        <v>231</v>
      </c>
      <c r="AQ40" s="575"/>
      <c r="AR40" s="106">
        <v>73959</v>
      </c>
      <c r="AS40" s="99">
        <v>60829</v>
      </c>
      <c r="AT40" s="99">
        <v>59749</v>
      </c>
      <c r="AU40" s="99">
        <v>56575</v>
      </c>
      <c r="AV40" s="99">
        <v>55487</v>
      </c>
      <c r="AX40" s="34"/>
      <c r="AY40" s="34"/>
      <c r="AZ40" s="35" t="s">
        <v>104</v>
      </c>
      <c r="BA40" s="575" t="s">
        <v>231</v>
      </c>
      <c r="BB40" s="575"/>
      <c r="BC40" s="99">
        <v>57420</v>
      </c>
      <c r="BD40" s="99">
        <v>73020</v>
      </c>
      <c r="BE40" s="99">
        <v>82303</v>
      </c>
      <c r="BF40" s="133">
        <v>84057</v>
      </c>
      <c r="BG40" s="99">
        <v>92920</v>
      </c>
      <c r="BH40" s="99">
        <v>97875</v>
      </c>
      <c r="BJ40" s="134" t="s">
        <v>232</v>
      </c>
      <c r="BK40" s="135">
        <v>107.7</v>
      </c>
      <c r="BL40" s="135">
        <v>128.69999999999999</v>
      </c>
      <c r="BM40" s="135">
        <v>-1.7</v>
      </c>
      <c r="BN40" s="135">
        <v>511.7</v>
      </c>
      <c r="BO40" s="135">
        <v>181.03200000000001</v>
      </c>
      <c r="BP40" s="135">
        <v>370.46499999999997</v>
      </c>
      <c r="BQ40" s="135">
        <v>541.39</v>
      </c>
      <c r="BR40" s="135">
        <v>785.16600000000005</v>
      </c>
      <c r="BS40" s="135">
        <v>416.70600000000002</v>
      </c>
      <c r="BT40" s="135">
        <v>895.51</v>
      </c>
    </row>
    <row r="41" spans="2:72" ht="12.75" customHeight="1" x14ac:dyDescent="0.2">
      <c r="B41" s="67"/>
      <c r="C41" s="67"/>
      <c r="D41" s="67"/>
      <c r="E41" s="67"/>
      <c r="F41" s="152"/>
      <c r="G41" s="67"/>
      <c r="H41" s="67"/>
      <c r="I41" s="67"/>
      <c r="J41" s="67"/>
      <c r="K41" s="67"/>
      <c r="AE41" s="1"/>
      <c r="AF41" s="1"/>
      <c r="AG41" s="1"/>
      <c r="AH41" s="1"/>
      <c r="AI41" s="1"/>
      <c r="AJ41" s="1"/>
      <c r="AK41" s="1"/>
      <c r="AM41" s="34"/>
      <c r="AN41" s="34"/>
      <c r="AO41" s="35" t="s">
        <v>161</v>
      </c>
      <c r="AP41" s="575" t="s">
        <v>233</v>
      </c>
      <c r="AQ41" s="575"/>
      <c r="AR41" s="43" t="s">
        <v>66</v>
      </c>
      <c r="AS41" s="43" t="s">
        <v>66</v>
      </c>
      <c r="AT41" s="43" t="s">
        <v>66</v>
      </c>
      <c r="AU41" s="99">
        <v>5512</v>
      </c>
      <c r="AV41" s="43" t="s">
        <v>66</v>
      </c>
      <c r="AX41" s="34"/>
      <c r="AY41" s="34"/>
      <c r="AZ41" s="35" t="s">
        <v>161</v>
      </c>
      <c r="BA41" s="575" t="s">
        <v>233</v>
      </c>
      <c r="BB41" s="575"/>
      <c r="BC41" s="43" t="s">
        <v>66</v>
      </c>
      <c r="BD41" s="43" t="s">
        <v>234</v>
      </c>
      <c r="BE41" s="43" t="s">
        <v>234</v>
      </c>
      <c r="BF41" s="43" t="s">
        <v>234</v>
      </c>
      <c r="BG41" s="43" t="s">
        <v>234</v>
      </c>
      <c r="BH41" s="43" t="s">
        <v>66</v>
      </c>
      <c r="BJ41" s="134" t="s">
        <v>235</v>
      </c>
      <c r="BK41" s="135">
        <v>1220.5999999999999</v>
      </c>
      <c r="BL41" s="135">
        <v>1202</v>
      </c>
      <c r="BM41" s="135">
        <v>1888.3</v>
      </c>
      <c r="BN41" s="135">
        <v>1073.9000000000001</v>
      </c>
      <c r="BO41" s="135">
        <v>1362.3799000000001</v>
      </c>
      <c r="BP41" s="135">
        <v>1186.2539999999999</v>
      </c>
      <c r="BQ41" s="135">
        <v>1306.5409999999999</v>
      </c>
      <c r="BR41" s="135">
        <v>1457.682</v>
      </c>
      <c r="BS41" s="135">
        <v>3218.2150000000001</v>
      </c>
      <c r="BT41" s="135">
        <v>2705.7449999999999</v>
      </c>
    </row>
    <row r="42" spans="2:72" ht="12.75" customHeight="1" x14ac:dyDescent="0.2">
      <c r="B42" s="67"/>
      <c r="C42" s="67"/>
      <c r="D42" s="67"/>
      <c r="E42" s="67"/>
      <c r="F42" s="67"/>
      <c r="G42" s="67"/>
      <c r="H42" s="67"/>
      <c r="I42" s="67"/>
      <c r="J42" s="67"/>
      <c r="K42" s="67"/>
      <c r="AE42" s="1"/>
      <c r="AF42" s="1"/>
      <c r="AG42" s="1"/>
      <c r="AH42" s="1"/>
      <c r="AI42" s="1"/>
      <c r="AJ42" s="1"/>
      <c r="AK42" s="1"/>
      <c r="AM42" s="14" t="s">
        <v>236</v>
      </c>
      <c r="AN42" s="572" t="s">
        <v>237</v>
      </c>
      <c r="AO42" s="572"/>
      <c r="AP42" s="572"/>
      <c r="AQ42" s="572"/>
      <c r="AR42" s="153">
        <v>0</v>
      </c>
      <c r="AS42" s="153">
        <v>0</v>
      </c>
      <c r="AT42" s="118">
        <v>0</v>
      </c>
      <c r="AU42" s="153">
        <v>0</v>
      </c>
      <c r="AV42" s="118">
        <v>0</v>
      </c>
      <c r="AX42" s="14" t="s">
        <v>236</v>
      </c>
      <c r="AY42" s="572" t="s">
        <v>237</v>
      </c>
      <c r="AZ42" s="572"/>
      <c r="BA42" s="572"/>
      <c r="BB42" s="572"/>
      <c r="BC42" s="125">
        <v>14563</v>
      </c>
      <c r="BD42" s="153">
        <v>0</v>
      </c>
      <c r="BE42" s="153">
        <v>0</v>
      </c>
      <c r="BF42" s="154">
        <v>0</v>
      </c>
      <c r="BG42" s="153">
        <v>0</v>
      </c>
      <c r="BH42" s="153">
        <v>0</v>
      </c>
      <c r="BJ42" s="134" t="s">
        <v>238</v>
      </c>
      <c r="BK42" s="135">
        <v>747.7</v>
      </c>
      <c r="BL42" s="135">
        <v>674.4</v>
      </c>
      <c r="BM42" s="135">
        <v>1508.5</v>
      </c>
      <c r="BN42" s="135">
        <v>518.1</v>
      </c>
      <c r="BO42" s="135">
        <v>974.06790000000001</v>
      </c>
      <c r="BP42" s="135">
        <v>992.34199999999998</v>
      </c>
      <c r="BQ42" s="135">
        <v>1030.21</v>
      </c>
      <c r="BR42" s="135">
        <v>1128.6210000000001</v>
      </c>
      <c r="BS42" s="135">
        <v>2455.6320000000001</v>
      </c>
      <c r="BT42" s="135">
        <v>2182.788</v>
      </c>
    </row>
    <row r="43" spans="2:72" ht="13.5" customHeight="1" thickBot="1" x14ac:dyDescent="0.25">
      <c r="C43" s="67"/>
      <c r="D43" s="67"/>
      <c r="E43" s="67"/>
      <c r="F43" s="67"/>
      <c r="G43" s="67"/>
      <c r="H43" s="67"/>
      <c r="I43" s="67"/>
      <c r="J43" s="67"/>
      <c r="K43" s="67"/>
      <c r="AE43" s="1"/>
      <c r="AF43" s="1"/>
      <c r="AG43" s="1"/>
      <c r="AH43" s="1"/>
      <c r="AI43" s="1"/>
      <c r="AJ43" s="1"/>
      <c r="AK43" s="1"/>
      <c r="AM43" s="14"/>
      <c r="AN43" s="155"/>
      <c r="AO43" s="155"/>
      <c r="AP43" s="155"/>
      <c r="AQ43" s="155"/>
      <c r="AR43" s="118"/>
      <c r="AS43" s="118"/>
      <c r="AT43" s="156"/>
      <c r="AU43" s="118"/>
      <c r="AV43" s="156"/>
      <c r="AX43" s="14"/>
      <c r="AY43" s="155"/>
      <c r="AZ43" s="155"/>
      <c r="BA43" s="155"/>
      <c r="BB43" s="155"/>
      <c r="BC43" s="157"/>
      <c r="BD43" s="156"/>
      <c r="BE43" s="156"/>
      <c r="BF43" s="158"/>
      <c r="BG43" s="156"/>
      <c r="BH43" s="156"/>
      <c r="BJ43" s="134" t="s">
        <v>239</v>
      </c>
      <c r="BK43" s="135">
        <v>472.9</v>
      </c>
      <c r="BL43" s="135">
        <v>527.6</v>
      </c>
      <c r="BM43" s="135">
        <v>379.8</v>
      </c>
      <c r="BN43" s="135">
        <v>555.70000000000005</v>
      </c>
      <c r="BO43" s="135">
        <v>370.81400000000002</v>
      </c>
      <c r="BP43" s="135">
        <v>193.91200000000001</v>
      </c>
      <c r="BQ43" s="135">
        <v>276.33100000000002</v>
      </c>
      <c r="BR43" s="135">
        <v>327.06099999999998</v>
      </c>
      <c r="BS43" s="135">
        <v>762.58299999999997</v>
      </c>
      <c r="BT43" s="135">
        <v>522.95799999999997</v>
      </c>
    </row>
    <row r="44" spans="2:72" ht="14.25" customHeight="1" thickTop="1" thickBot="1" x14ac:dyDescent="0.25">
      <c r="AE44" s="1"/>
      <c r="AF44" s="1"/>
      <c r="AG44" s="1"/>
      <c r="AH44" s="1"/>
      <c r="AI44" s="1"/>
      <c r="AJ44" s="1"/>
      <c r="AK44" s="1"/>
      <c r="AM44" s="566" t="s">
        <v>240</v>
      </c>
      <c r="AN44" s="566"/>
      <c r="AO44" s="566"/>
      <c r="AP44" s="566"/>
      <c r="AQ44" s="566"/>
      <c r="AR44" s="109">
        <v>741439</v>
      </c>
      <c r="AS44" s="78">
        <v>708057</v>
      </c>
      <c r="AT44" s="78">
        <v>948735</v>
      </c>
      <c r="AU44" s="78">
        <v>861181</v>
      </c>
      <c r="AV44" s="78">
        <v>898513</v>
      </c>
      <c r="AX44" s="566" t="s">
        <v>240</v>
      </c>
      <c r="AY44" s="566"/>
      <c r="AZ44" s="566"/>
      <c r="BA44" s="566"/>
      <c r="BB44" s="566"/>
      <c r="BC44" s="78">
        <v>1001006</v>
      </c>
      <c r="BD44" s="78">
        <v>1196364</v>
      </c>
      <c r="BE44" s="78">
        <v>1364482</v>
      </c>
      <c r="BF44" s="159">
        <v>1920691</v>
      </c>
      <c r="BG44" s="78">
        <v>2101546</v>
      </c>
      <c r="BH44" s="78">
        <v>2577020</v>
      </c>
      <c r="BJ44" s="134" t="s">
        <v>241</v>
      </c>
      <c r="BK44" s="135">
        <v>0</v>
      </c>
      <c r="BL44" s="135">
        <v>0</v>
      </c>
      <c r="BM44" s="135">
        <v>0</v>
      </c>
      <c r="BN44" s="135">
        <v>0</v>
      </c>
      <c r="BO44" s="135">
        <v>17.498000000000001</v>
      </c>
      <c r="BP44" s="135">
        <v>0</v>
      </c>
      <c r="BQ44" s="135">
        <v>0</v>
      </c>
      <c r="BR44" s="135">
        <v>2</v>
      </c>
      <c r="BS44" s="135">
        <v>0</v>
      </c>
      <c r="BT44" s="135">
        <v>0</v>
      </c>
    </row>
    <row r="45" spans="2:72" ht="15" customHeight="1" thickTop="1" thickBot="1" x14ac:dyDescent="0.25">
      <c r="AE45" s="1"/>
      <c r="AF45" s="1"/>
      <c r="AG45" s="1"/>
      <c r="AH45" s="1"/>
      <c r="AI45" s="1"/>
      <c r="AJ45" s="1"/>
      <c r="AK45" s="1"/>
      <c r="AM45" s="160"/>
      <c r="AN45" s="160"/>
      <c r="AO45" s="160"/>
      <c r="AP45" s="160"/>
      <c r="AQ45" s="160"/>
      <c r="AR45" s="25"/>
      <c r="AS45" s="161"/>
      <c r="AT45" s="582"/>
      <c r="AU45" s="582"/>
      <c r="AV45" s="161"/>
      <c r="BJ45" s="162" t="s">
        <v>521</v>
      </c>
      <c r="BK45" s="163">
        <v>1558</v>
      </c>
      <c r="BL45" s="163">
        <v>1882.7</v>
      </c>
      <c r="BM45" s="163">
        <v>1946.4</v>
      </c>
      <c r="BN45" s="135">
        <v>2266.3090000000002</v>
      </c>
      <c r="BO45" s="163">
        <v>2589.9780000000001</v>
      </c>
      <c r="BP45" s="163"/>
      <c r="BQ45" s="163"/>
      <c r="BR45" s="163"/>
      <c r="BS45" s="163"/>
      <c r="BT45" s="163"/>
    </row>
    <row r="46" spans="2:72" ht="12.75" customHeight="1" x14ac:dyDescent="0.2">
      <c r="AE46" s="1"/>
      <c r="AF46" s="1"/>
      <c r="AG46" s="1"/>
      <c r="AH46" s="1"/>
      <c r="AI46" s="1"/>
      <c r="AJ46" s="1"/>
      <c r="AK46" s="1"/>
      <c r="AM46" s="164"/>
      <c r="AN46" s="164"/>
      <c r="AO46" s="164"/>
      <c r="AP46" s="164"/>
      <c r="AQ46" s="164"/>
      <c r="AR46" s="25"/>
      <c r="AS46" s="161"/>
      <c r="AT46" s="115"/>
      <c r="AU46" s="115"/>
      <c r="AV46" s="161"/>
      <c r="BJ46" s="165"/>
      <c r="BK46" s="578"/>
      <c r="BL46" s="578"/>
      <c r="BM46" s="578"/>
      <c r="BN46" s="578"/>
      <c r="BO46" s="578"/>
      <c r="BP46" s="578"/>
      <c r="BQ46" s="578"/>
      <c r="BR46" s="578"/>
      <c r="BS46" s="578"/>
      <c r="BT46" s="578"/>
    </row>
    <row r="47" spans="2:72" ht="12.75" customHeight="1" x14ac:dyDescent="0.2">
      <c r="AE47" s="1"/>
      <c r="AF47" s="1"/>
      <c r="AG47" s="1"/>
      <c r="AH47" s="1"/>
      <c r="AI47" s="1"/>
      <c r="AJ47" s="1"/>
      <c r="AK47" s="1"/>
      <c r="AM47" s="164"/>
      <c r="AN47" s="164"/>
      <c r="AO47" s="164"/>
      <c r="AP47" s="164"/>
      <c r="AQ47" s="164"/>
      <c r="AR47" s="25"/>
      <c r="AS47" s="161"/>
      <c r="AT47" s="115"/>
      <c r="AU47" s="115"/>
      <c r="AV47" s="161"/>
      <c r="BK47" s="579"/>
      <c r="BL47" s="579"/>
      <c r="BM47" s="579"/>
      <c r="BN47" s="579"/>
      <c r="BO47" s="579"/>
      <c r="BP47" s="579"/>
      <c r="BQ47" s="579"/>
      <c r="BR47" s="579"/>
      <c r="BS47" s="579"/>
      <c r="BT47" s="579"/>
    </row>
    <row r="48" spans="2:72" ht="12.75" customHeight="1" x14ac:dyDescent="0.2">
      <c r="AM48" s="164"/>
      <c r="AN48" s="164"/>
      <c r="AO48" s="164"/>
      <c r="AP48" s="164"/>
      <c r="AQ48" s="164"/>
      <c r="AR48" s="25"/>
      <c r="AS48" s="161"/>
      <c r="AT48" s="115"/>
      <c r="AU48" s="115"/>
      <c r="AV48" s="161"/>
      <c r="BK48" s="579"/>
      <c r="BL48" s="579"/>
      <c r="BM48" s="579"/>
      <c r="BN48" s="579"/>
      <c r="BO48" s="579"/>
      <c r="BP48" s="579"/>
      <c r="BQ48" s="579"/>
      <c r="BR48" s="579"/>
      <c r="BS48" s="579"/>
      <c r="BT48" s="579"/>
    </row>
    <row r="49" spans="39:72" ht="12.75" customHeight="1" x14ac:dyDescent="0.2">
      <c r="AM49" s="164"/>
      <c r="AN49" s="164"/>
      <c r="AO49" s="164"/>
      <c r="AP49" s="164"/>
      <c r="AQ49" s="164"/>
      <c r="AR49" s="1"/>
      <c r="AS49" s="1"/>
      <c r="AT49" s="1"/>
      <c r="AU49" s="1"/>
      <c r="AV49" s="1"/>
      <c r="BJ49" s="166"/>
      <c r="BK49" s="579"/>
      <c r="BL49" s="579"/>
      <c r="BM49" s="579"/>
      <c r="BN49" s="579"/>
      <c r="BO49" s="579"/>
      <c r="BP49" s="579"/>
      <c r="BQ49" s="579"/>
      <c r="BR49" s="579"/>
      <c r="BS49" s="579"/>
      <c r="BT49" s="579"/>
    </row>
    <row r="50" spans="39:72" ht="44.25" customHeight="1" x14ac:dyDescent="0.2">
      <c r="AM50" s="164"/>
      <c r="AN50" s="164"/>
      <c r="AO50" s="164"/>
      <c r="AP50" s="164"/>
      <c r="AQ50" s="164"/>
      <c r="AR50" s="1"/>
      <c r="AS50" s="1"/>
      <c r="AT50" s="1"/>
      <c r="AU50" s="1"/>
      <c r="AV50" s="1"/>
      <c r="BJ50" s="569"/>
      <c r="BK50" s="569"/>
      <c r="BL50" s="569"/>
      <c r="BM50" s="569"/>
      <c r="BN50" s="569"/>
      <c r="BO50" s="569"/>
    </row>
    <row r="51" spans="39:72" x14ac:dyDescent="0.2">
      <c r="AM51" s="164"/>
      <c r="AN51" s="164"/>
      <c r="AO51" s="164"/>
      <c r="AP51" s="164"/>
      <c r="AQ51" s="164"/>
      <c r="AR51" s="1"/>
      <c r="AS51" s="1"/>
      <c r="AT51" s="1"/>
      <c r="AU51" s="1"/>
      <c r="AV51" s="1"/>
    </row>
    <row r="52" spans="39:72" ht="12.75" customHeight="1" x14ac:dyDescent="0.2">
      <c r="AM52" s="164"/>
      <c r="AN52" s="164"/>
      <c r="AO52" s="164"/>
      <c r="AP52" s="164"/>
      <c r="AQ52" s="164"/>
      <c r="AR52" s="1"/>
      <c r="AS52" s="1"/>
      <c r="AT52" s="1"/>
      <c r="AU52" s="1"/>
      <c r="AV52" s="1"/>
    </row>
    <row r="53" spans="39:72" ht="12.75" customHeight="1" x14ac:dyDescent="0.2">
      <c r="AM53" s="164"/>
      <c r="AN53" s="164"/>
      <c r="AO53" s="164"/>
      <c r="AP53" s="164"/>
      <c r="AQ53" s="164"/>
      <c r="AR53" s="1"/>
      <c r="AS53" s="1"/>
      <c r="AT53" s="1"/>
      <c r="AU53" s="1"/>
      <c r="AV53" s="1"/>
    </row>
    <row r="54" spans="39:72" ht="12.75" customHeight="1" x14ac:dyDescent="0.2">
      <c r="AM54" s="164"/>
      <c r="AN54" s="164"/>
      <c r="AO54" s="164"/>
      <c r="AP54" s="164"/>
      <c r="AQ54" s="164"/>
      <c r="AR54" s="1"/>
      <c r="AS54" s="1"/>
      <c r="AT54" s="1"/>
      <c r="AU54" s="1"/>
      <c r="AV54" s="1"/>
    </row>
    <row r="55" spans="39:72" ht="12.75" customHeight="1" x14ac:dyDescent="0.2">
      <c r="AM55" s="164"/>
      <c r="AN55" s="164"/>
      <c r="AO55" s="164"/>
      <c r="AP55" s="164"/>
      <c r="AQ55" s="164"/>
      <c r="AR55" s="1"/>
      <c r="AS55" s="1"/>
      <c r="AT55" s="1"/>
      <c r="AU55" s="1"/>
      <c r="AV55" s="1"/>
    </row>
    <row r="56" spans="39:72" ht="12.75" customHeight="1" x14ac:dyDescent="0.2"/>
    <row r="58" spans="39:72" ht="14.25" customHeight="1" x14ac:dyDescent="0.2"/>
    <row r="63" spans="39:72" ht="18.75" customHeight="1" x14ac:dyDescent="0.2"/>
    <row r="64" spans="39:72" ht="13.5" customHeight="1" x14ac:dyDescent="0.2"/>
    <row r="65" ht="14.25" customHeight="1" x14ac:dyDescent="0.2"/>
    <row r="67" ht="12.75" customHeight="1" x14ac:dyDescent="0.2"/>
    <row r="68" ht="12.75" customHeight="1" x14ac:dyDescent="0.2"/>
    <row r="76" ht="22.5" customHeight="1" x14ac:dyDescent="0.2"/>
    <row r="79" ht="12.75" customHeight="1" x14ac:dyDescent="0.2"/>
    <row r="81" ht="12.75" customHeight="1" x14ac:dyDescent="0.2"/>
    <row r="82" ht="12.75" customHeight="1" x14ac:dyDescent="0.2"/>
    <row r="84" ht="14.25" customHeight="1" x14ac:dyDescent="0.2"/>
    <row r="97" ht="15.75" customHeight="1" x14ac:dyDescent="0.2"/>
    <row r="98" ht="12" customHeight="1" x14ac:dyDescent="0.2"/>
    <row r="99" ht="14.25" customHeight="1" x14ac:dyDescent="0.2"/>
    <row r="100" ht="14.25" customHeight="1" x14ac:dyDescent="0.2"/>
    <row r="101" ht="13.5" customHeight="1" x14ac:dyDescent="0.2"/>
    <row r="102" ht="12.75" customHeight="1" x14ac:dyDescent="0.2"/>
    <row r="109" ht="12.75" customHeight="1" x14ac:dyDescent="0.2"/>
    <row r="110" ht="12.75" customHeight="1" x14ac:dyDescent="0.2"/>
    <row r="113" ht="12.75" customHeight="1" x14ac:dyDescent="0.2"/>
    <row r="114" ht="12.75" customHeight="1" x14ac:dyDescent="0.2"/>
    <row r="115" ht="12.75" customHeight="1" x14ac:dyDescent="0.2"/>
    <row r="116" ht="12.75" customHeight="1" x14ac:dyDescent="0.2"/>
    <row r="117" ht="24.75" customHeight="1" x14ac:dyDescent="0.2"/>
    <row r="124" ht="12.75" customHeight="1" x14ac:dyDescent="0.2"/>
    <row r="125" ht="12.75" customHeight="1" x14ac:dyDescent="0.2"/>
    <row r="126" ht="12.75" customHeight="1" x14ac:dyDescent="0.2"/>
    <row r="127" ht="12.75" customHeight="1" x14ac:dyDescent="0.2"/>
    <row r="128" ht="22.5" customHeight="1" x14ac:dyDescent="0.2"/>
    <row r="129" ht="6.75" customHeight="1" x14ac:dyDescent="0.2"/>
    <row r="130" ht="14.25" customHeight="1" x14ac:dyDescent="0.2"/>
    <row r="144" ht="18.75" customHeight="1" x14ac:dyDescent="0.2"/>
    <row r="145" ht="13.5" customHeight="1" x14ac:dyDescent="0.2"/>
    <row r="146" ht="14.25" customHeight="1" x14ac:dyDescent="0.2"/>
    <row r="147" ht="9.75" customHeight="1" x14ac:dyDescent="0.2"/>
    <row r="148" ht="13.5" customHeight="1" x14ac:dyDescent="0.2"/>
    <row r="149" ht="12.75" customHeight="1" x14ac:dyDescent="0.2"/>
    <row r="150" ht="12.75" customHeight="1" x14ac:dyDescent="0.2"/>
    <row r="151" ht="12.75" customHeight="1" x14ac:dyDescent="0.2"/>
    <row r="152" ht="15" customHeight="1" x14ac:dyDescent="0.2"/>
    <row r="153" ht="12.75" customHeight="1" x14ac:dyDescent="0.2"/>
    <row r="154" ht="12.75" customHeight="1" x14ac:dyDescent="0.2"/>
    <row r="156" ht="12.75" customHeight="1" x14ac:dyDescent="0.2"/>
    <row r="158" ht="12.75" customHeight="1" x14ac:dyDescent="0.2"/>
    <row r="159" ht="12.75" customHeight="1" x14ac:dyDescent="0.2"/>
    <row r="160"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8" ht="12.75" customHeight="1" x14ac:dyDescent="0.2"/>
    <row r="179" ht="12.75" customHeight="1" x14ac:dyDescent="0.2"/>
    <row r="180" ht="12.75" customHeight="1" x14ac:dyDescent="0.2"/>
    <row r="181" ht="12.75" customHeight="1" x14ac:dyDescent="0.2"/>
    <row r="182" ht="13.5" customHeight="1" x14ac:dyDescent="0.2"/>
    <row r="183" ht="21" customHeight="1" x14ac:dyDescent="0.2"/>
    <row r="184" ht="8.25" customHeight="1" x14ac:dyDescent="0.2"/>
    <row r="185" ht="14.25" customHeight="1" x14ac:dyDescent="0.2"/>
    <row r="198" ht="18.75" customHeight="1" x14ac:dyDescent="0.2"/>
    <row r="199" ht="13.5" customHeight="1" x14ac:dyDescent="0.2"/>
    <row r="200" ht="13.5" customHeight="1" x14ac:dyDescent="0.2"/>
    <row r="201" ht="8.25" customHeight="1" x14ac:dyDescent="0.2"/>
    <row r="202" ht="13.5" customHeight="1" x14ac:dyDescent="0.2"/>
    <row r="203" ht="12.75" customHeight="1" x14ac:dyDescent="0.2"/>
    <row r="204" ht="12.75" customHeight="1" x14ac:dyDescent="0.2"/>
    <row r="205" ht="12.75" customHeight="1" x14ac:dyDescent="0.2"/>
    <row r="206" ht="22.5" customHeight="1" x14ac:dyDescent="0.2"/>
    <row r="207" ht="12.75" customHeight="1" x14ac:dyDescent="0.2"/>
    <row r="208" ht="12.75" customHeight="1" x14ac:dyDescent="0.2"/>
    <row r="209" ht="22.5" customHeight="1" x14ac:dyDescent="0.2"/>
    <row r="210" ht="12.75" customHeight="1" x14ac:dyDescent="0.2"/>
    <row r="211" ht="22.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3.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3.5" customHeight="1" x14ac:dyDescent="0.2"/>
    <row r="237" ht="21" customHeight="1" x14ac:dyDescent="0.2"/>
    <row r="238" ht="7.5" customHeight="1" x14ac:dyDescent="0.2"/>
    <row r="239" ht="14.25" customHeight="1" x14ac:dyDescent="0.2"/>
    <row r="240" ht="13.5" customHeight="1" x14ac:dyDescent="0.2"/>
    <row r="241" ht="33.75" customHeight="1" x14ac:dyDescent="0.2"/>
    <row r="242" ht="12.75" customHeight="1" x14ac:dyDescent="0.2"/>
    <row r="295" ht="12.75" customHeight="1" x14ac:dyDescent="0.2"/>
    <row r="296" ht="12.75" customHeight="1" x14ac:dyDescent="0.2"/>
    <row r="297" ht="19.5" customHeight="1" x14ac:dyDescent="0.2"/>
    <row r="298" ht="35.25" customHeight="1" x14ac:dyDescent="0.2"/>
    <row r="299" ht="12.75" customHeight="1" x14ac:dyDescent="0.2"/>
  </sheetData>
  <mergeCells count="115">
    <mergeCell ref="BP46:BT49"/>
    <mergeCell ref="BK4:BT4"/>
    <mergeCell ref="BK46:BO49"/>
    <mergeCell ref="BJ50:BO50"/>
    <mergeCell ref="AT45:AU45"/>
    <mergeCell ref="AN42:AQ42"/>
    <mergeCell ref="AY42:BB42"/>
    <mergeCell ref="AM44:AQ44"/>
    <mergeCell ref="AX44:BB44"/>
    <mergeCell ref="AP40:AQ40"/>
    <mergeCell ref="BA40:BB40"/>
    <mergeCell ref="AP41:AQ41"/>
    <mergeCell ref="BA41:BB41"/>
    <mergeCell ref="AO37:AQ37"/>
    <mergeCell ref="AZ37:BB37"/>
    <mergeCell ref="AP38:AQ38"/>
    <mergeCell ref="BA38:BB38"/>
    <mergeCell ref="AP39:AQ39"/>
    <mergeCell ref="BA39:BB39"/>
    <mergeCell ref="AP27:AQ27"/>
    <mergeCell ref="BA27:BB27"/>
    <mergeCell ref="AO28:AQ28"/>
    <mergeCell ref="AZ28:BB28"/>
    <mergeCell ref="AN29:AQ29"/>
    <mergeCell ref="AY29:BB29"/>
    <mergeCell ref="AC32:AD32"/>
    <mergeCell ref="AP32:AQ32"/>
    <mergeCell ref="BA32:BB32"/>
    <mergeCell ref="AC33:AD33"/>
    <mergeCell ref="AC34:AD34"/>
    <mergeCell ref="Z36:AD36"/>
    <mergeCell ref="AB30:AD30"/>
    <mergeCell ref="AO30:AQ30"/>
    <mergeCell ref="AZ30:BB30"/>
    <mergeCell ref="AC31:AD31"/>
    <mergeCell ref="AP31:AQ31"/>
    <mergeCell ref="BA31:BB31"/>
    <mergeCell ref="Q24:T24"/>
    <mergeCell ref="AP24:AQ24"/>
    <mergeCell ref="BA24:BB24"/>
    <mergeCell ref="AP25:AQ25"/>
    <mergeCell ref="BA25:BB25"/>
    <mergeCell ref="AP26:AQ26"/>
    <mergeCell ref="BA26:BB26"/>
    <mergeCell ref="B22:E22"/>
    <mergeCell ref="AC22:AD22"/>
    <mergeCell ref="AP22:AQ22"/>
    <mergeCell ref="BA22:BB22"/>
    <mergeCell ref="B23:E23"/>
    <mergeCell ref="Q23:T23"/>
    <mergeCell ref="AC23:AD23"/>
    <mergeCell ref="AP23:AQ23"/>
    <mergeCell ref="BA23:BB23"/>
    <mergeCell ref="D24:H27"/>
    <mergeCell ref="D20:E20"/>
    <mergeCell ref="AA20:AD20"/>
    <mergeCell ref="AP20:AQ20"/>
    <mergeCell ref="BA20:BB20"/>
    <mergeCell ref="D21:E21"/>
    <mergeCell ref="S21:T21"/>
    <mergeCell ref="AB21:AD21"/>
    <mergeCell ref="AP21:AQ21"/>
    <mergeCell ref="BA21:BB21"/>
    <mergeCell ref="D18:E18"/>
    <mergeCell ref="AC18:AD18"/>
    <mergeCell ref="AP18:AQ18"/>
    <mergeCell ref="BA18:BB18"/>
    <mergeCell ref="C19:E19"/>
    <mergeCell ref="S19:T19"/>
    <mergeCell ref="AB19:AD19"/>
    <mergeCell ref="AP19:AQ19"/>
    <mergeCell ref="BA19:BB19"/>
    <mergeCell ref="AC17:AD17"/>
    <mergeCell ref="AP17:AQ17"/>
    <mergeCell ref="BA17:BB17"/>
    <mergeCell ref="AC14:AD14"/>
    <mergeCell ref="AP14:AQ14"/>
    <mergeCell ref="BA14:BB14"/>
    <mergeCell ref="AC15:AD15"/>
    <mergeCell ref="AP15:AQ15"/>
    <mergeCell ref="BA15:BB15"/>
    <mergeCell ref="BA13:BB13"/>
    <mergeCell ref="AC10:AD10"/>
    <mergeCell ref="AP10:AQ10"/>
    <mergeCell ref="BA10:BB10"/>
    <mergeCell ref="AC11:AD11"/>
    <mergeCell ref="AP11:AQ11"/>
    <mergeCell ref="BA11:BB11"/>
    <mergeCell ref="AC16:AD16"/>
    <mergeCell ref="AP16:AQ16"/>
    <mergeCell ref="BA16:BB16"/>
    <mergeCell ref="C30:H32"/>
    <mergeCell ref="AX5:BB5"/>
    <mergeCell ref="C7:E7"/>
    <mergeCell ref="R7:T7"/>
    <mergeCell ref="AA7:AD7"/>
    <mergeCell ref="AN7:AQ7"/>
    <mergeCell ref="AY7:BB7"/>
    <mergeCell ref="B5:E5"/>
    <mergeCell ref="Q5:T5"/>
    <mergeCell ref="Z5:AD5"/>
    <mergeCell ref="AM5:AQ5"/>
    <mergeCell ref="D8:E8"/>
    <mergeCell ref="S8:T8"/>
    <mergeCell ref="AB8:AD8"/>
    <mergeCell ref="AO8:AQ8"/>
    <mergeCell ref="AZ8:BB8"/>
    <mergeCell ref="AC9:AD9"/>
    <mergeCell ref="AP9:AQ9"/>
    <mergeCell ref="BA9:BB9"/>
    <mergeCell ref="AC12:AD12"/>
    <mergeCell ref="AP12:AQ12"/>
    <mergeCell ref="BA12:BB12"/>
    <mergeCell ref="AC13:AD13"/>
    <mergeCell ref="AP13:AQ13"/>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274"/>
  <sheetViews>
    <sheetView topLeftCell="A19" workbookViewId="0">
      <selection activeCell="B2" sqref="B2"/>
    </sheetView>
  </sheetViews>
  <sheetFormatPr defaultRowHeight="12.75" x14ac:dyDescent="0.2"/>
  <cols>
    <col min="1" max="1" width="6.140625" style="448" customWidth="1"/>
    <col min="2" max="2" width="2.85546875" style="448" customWidth="1"/>
    <col min="3" max="3" width="3.28515625" style="448" customWidth="1"/>
    <col min="4" max="4" width="2.5703125" style="448" customWidth="1"/>
    <col min="5" max="5" width="2.85546875" style="448" customWidth="1"/>
    <col min="6" max="6" width="23.140625" style="448" customWidth="1"/>
    <col min="7" max="10" width="8.85546875" style="448" customWidth="1"/>
    <col min="11" max="12" width="9.5703125" style="448" customWidth="1"/>
    <col min="13" max="13" width="7.28515625" style="448" customWidth="1"/>
    <col min="14" max="17" width="3" style="448" customWidth="1"/>
    <col min="18" max="18" width="25.7109375" style="448" customWidth="1"/>
    <col min="19" max="24" width="9.140625" style="448"/>
    <col min="25" max="25" width="7" style="448" customWidth="1"/>
    <col min="26" max="29" width="3.5703125" style="448" customWidth="1"/>
    <col min="30" max="30" width="23.28515625" style="448" bestFit="1" customWidth="1"/>
    <col min="31" max="34" width="9.140625" style="448"/>
    <col min="35" max="37" width="3.140625" style="448" customWidth="1"/>
    <col min="38" max="38" width="32.5703125" style="448" customWidth="1"/>
    <col min="39" max="45" width="9.140625" style="448"/>
    <col min="46" max="48" width="3.28515625" style="448" customWidth="1"/>
    <col min="49" max="49" width="26.42578125" style="448" customWidth="1"/>
    <col min="50" max="50" width="6.5703125" style="448" bestFit="1" customWidth="1"/>
    <col min="51" max="51" width="6.5703125" style="448" hidden="1" customWidth="1"/>
    <col min="52" max="53" width="8" style="448" hidden="1" customWidth="1"/>
    <col min="54" max="54" width="6.5703125" style="448" hidden="1" customWidth="1"/>
    <col min="55" max="55" width="7.85546875" style="448" hidden="1" customWidth="1"/>
    <col min="56" max="60" width="8.42578125" style="448" bestFit="1" customWidth="1"/>
    <col min="61" max="65" width="7.85546875" style="448" bestFit="1" customWidth="1"/>
    <col min="66" max="66" width="4.7109375" style="448" customWidth="1"/>
    <col min="67" max="67" width="2.7109375" style="449" bestFit="1" customWidth="1"/>
    <col min="68" max="68" width="34.5703125" style="449" customWidth="1"/>
    <col min="69" max="73" width="9.140625" style="449"/>
    <col min="74" max="16384" width="9.140625" style="448"/>
  </cols>
  <sheetData>
    <row r="1" spans="2:73" x14ac:dyDescent="0.2">
      <c r="BK1" s="445"/>
      <c r="BL1" s="445"/>
    </row>
    <row r="2" spans="2:73" ht="18.75" customHeight="1" x14ac:dyDescent="0.2">
      <c r="B2" s="450" t="s">
        <v>316</v>
      </c>
      <c r="C2" s="450"/>
      <c r="D2" s="450"/>
      <c r="E2" s="450"/>
      <c r="F2" s="450"/>
      <c r="G2" s="450"/>
      <c r="H2" s="450"/>
      <c r="I2" s="450"/>
      <c r="J2" s="450"/>
      <c r="K2" s="450"/>
      <c r="L2" s="450"/>
      <c r="M2" s="451"/>
      <c r="BK2" s="445"/>
      <c r="BN2" s="445"/>
    </row>
    <row r="3" spans="2:73" ht="18.75" customHeight="1" x14ac:dyDescent="0.2">
      <c r="B3" s="450"/>
      <c r="C3" s="450"/>
      <c r="D3" s="450"/>
      <c r="E3" s="450"/>
      <c r="F3" s="450"/>
      <c r="G3" s="450"/>
      <c r="H3" s="450"/>
      <c r="I3" s="450"/>
      <c r="J3" s="450"/>
      <c r="K3" s="450"/>
      <c r="L3" s="450"/>
      <c r="M3" s="451"/>
      <c r="AX3" s="452"/>
      <c r="AY3" s="452"/>
      <c r="AZ3" s="452"/>
      <c r="BA3" s="452"/>
      <c r="BB3" s="452"/>
      <c r="BC3" s="452"/>
      <c r="BD3" s="452"/>
      <c r="BE3" s="452"/>
      <c r="BF3" s="452"/>
      <c r="BG3" s="452"/>
      <c r="BH3" s="452"/>
      <c r="BI3" s="452"/>
      <c r="BJ3" s="452"/>
      <c r="BK3" s="452"/>
      <c r="BL3" s="452"/>
      <c r="BM3" s="452"/>
    </row>
    <row r="4" spans="2:73" ht="15.75" customHeight="1" thickBot="1" x14ac:dyDescent="0.25">
      <c r="B4" s="453" t="s">
        <v>1</v>
      </c>
      <c r="C4" s="453"/>
      <c r="D4" s="453"/>
      <c r="E4" s="453"/>
      <c r="F4" s="453"/>
      <c r="G4" s="453"/>
      <c r="H4" s="453"/>
      <c r="I4" s="453"/>
      <c r="J4" s="453"/>
      <c r="K4" s="453"/>
      <c r="L4" s="453"/>
      <c r="M4" s="454"/>
      <c r="AX4" s="445"/>
      <c r="AY4" s="445"/>
      <c r="AZ4" s="445"/>
      <c r="BA4" s="445"/>
      <c r="BB4" s="445"/>
      <c r="BC4" s="445"/>
      <c r="BD4" s="445"/>
      <c r="BE4" s="445"/>
      <c r="BF4" s="445"/>
      <c r="BG4" s="445"/>
      <c r="BH4" s="445"/>
      <c r="BI4" s="445"/>
      <c r="BJ4" s="445"/>
      <c r="BK4" s="445"/>
      <c r="BL4" s="445"/>
      <c r="BM4" s="445"/>
    </row>
    <row r="5" spans="2:73" s="458" customFormat="1" ht="14.25" customHeight="1" thickTop="1" thickBot="1" x14ac:dyDescent="0.25">
      <c r="B5" s="583" t="s">
        <v>247</v>
      </c>
      <c r="C5" s="583"/>
      <c r="D5" s="583"/>
      <c r="E5" s="583"/>
      <c r="F5" s="583"/>
      <c r="G5" s="455" t="s">
        <v>4</v>
      </c>
      <c r="H5" s="455" t="s">
        <v>5</v>
      </c>
      <c r="I5" s="455" t="s">
        <v>6</v>
      </c>
      <c r="J5" s="455" t="s">
        <v>7</v>
      </c>
      <c r="K5" s="455" t="s">
        <v>8</v>
      </c>
      <c r="L5" s="455" t="s">
        <v>9</v>
      </c>
      <c r="M5" s="456"/>
      <c r="N5" s="583" t="s">
        <v>247</v>
      </c>
      <c r="O5" s="583"/>
      <c r="P5" s="583"/>
      <c r="Q5" s="583"/>
      <c r="R5" s="583"/>
      <c r="S5" s="457" t="s">
        <v>10</v>
      </c>
      <c r="T5" s="457" t="s">
        <v>11</v>
      </c>
      <c r="U5" s="457" t="s">
        <v>12</v>
      </c>
      <c r="V5" s="457" t="s">
        <v>13</v>
      </c>
      <c r="W5" s="457" t="s">
        <v>14</v>
      </c>
      <c r="X5" s="457" t="s">
        <v>15</v>
      </c>
      <c r="Z5" s="459" t="s">
        <v>247</v>
      </c>
      <c r="AA5" s="459"/>
      <c r="AB5" s="459"/>
      <c r="AC5" s="459"/>
      <c r="AD5" s="459"/>
      <c r="AE5" s="457" t="s">
        <v>16</v>
      </c>
      <c r="AF5" s="457" t="s">
        <v>17</v>
      </c>
      <c r="AG5" s="457" t="s">
        <v>18</v>
      </c>
      <c r="AI5" s="459" t="s">
        <v>247</v>
      </c>
      <c r="AJ5" s="459"/>
      <c r="AK5" s="459"/>
      <c r="AL5" s="459"/>
      <c r="AM5" s="460" t="s">
        <v>19</v>
      </c>
      <c r="AN5" s="460" t="s">
        <v>20</v>
      </c>
      <c r="AO5" s="460" t="s">
        <v>21</v>
      </c>
      <c r="AP5" s="460" t="s">
        <v>22</v>
      </c>
      <c r="AQ5" s="460" t="s">
        <v>23</v>
      </c>
      <c r="AR5" s="460" t="s">
        <v>24</v>
      </c>
      <c r="AT5" s="459" t="s">
        <v>247</v>
      </c>
      <c r="AU5" s="459"/>
      <c r="AV5" s="459"/>
      <c r="AW5" s="459"/>
      <c r="AX5" s="461" t="s">
        <v>25</v>
      </c>
      <c r="AY5" s="461" t="s">
        <v>26</v>
      </c>
      <c r="AZ5" s="457" t="s">
        <v>27</v>
      </c>
      <c r="BA5" s="457" t="s">
        <v>28</v>
      </c>
      <c r="BB5" s="457" t="s">
        <v>248</v>
      </c>
      <c r="BC5" s="462" t="s">
        <v>30</v>
      </c>
      <c r="BD5" s="462" t="s">
        <v>31</v>
      </c>
      <c r="BE5" s="462" t="s">
        <v>32</v>
      </c>
      <c r="BF5" s="462" t="s">
        <v>33</v>
      </c>
      <c r="BG5" s="462" t="s">
        <v>34</v>
      </c>
      <c r="BH5" s="462" t="s">
        <v>35</v>
      </c>
      <c r="BI5" s="462" t="s">
        <v>37</v>
      </c>
      <c r="BJ5" s="462" t="s">
        <v>38</v>
      </c>
      <c r="BK5" s="462" t="s">
        <v>39</v>
      </c>
      <c r="BL5" s="462" t="s">
        <v>40</v>
      </c>
      <c r="BM5" s="462" t="s">
        <v>141</v>
      </c>
      <c r="BO5" s="463"/>
      <c r="BP5" s="459" t="s">
        <v>247</v>
      </c>
      <c r="BQ5" s="462" t="s">
        <v>493</v>
      </c>
      <c r="BR5" s="462" t="s">
        <v>494</v>
      </c>
      <c r="BS5" s="462" t="s">
        <v>495</v>
      </c>
      <c r="BT5" s="462" t="s">
        <v>496</v>
      </c>
      <c r="BU5" s="462" t="s">
        <v>511</v>
      </c>
    </row>
    <row r="6" spans="2:73" ht="15.75" customHeight="1" thickTop="1" x14ac:dyDescent="0.2">
      <c r="B6" s="584"/>
      <c r="C6" s="584"/>
      <c r="D6" s="584"/>
      <c r="E6" s="584"/>
      <c r="F6" s="464"/>
      <c r="G6" s="465"/>
      <c r="H6" s="465"/>
      <c r="I6" s="465"/>
      <c r="J6" s="465"/>
      <c r="K6" s="465"/>
      <c r="L6" s="465"/>
      <c r="N6" s="584"/>
      <c r="O6" s="584"/>
      <c r="P6" s="584"/>
      <c r="Q6" s="584"/>
      <c r="R6" s="464"/>
      <c r="S6" s="465"/>
      <c r="T6" s="465"/>
      <c r="U6" s="465"/>
      <c r="V6" s="465"/>
      <c r="W6" s="465"/>
      <c r="X6" s="465"/>
      <c r="Z6" s="466"/>
      <c r="AA6" s="466"/>
      <c r="AB6" s="466"/>
      <c r="AC6" s="466"/>
      <c r="AD6" s="466"/>
      <c r="AE6" s="467"/>
      <c r="AF6" s="467"/>
      <c r="AG6" s="467"/>
      <c r="AI6" s="468"/>
      <c r="AJ6" s="468"/>
      <c r="AK6" s="469"/>
      <c r="AL6" s="469"/>
      <c r="AM6" s="465"/>
      <c r="AN6" s="465"/>
      <c r="AO6" s="465"/>
      <c r="AP6" s="465"/>
      <c r="AQ6" s="465"/>
      <c r="AR6" s="465"/>
      <c r="AT6" s="470"/>
      <c r="AU6" s="471"/>
      <c r="AV6" s="471"/>
      <c r="AW6" s="471"/>
      <c r="AX6" s="472"/>
      <c r="AY6" s="472"/>
      <c r="AZ6" s="473"/>
      <c r="BA6" s="473"/>
      <c r="BB6" s="473"/>
      <c r="BC6" s="474"/>
      <c r="BD6" s="474"/>
      <c r="BE6" s="474"/>
      <c r="BF6" s="474"/>
      <c r="BG6" s="475"/>
      <c r="BH6" s="474"/>
    </row>
    <row r="7" spans="2:73" ht="12.75" customHeight="1" x14ac:dyDescent="0.2">
      <c r="B7" s="476" t="s">
        <v>41</v>
      </c>
      <c r="C7" s="586" t="s">
        <v>250</v>
      </c>
      <c r="D7" s="586"/>
      <c r="E7" s="586"/>
      <c r="F7" s="586"/>
      <c r="G7" s="477">
        <v>25726</v>
      </c>
      <c r="H7" s="477">
        <v>31899</v>
      </c>
      <c r="I7" s="477">
        <v>37721</v>
      </c>
      <c r="J7" s="477">
        <v>41935</v>
      </c>
      <c r="K7" s="477">
        <v>49101</v>
      </c>
      <c r="L7" s="477">
        <v>61008</v>
      </c>
      <c r="N7" s="476" t="s">
        <v>41</v>
      </c>
      <c r="O7" s="586" t="s">
        <v>250</v>
      </c>
      <c r="P7" s="586"/>
      <c r="Q7" s="586"/>
      <c r="R7" s="586"/>
      <c r="S7" s="477">
        <v>66027</v>
      </c>
      <c r="T7" s="477">
        <v>78561</v>
      </c>
      <c r="U7" s="477">
        <v>92916</v>
      </c>
      <c r="V7" s="477">
        <v>103409</v>
      </c>
      <c r="W7" s="477">
        <v>119146</v>
      </c>
      <c r="X7" s="477">
        <v>132647</v>
      </c>
      <c r="Z7" s="478" t="s">
        <v>41</v>
      </c>
      <c r="AA7" s="478" t="s">
        <v>250</v>
      </c>
      <c r="AB7" s="478"/>
      <c r="AC7" s="478"/>
      <c r="AD7" s="478"/>
      <c r="AE7" s="477">
        <v>136552</v>
      </c>
      <c r="AF7" s="477">
        <v>158600</v>
      </c>
      <c r="AG7" s="477">
        <v>177532</v>
      </c>
      <c r="AI7" s="478">
        <v>1</v>
      </c>
      <c r="AJ7" s="478" t="s">
        <v>250</v>
      </c>
      <c r="AK7" s="478"/>
      <c r="AL7" s="478"/>
      <c r="AM7" s="479">
        <v>193133</v>
      </c>
      <c r="AN7" s="479">
        <v>223596</v>
      </c>
      <c r="AO7" s="479">
        <v>249200</v>
      </c>
      <c r="AP7" s="479">
        <v>252707</v>
      </c>
      <c r="AQ7" s="479">
        <v>319217</v>
      </c>
      <c r="AR7" s="479">
        <v>342518</v>
      </c>
      <c r="AT7" s="478">
        <v>1</v>
      </c>
      <c r="AU7" s="478" t="s">
        <v>249</v>
      </c>
      <c r="AV7" s="478"/>
      <c r="AW7" s="478"/>
      <c r="AX7" s="477">
        <v>387729</v>
      </c>
      <c r="AY7" s="477">
        <v>371960</v>
      </c>
      <c r="AZ7" s="477">
        <v>447599</v>
      </c>
      <c r="BA7" s="477">
        <v>508757</v>
      </c>
      <c r="BB7" s="477">
        <v>549571</v>
      </c>
      <c r="BC7" s="445">
        <v>630011</v>
      </c>
      <c r="BD7" s="445">
        <v>721321</v>
      </c>
      <c r="BE7" s="445">
        <v>823123</v>
      </c>
      <c r="BF7" s="445">
        <v>945567</v>
      </c>
      <c r="BG7" s="445">
        <v>1111000</v>
      </c>
      <c r="BH7" s="445">
        <v>1396667</v>
      </c>
      <c r="BI7" s="445">
        <v>1238188</v>
      </c>
      <c r="BJ7" s="445">
        <v>1328137</v>
      </c>
      <c r="BK7" s="445">
        <v>1615540</v>
      </c>
      <c r="BL7" s="445">
        <v>2183807</v>
      </c>
      <c r="BM7" s="445">
        <v>2377763</v>
      </c>
      <c r="BO7" s="480"/>
      <c r="BP7" s="481" t="s">
        <v>519</v>
      </c>
      <c r="BQ7" s="483">
        <v>3887352</v>
      </c>
      <c r="BR7" s="482">
        <v>3772102</v>
      </c>
      <c r="BS7" s="482">
        <v>4583984</v>
      </c>
      <c r="BT7" s="482">
        <v>4925634</v>
      </c>
      <c r="BU7" s="482">
        <v>6130907</v>
      </c>
    </row>
    <row r="8" spans="2:73" ht="12.75" customHeight="1" x14ac:dyDescent="0.2">
      <c r="B8" s="476" t="s">
        <v>110</v>
      </c>
      <c r="C8" s="586" t="s">
        <v>252</v>
      </c>
      <c r="D8" s="586"/>
      <c r="E8" s="586"/>
      <c r="F8" s="586"/>
      <c r="G8" s="477">
        <v>23408</v>
      </c>
      <c r="H8" s="477">
        <v>22235</v>
      </c>
      <c r="I8" s="477">
        <v>21021</v>
      </c>
      <c r="J8" s="477">
        <v>22633</v>
      </c>
      <c r="K8" s="477">
        <v>33884</v>
      </c>
      <c r="L8" s="477">
        <v>34961</v>
      </c>
      <c r="N8" s="476" t="s">
        <v>110</v>
      </c>
      <c r="O8" s="586" t="s">
        <v>252</v>
      </c>
      <c r="P8" s="586"/>
      <c r="Q8" s="586"/>
      <c r="R8" s="586"/>
      <c r="S8" s="477">
        <v>35068</v>
      </c>
      <c r="T8" s="477">
        <v>61195</v>
      </c>
      <c r="U8" s="477">
        <v>55961</v>
      </c>
      <c r="V8" s="477">
        <v>81339</v>
      </c>
      <c r="W8" s="477">
        <v>92349</v>
      </c>
      <c r="X8" s="477">
        <v>86239</v>
      </c>
      <c r="Z8" s="478" t="s">
        <v>110</v>
      </c>
      <c r="AA8" s="478" t="s">
        <v>252</v>
      </c>
      <c r="AB8" s="478"/>
      <c r="AC8" s="478"/>
      <c r="AD8" s="478"/>
      <c r="AE8" s="477">
        <v>80219</v>
      </c>
      <c r="AF8" s="477">
        <v>95229</v>
      </c>
      <c r="AG8" s="477">
        <v>93924</v>
      </c>
      <c r="AI8" s="478">
        <v>2</v>
      </c>
      <c r="AJ8" s="478" t="s">
        <v>251</v>
      </c>
      <c r="AK8" s="478"/>
      <c r="AL8" s="478"/>
      <c r="AM8" s="479">
        <v>63198</v>
      </c>
      <c r="AN8" s="479">
        <v>64580</v>
      </c>
      <c r="AO8" s="479">
        <v>77009</v>
      </c>
      <c r="AP8" s="479">
        <v>72137</v>
      </c>
      <c r="AQ8" s="479">
        <v>93019</v>
      </c>
      <c r="AR8" s="479">
        <v>172543</v>
      </c>
      <c r="AT8" s="478">
        <v>2</v>
      </c>
      <c r="AU8" s="478" t="s">
        <v>251</v>
      </c>
      <c r="AV8" s="478"/>
      <c r="AW8" s="478"/>
      <c r="AX8" s="477">
        <v>144168</v>
      </c>
      <c r="AY8" s="477">
        <v>135029</v>
      </c>
      <c r="AZ8" s="477">
        <v>163429</v>
      </c>
      <c r="BA8" s="477">
        <v>189855</v>
      </c>
      <c r="BB8" s="477">
        <v>104752</v>
      </c>
      <c r="BC8" s="445">
        <v>76405</v>
      </c>
      <c r="BD8" s="445">
        <v>57266</v>
      </c>
      <c r="BE8" s="445">
        <v>112401</v>
      </c>
      <c r="BF8" s="445">
        <v>182029</v>
      </c>
      <c r="BG8" s="445">
        <v>277400</v>
      </c>
      <c r="BH8" s="445">
        <v>375691</v>
      </c>
      <c r="BI8" s="445">
        <v>520299</v>
      </c>
      <c r="BJ8" s="445">
        <v>549621</v>
      </c>
      <c r="BK8" s="445">
        <v>492578</v>
      </c>
      <c r="BL8" s="445">
        <v>805274</v>
      </c>
      <c r="BM8" s="445">
        <v>680490</v>
      </c>
      <c r="BO8" s="481">
        <v>1</v>
      </c>
      <c r="BP8" s="481" t="s">
        <v>520</v>
      </c>
      <c r="BQ8" s="483">
        <v>3419795</v>
      </c>
      <c r="BR8" s="482">
        <v>3825235</v>
      </c>
      <c r="BS8" s="482">
        <v>4147305</v>
      </c>
      <c r="BT8" s="482">
        <v>4393876</v>
      </c>
      <c r="BU8" s="482">
        <v>4208459</v>
      </c>
    </row>
    <row r="9" spans="2:73" ht="12.75" customHeight="1" x14ac:dyDescent="0.2">
      <c r="B9" s="484"/>
      <c r="C9" s="476">
        <v>1</v>
      </c>
      <c r="D9" s="586" t="s">
        <v>251</v>
      </c>
      <c r="E9" s="586"/>
      <c r="F9" s="586"/>
      <c r="G9" s="477">
        <v>13455</v>
      </c>
      <c r="H9" s="477">
        <v>9483</v>
      </c>
      <c r="I9" s="477">
        <v>9881</v>
      </c>
      <c r="J9" s="477">
        <v>11485</v>
      </c>
      <c r="K9" s="477">
        <v>19542</v>
      </c>
      <c r="L9" s="477">
        <v>21532</v>
      </c>
      <c r="N9" s="484"/>
      <c r="O9" s="476">
        <v>1</v>
      </c>
      <c r="P9" s="586" t="s">
        <v>251</v>
      </c>
      <c r="Q9" s="586"/>
      <c r="R9" s="586"/>
      <c r="S9" s="477">
        <v>21279</v>
      </c>
      <c r="T9" s="477">
        <v>42113</v>
      </c>
      <c r="U9" s="477">
        <v>35750</v>
      </c>
      <c r="V9" s="477">
        <v>51943</v>
      </c>
      <c r="W9" s="477">
        <v>48015</v>
      </c>
      <c r="X9" s="477">
        <v>43152</v>
      </c>
      <c r="Z9" s="484"/>
      <c r="AA9" s="478">
        <v>1</v>
      </c>
      <c r="AB9" s="478" t="s">
        <v>251</v>
      </c>
      <c r="AC9" s="478"/>
      <c r="AD9" s="478"/>
      <c r="AE9" s="477">
        <v>31882</v>
      </c>
      <c r="AF9" s="477">
        <v>34893</v>
      </c>
      <c r="AG9" s="477">
        <v>35715</v>
      </c>
      <c r="AI9" s="485"/>
      <c r="AJ9" s="469" t="s">
        <v>52</v>
      </c>
      <c r="AK9" s="485" t="s">
        <v>252</v>
      </c>
      <c r="AL9" s="485"/>
      <c r="AM9" s="486">
        <v>37360</v>
      </c>
      <c r="AN9" s="486">
        <v>29073</v>
      </c>
      <c r="AO9" s="486">
        <v>33391</v>
      </c>
      <c r="AP9" s="486">
        <v>12907</v>
      </c>
      <c r="AQ9" s="486">
        <v>14176</v>
      </c>
      <c r="AR9" s="486">
        <v>41189</v>
      </c>
      <c r="AT9" s="485"/>
      <c r="AU9" s="485" t="s">
        <v>52</v>
      </c>
      <c r="AV9" s="485" t="s">
        <v>252</v>
      </c>
      <c r="AW9" s="485"/>
      <c r="AX9" s="487">
        <v>53044</v>
      </c>
      <c r="AY9" s="487">
        <v>93282</v>
      </c>
      <c r="AZ9" s="487">
        <v>68002</v>
      </c>
      <c r="BA9" s="487">
        <v>100763</v>
      </c>
      <c r="BB9" s="487">
        <v>116127</v>
      </c>
      <c r="BC9" s="446">
        <v>79838</v>
      </c>
      <c r="BD9" s="446">
        <v>31731</v>
      </c>
      <c r="BE9" s="446">
        <v>63887</v>
      </c>
      <c r="BF9" s="446">
        <v>105485</v>
      </c>
      <c r="BG9" s="446">
        <v>143200</v>
      </c>
      <c r="BH9" s="446">
        <v>184998</v>
      </c>
      <c r="BI9" s="446">
        <v>319061</v>
      </c>
      <c r="BJ9" s="446">
        <v>441591</v>
      </c>
      <c r="BK9" s="446">
        <v>167489</v>
      </c>
      <c r="BL9" s="446">
        <v>635699</v>
      </c>
      <c r="BM9" s="446">
        <v>392911</v>
      </c>
      <c r="BO9" s="480"/>
      <c r="BP9" s="488" t="s">
        <v>521</v>
      </c>
      <c r="BQ9" s="483">
        <v>3103700</v>
      </c>
      <c r="BR9" s="482">
        <v>3521000</v>
      </c>
      <c r="BS9" s="482">
        <v>3935000</v>
      </c>
      <c r="BT9" s="482">
        <v>4150000</v>
      </c>
      <c r="BU9" s="482">
        <v>3908000</v>
      </c>
    </row>
    <row r="10" spans="2:73" ht="12.75" customHeight="1" x14ac:dyDescent="0.2">
      <c r="B10" s="489"/>
      <c r="C10" s="489"/>
      <c r="D10" s="585" t="s">
        <v>254</v>
      </c>
      <c r="E10" s="585"/>
      <c r="F10" s="585"/>
      <c r="G10" s="487">
        <v>9961</v>
      </c>
      <c r="H10" s="487">
        <v>3306</v>
      </c>
      <c r="I10" s="487">
        <v>4944</v>
      </c>
      <c r="J10" s="487">
        <v>3883</v>
      </c>
      <c r="K10" s="487">
        <v>8008</v>
      </c>
      <c r="L10" s="487">
        <v>6973</v>
      </c>
      <c r="N10" s="489"/>
      <c r="O10" s="489"/>
      <c r="P10" s="585" t="s">
        <v>255</v>
      </c>
      <c r="Q10" s="585"/>
      <c r="R10" s="585"/>
      <c r="S10" s="487">
        <v>3491</v>
      </c>
      <c r="T10" s="487">
        <v>23093</v>
      </c>
      <c r="U10" s="487">
        <v>16743</v>
      </c>
      <c r="V10" s="487">
        <v>29055</v>
      </c>
      <c r="W10" s="487">
        <v>29948</v>
      </c>
      <c r="X10" s="487">
        <v>26514</v>
      </c>
      <c r="Z10" s="485"/>
      <c r="AA10" s="485"/>
      <c r="AB10" s="485" t="s">
        <v>254</v>
      </c>
      <c r="AC10" s="485"/>
      <c r="AD10" s="485"/>
      <c r="AE10" s="487">
        <v>27995</v>
      </c>
      <c r="AF10" s="487">
        <v>30323</v>
      </c>
      <c r="AG10" s="487">
        <v>28479</v>
      </c>
      <c r="AI10" s="485"/>
      <c r="AJ10" s="485"/>
      <c r="AK10" s="469" t="s">
        <v>56</v>
      </c>
      <c r="AL10" s="485" t="s">
        <v>253</v>
      </c>
      <c r="AM10" s="486">
        <v>28825</v>
      </c>
      <c r="AN10" s="486">
        <v>17574</v>
      </c>
      <c r="AO10" s="486">
        <v>19289</v>
      </c>
      <c r="AP10" s="486">
        <v>3086</v>
      </c>
      <c r="AQ10" s="465">
        <v>-359</v>
      </c>
      <c r="AR10" s="486">
        <v>24029</v>
      </c>
      <c r="AT10" s="485"/>
      <c r="AU10" s="485"/>
      <c r="AV10" s="490" t="s">
        <v>56</v>
      </c>
      <c r="AW10" s="485" t="s">
        <v>253</v>
      </c>
      <c r="AX10" s="486">
        <v>6549</v>
      </c>
      <c r="AY10" s="487">
        <v>50868</v>
      </c>
      <c r="AZ10" s="491">
        <v>-819</v>
      </c>
      <c r="BA10" s="487">
        <v>9653</v>
      </c>
      <c r="BB10" s="487">
        <v>84403</v>
      </c>
      <c r="BC10" s="446">
        <v>16767</v>
      </c>
      <c r="BD10" s="446">
        <v>-3250</v>
      </c>
      <c r="BE10" s="446">
        <v>-2334</v>
      </c>
      <c r="BF10" s="446">
        <v>39330</v>
      </c>
      <c r="BG10" s="446">
        <v>108800</v>
      </c>
      <c r="BH10" s="446">
        <v>137503</v>
      </c>
      <c r="BI10" s="446">
        <v>261309</v>
      </c>
      <c r="BJ10" s="446">
        <v>384599</v>
      </c>
      <c r="BK10" s="446">
        <v>104967</v>
      </c>
      <c r="BL10" s="446">
        <v>524339</v>
      </c>
      <c r="BM10" s="446">
        <v>317298</v>
      </c>
      <c r="BO10" s="480"/>
      <c r="BP10" s="492" t="s">
        <v>53</v>
      </c>
      <c r="BQ10" s="493">
        <v>1324000</v>
      </c>
      <c r="BR10" s="494">
        <v>1378840</v>
      </c>
      <c r="BS10" s="494">
        <v>1563000</v>
      </c>
      <c r="BT10" s="494">
        <v>1659000</v>
      </c>
      <c r="BU10" s="494">
        <v>1623000</v>
      </c>
    </row>
    <row r="11" spans="2:73" ht="12.75" customHeight="1" x14ac:dyDescent="0.2">
      <c r="B11" s="489"/>
      <c r="C11" s="489"/>
      <c r="D11" s="484"/>
      <c r="E11" s="489" t="s">
        <v>56</v>
      </c>
      <c r="F11" s="495" t="s">
        <v>257</v>
      </c>
      <c r="G11" s="491">
        <v>989</v>
      </c>
      <c r="H11" s="491">
        <v>310</v>
      </c>
      <c r="I11" s="491">
        <v>848</v>
      </c>
      <c r="J11" s="487">
        <v>3738</v>
      </c>
      <c r="K11" s="487">
        <v>9641</v>
      </c>
      <c r="L11" s="487">
        <v>40398</v>
      </c>
      <c r="N11" s="489"/>
      <c r="O11" s="489"/>
      <c r="P11" s="484"/>
      <c r="Q11" s="489" t="s">
        <v>56</v>
      </c>
      <c r="R11" s="495" t="s">
        <v>257</v>
      </c>
      <c r="S11" s="491">
        <v>954</v>
      </c>
      <c r="T11" s="487">
        <v>20307</v>
      </c>
      <c r="U11" s="487">
        <v>10381</v>
      </c>
      <c r="V11" s="487">
        <v>15337</v>
      </c>
      <c r="W11" s="487">
        <v>15037</v>
      </c>
      <c r="X11" s="487">
        <v>10510.2</v>
      </c>
      <c r="Z11" s="485"/>
      <c r="AA11" s="485"/>
      <c r="AB11" s="484"/>
      <c r="AC11" s="469" t="s">
        <v>56</v>
      </c>
      <c r="AD11" s="485" t="s">
        <v>258</v>
      </c>
      <c r="AE11" s="487">
        <v>80506</v>
      </c>
      <c r="AF11" s="487">
        <v>20626</v>
      </c>
      <c r="AG11" s="487">
        <v>20689</v>
      </c>
      <c r="AI11" s="485"/>
      <c r="AJ11" s="485"/>
      <c r="AK11" s="469" t="s">
        <v>59</v>
      </c>
      <c r="AL11" s="485" t="s">
        <v>256</v>
      </c>
      <c r="AM11" s="486">
        <v>8535</v>
      </c>
      <c r="AN11" s="486">
        <v>11499</v>
      </c>
      <c r="AO11" s="486">
        <v>14102</v>
      </c>
      <c r="AP11" s="486">
        <v>9821</v>
      </c>
      <c r="AQ11" s="486">
        <v>14535</v>
      </c>
      <c r="AR11" s="486">
        <v>17160</v>
      </c>
      <c r="AT11" s="485"/>
      <c r="AU11" s="485"/>
      <c r="AV11" s="490" t="s">
        <v>59</v>
      </c>
      <c r="AW11" s="485" t="s">
        <v>256</v>
      </c>
      <c r="AX11" s="486">
        <v>46495</v>
      </c>
      <c r="AY11" s="487">
        <v>42414</v>
      </c>
      <c r="AZ11" s="487">
        <v>68821</v>
      </c>
      <c r="BA11" s="487">
        <v>33829</v>
      </c>
      <c r="BB11" s="487">
        <v>31724</v>
      </c>
      <c r="BC11" s="446">
        <v>60071</v>
      </c>
      <c r="BD11" s="446">
        <v>32907</v>
      </c>
      <c r="BE11" s="446">
        <v>66221</v>
      </c>
      <c r="BF11" s="446">
        <v>66155</v>
      </c>
      <c r="BG11" s="446">
        <v>34400</v>
      </c>
      <c r="BH11" s="446">
        <v>47495</v>
      </c>
      <c r="BI11" s="446">
        <v>57752</v>
      </c>
      <c r="BJ11" s="446">
        <v>56992</v>
      </c>
      <c r="BK11" s="446">
        <v>62522</v>
      </c>
      <c r="BL11" s="446">
        <v>111360</v>
      </c>
      <c r="BM11" s="446">
        <v>75613</v>
      </c>
      <c r="BO11" s="480"/>
      <c r="BP11" s="492" t="s">
        <v>75</v>
      </c>
      <c r="BQ11" s="493">
        <v>1779700</v>
      </c>
      <c r="BR11" s="494">
        <v>2142160</v>
      </c>
      <c r="BS11" s="494">
        <v>2372000</v>
      </c>
      <c r="BT11" s="494">
        <v>2491000</v>
      </c>
      <c r="BU11" s="494">
        <v>2285000</v>
      </c>
    </row>
    <row r="12" spans="2:73" ht="12.75" customHeight="1" x14ac:dyDescent="0.2">
      <c r="B12" s="489"/>
      <c r="C12" s="489"/>
      <c r="D12" s="484"/>
      <c r="E12" s="489" t="s">
        <v>59</v>
      </c>
      <c r="F12" s="495" t="s">
        <v>260</v>
      </c>
      <c r="G12" s="487">
        <v>8337</v>
      </c>
      <c r="H12" s="487">
        <v>1547</v>
      </c>
      <c r="I12" s="487">
        <v>2569</v>
      </c>
      <c r="J12" s="487">
        <v>-1492</v>
      </c>
      <c r="K12" s="487">
        <v>-3627</v>
      </c>
      <c r="L12" s="487">
        <v>-35834</v>
      </c>
      <c r="N12" s="489"/>
      <c r="O12" s="489"/>
      <c r="P12" s="484"/>
      <c r="Q12" s="489" t="s">
        <v>59</v>
      </c>
      <c r="R12" s="495" t="s">
        <v>260</v>
      </c>
      <c r="S12" s="491">
        <v>-105</v>
      </c>
      <c r="T12" s="491">
        <v>75</v>
      </c>
      <c r="U12" s="487">
        <v>3393</v>
      </c>
      <c r="V12" s="491">
        <v>-450</v>
      </c>
      <c r="W12" s="487">
        <v>9823</v>
      </c>
      <c r="X12" s="487">
        <v>9362.1</v>
      </c>
      <c r="Z12" s="485"/>
      <c r="AA12" s="485"/>
      <c r="AB12" s="484"/>
      <c r="AC12" s="469" t="s">
        <v>59</v>
      </c>
      <c r="AD12" s="485" t="s">
        <v>261</v>
      </c>
      <c r="AE12" s="487">
        <v>-59947</v>
      </c>
      <c r="AF12" s="487">
        <v>-5599</v>
      </c>
      <c r="AG12" s="496" t="s">
        <v>66</v>
      </c>
      <c r="AI12" s="485"/>
      <c r="AJ12" s="469" t="s">
        <v>74</v>
      </c>
      <c r="AK12" s="485" t="s">
        <v>262</v>
      </c>
      <c r="AM12" s="486">
        <v>25838</v>
      </c>
      <c r="AN12" s="486">
        <v>35507</v>
      </c>
      <c r="AO12" s="486">
        <v>43618</v>
      </c>
      <c r="AP12" s="486">
        <v>59230</v>
      </c>
      <c r="AQ12" s="486">
        <v>78843</v>
      </c>
      <c r="AR12" s="486">
        <v>131354</v>
      </c>
      <c r="AT12" s="485"/>
      <c r="AU12" s="485"/>
      <c r="AV12" s="490" t="s">
        <v>64</v>
      </c>
      <c r="AW12" s="485" t="s">
        <v>259</v>
      </c>
      <c r="AX12" s="496" t="s">
        <v>66</v>
      </c>
      <c r="AY12" s="496" t="s">
        <v>66</v>
      </c>
      <c r="AZ12" s="496" t="s">
        <v>66</v>
      </c>
      <c r="BA12" s="487">
        <v>57281</v>
      </c>
      <c r="BB12" s="496" t="s">
        <v>66</v>
      </c>
      <c r="BC12" s="446">
        <v>3000</v>
      </c>
      <c r="BD12" s="446">
        <v>2074</v>
      </c>
      <c r="BE12" s="496" t="s">
        <v>234</v>
      </c>
      <c r="BF12" s="496" t="s">
        <v>234</v>
      </c>
      <c r="BG12" s="496" t="s">
        <v>234</v>
      </c>
      <c r="BH12" s="496" t="s">
        <v>234</v>
      </c>
      <c r="BI12" s="496" t="s">
        <v>234</v>
      </c>
      <c r="BJ12" s="496" t="s">
        <v>234</v>
      </c>
      <c r="BK12" s="496" t="s">
        <v>234</v>
      </c>
      <c r="BL12" s="496" t="s">
        <v>234</v>
      </c>
      <c r="BM12" s="496" t="s">
        <v>234</v>
      </c>
      <c r="BO12" s="480"/>
      <c r="BP12" s="488" t="s">
        <v>522</v>
      </c>
      <c r="BQ12" s="483">
        <v>316095</v>
      </c>
      <c r="BR12" s="482">
        <v>304235</v>
      </c>
      <c r="BS12" s="482">
        <v>212305</v>
      </c>
      <c r="BT12" s="482">
        <v>243876</v>
      </c>
      <c r="BU12" s="482">
        <v>300459</v>
      </c>
    </row>
    <row r="13" spans="2:73" ht="12.75" customHeight="1" x14ac:dyDescent="0.2">
      <c r="B13" s="489"/>
      <c r="C13" s="489"/>
      <c r="D13" s="484"/>
      <c r="E13" s="489" t="s">
        <v>64</v>
      </c>
      <c r="F13" s="495" t="s">
        <v>263</v>
      </c>
      <c r="G13" s="491">
        <v>13</v>
      </c>
      <c r="H13" s="491">
        <v>10</v>
      </c>
      <c r="I13" s="491">
        <v>-16</v>
      </c>
      <c r="J13" s="491">
        <v>4</v>
      </c>
      <c r="K13" s="491">
        <v>4</v>
      </c>
      <c r="L13" s="491">
        <v>210</v>
      </c>
      <c r="N13" s="489"/>
      <c r="O13" s="489"/>
      <c r="P13" s="484"/>
      <c r="Q13" s="489" t="s">
        <v>64</v>
      </c>
      <c r="R13" s="495" t="s">
        <v>263</v>
      </c>
      <c r="S13" s="491">
        <v>2</v>
      </c>
      <c r="T13" s="496" t="s">
        <v>66</v>
      </c>
      <c r="U13" s="496" t="s">
        <v>66</v>
      </c>
      <c r="V13" s="496" t="s">
        <v>66</v>
      </c>
      <c r="W13" s="496" t="s">
        <v>66</v>
      </c>
      <c r="X13" s="496" t="s">
        <v>66</v>
      </c>
      <c r="Z13" s="485"/>
      <c r="AA13" s="485"/>
      <c r="AB13" s="484"/>
      <c r="AC13" s="469" t="s">
        <v>64</v>
      </c>
      <c r="AD13" s="485" t="s">
        <v>256</v>
      </c>
      <c r="AE13" s="487">
        <v>7436</v>
      </c>
      <c r="AF13" s="487">
        <v>15296</v>
      </c>
      <c r="AG13" s="487">
        <v>7790</v>
      </c>
      <c r="AI13" s="485"/>
      <c r="AJ13" s="485"/>
      <c r="AK13" s="469" t="s">
        <v>56</v>
      </c>
      <c r="AL13" s="485" t="s">
        <v>264</v>
      </c>
      <c r="AM13" s="486">
        <v>24732</v>
      </c>
      <c r="AN13" s="486">
        <v>34160</v>
      </c>
      <c r="AO13" s="486">
        <v>42658</v>
      </c>
      <c r="AP13" s="486">
        <v>59813</v>
      </c>
      <c r="AQ13" s="486">
        <v>76920</v>
      </c>
      <c r="AR13" s="486">
        <v>135665</v>
      </c>
      <c r="AT13" s="485"/>
      <c r="AU13" s="485" t="s">
        <v>74</v>
      </c>
      <c r="AV13" s="485" t="s">
        <v>262</v>
      </c>
      <c r="AW13" s="485"/>
      <c r="AX13" s="486">
        <v>91124</v>
      </c>
      <c r="AY13" s="487">
        <v>41747</v>
      </c>
      <c r="AZ13" s="487">
        <v>95427</v>
      </c>
      <c r="BA13" s="487">
        <v>89092</v>
      </c>
      <c r="BB13" s="487">
        <v>-11375</v>
      </c>
      <c r="BC13" s="446">
        <v>-3433</v>
      </c>
      <c r="BD13" s="446">
        <v>25535</v>
      </c>
      <c r="BE13" s="446">
        <v>48514</v>
      </c>
      <c r="BF13" s="446">
        <v>76544</v>
      </c>
      <c r="BG13" s="446">
        <v>134200</v>
      </c>
      <c r="BH13" s="446">
        <v>190694</v>
      </c>
      <c r="BI13" s="446">
        <v>201238</v>
      </c>
      <c r="BJ13" s="446">
        <v>108030</v>
      </c>
      <c r="BK13" s="446">
        <v>325089</v>
      </c>
      <c r="BL13" s="446">
        <v>169575</v>
      </c>
      <c r="BM13" s="446">
        <v>287579</v>
      </c>
      <c r="BO13" s="481">
        <v>2</v>
      </c>
      <c r="BP13" s="481" t="s">
        <v>328</v>
      </c>
      <c r="BQ13" s="483">
        <v>912821</v>
      </c>
      <c r="BR13" s="482">
        <v>912119</v>
      </c>
      <c r="BS13" s="482">
        <v>845182</v>
      </c>
      <c r="BT13" s="482">
        <v>637751</v>
      </c>
      <c r="BU13" s="482">
        <v>1296030</v>
      </c>
    </row>
    <row r="14" spans="2:73" ht="12.75" customHeight="1" x14ac:dyDescent="0.2">
      <c r="B14" s="489"/>
      <c r="C14" s="489"/>
      <c r="D14" s="484"/>
      <c r="E14" s="489" t="s">
        <v>69</v>
      </c>
      <c r="F14" s="495" t="s">
        <v>265</v>
      </c>
      <c r="G14" s="491">
        <v>36</v>
      </c>
      <c r="H14" s="491">
        <v>494</v>
      </c>
      <c r="I14" s="496" t="s">
        <v>66</v>
      </c>
      <c r="J14" s="496" t="s">
        <v>66</v>
      </c>
      <c r="K14" s="496" t="s">
        <v>66</v>
      </c>
      <c r="L14" s="496" t="s">
        <v>66</v>
      </c>
      <c r="N14" s="489"/>
      <c r="O14" s="489"/>
      <c r="P14" s="484"/>
      <c r="Q14" s="489" t="s">
        <v>69</v>
      </c>
      <c r="R14" s="495" t="s">
        <v>256</v>
      </c>
      <c r="S14" s="487">
        <v>2640</v>
      </c>
      <c r="T14" s="487">
        <v>2711</v>
      </c>
      <c r="U14" s="487">
        <v>2969</v>
      </c>
      <c r="V14" s="487">
        <v>14168</v>
      </c>
      <c r="W14" s="487">
        <v>5088</v>
      </c>
      <c r="X14" s="487">
        <v>6641</v>
      </c>
      <c r="Z14" s="485"/>
      <c r="AA14" s="485"/>
      <c r="AB14" s="485" t="s">
        <v>266</v>
      </c>
      <c r="AC14" s="485"/>
      <c r="AD14" s="485"/>
      <c r="AE14" s="487">
        <v>3887</v>
      </c>
      <c r="AF14" s="487">
        <v>4570</v>
      </c>
      <c r="AG14" s="487">
        <v>7236</v>
      </c>
      <c r="AI14" s="485"/>
      <c r="AJ14" s="485"/>
      <c r="AK14" s="469" t="s">
        <v>59</v>
      </c>
      <c r="AL14" s="485" t="s">
        <v>267</v>
      </c>
      <c r="AM14" s="465">
        <v>-393</v>
      </c>
      <c r="AN14" s="465">
        <v>-344</v>
      </c>
      <c r="AO14" s="465">
        <v>-331</v>
      </c>
      <c r="AP14" s="465">
        <v>-807</v>
      </c>
      <c r="AQ14" s="496" t="s">
        <v>66</v>
      </c>
      <c r="AR14" s="496" t="s">
        <v>66</v>
      </c>
      <c r="AT14" s="485"/>
      <c r="AU14" s="485"/>
      <c r="AV14" s="490" t="s">
        <v>56</v>
      </c>
      <c r="AW14" s="485" t="s">
        <v>264</v>
      </c>
      <c r="AX14" s="486">
        <v>95443</v>
      </c>
      <c r="AY14" s="487">
        <v>39105</v>
      </c>
      <c r="AZ14" s="487">
        <v>84983</v>
      </c>
      <c r="BA14" s="487">
        <v>84813</v>
      </c>
      <c r="BB14" s="487">
        <v>-15745</v>
      </c>
      <c r="BC14" s="446">
        <v>-14088</v>
      </c>
      <c r="BD14" s="446">
        <v>10449</v>
      </c>
      <c r="BE14" s="446">
        <v>46402</v>
      </c>
      <c r="BF14" s="446">
        <v>80728</v>
      </c>
      <c r="BG14" s="446">
        <v>132000</v>
      </c>
      <c r="BH14" s="446">
        <v>188821</v>
      </c>
      <c r="BI14" s="446">
        <v>188600</v>
      </c>
      <c r="BJ14" s="446">
        <v>101108</v>
      </c>
      <c r="BK14" s="446">
        <v>317281</v>
      </c>
      <c r="BL14" s="446">
        <v>126612</v>
      </c>
      <c r="BM14" s="446">
        <v>267638</v>
      </c>
      <c r="BO14" s="480"/>
      <c r="BP14" s="492" t="s">
        <v>523</v>
      </c>
      <c r="BQ14" s="493">
        <v>228385</v>
      </c>
      <c r="BR14" s="494">
        <v>243815</v>
      </c>
      <c r="BS14" s="494">
        <v>236429</v>
      </c>
      <c r="BT14" s="494">
        <v>285127</v>
      </c>
      <c r="BU14" s="494">
        <v>243187</v>
      </c>
    </row>
    <row r="15" spans="2:73" ht="12.75" customHeight="1" x14ac:dyDescent="0.2">
      <c r="B15" s="489"/>
      <c r="C15" s="489"/>
      <c r="D15" s="484"/>
      <c r="E15" s="489" t="s">
        <v>73</v>
      </c>
      <c r="F15" s="495" t="s">
        <v>256</v>
      </c>
      <c r="G15" s="491">
        <v>586</v>
      </c>
      <c r="H15" s="491">
        <v>945</v>
      </c>
      <c r="I15" s="487">
        <v>1543</v>
      </c>
      <c r="J15" s="487">
        <v>1633</v>
      </c>
      <c r="K15" s="487">
        <v>1990</v>
      </c>
      <c r="L15" s="487">
        <v>2199</v>
      </c>
      <c r="N15" s="489"/>
      <c r="O15" s="489"/>
      <c r="P15" s="585" t="s">
        <v>266</v>
      </c>
      <c r="Q15" s="585"/>
      <c r="R15" s="585"/>
      <c r="S15" s="487">
        <v>17788</v>
      </c>
      <c r="T15" s="487">
        <v>19020</v>
      </c>
      <c r="U15" s="487">
        <v>19007</v>
      </c>
      <c r="V15" s="487">
        <v>22888</v>
      </c>
      <c r="W15" s="487">
        <v>18067</v>
      </c>
      <c r="X15" s="487">
        <v>16638</v>
      </c>
      <c r="Z15" s="485"/>
      <c r="AA15" s="485"/>
      <c r="AB15" s="484"/>
      <c r="AC15" s="469" t="s">
        <v>56</v>
      </c>
      <c r="AD15" s="485" t="s">
        <v>264</v>
      </c>
      <c r="AE15" s="487">
        <v>4468</v>
      </c>
      <c r="AF15" s="487">
        <v>1692</v>
      </c>
      <c r="AG15" s="487">
        <v>4412</v>
      </c>
      <c r="AI15" s="485"/>
      <c r="AJ15" s="485"/>
      <c r="AK15" s="469" t="s">
        <v>64</v>
      </c>
      <c r="AL15" s="485" t="s">
        <v>269</v>
      </c>
      <c r="AM15" s="486">
        <v>1499</v>
      </c>
      <c r="AN15" s="486">
        <v>1691</v>
      </c>
      <c r="AO15" s="486">
        <v>1291</v>
      </c>
      <c r="AP15" s="465">
        <v>225</v>
      </c>
      <c r="AQ15" s="486">
        <v>1923</v>
      </c>
      <c r="AR15" s="486">
        <v>-4311</v>
      </c>
      <c r="AT15" s="485"/>
      <c r="AU15" s="485"/>
      <c r="AV15" s="490" t="s">
        <v>59</v>
      </c>
      <c r="AW15" s="485" t="s">
        <v>268</v>
      </c>
      <c r="AX15" s="486">
        <v>-4319</v>
      </c>
      <c r="AY15" s="487">
        <v>2642</v>
      </c>
      <c r="AZ15" s="487">
        <v>10444</v>
      </c>
      <c r="BA15" s="487">
        <v>4279</v>
      </c>
      <c r="BB15" s="487">
        <v>4370</v>
      </c>
      <c r="BC15" s="446">
        <v>10655</v>
      </c>
      <c r="BD15" s="446">
        <v>15086</v>
      </c>
      <c r="BE15" s="446">
        <v>2112</v>
      </c>
      <c r="BF15" s="446">
        <v>-4184</v>
      </c>
      <c r="BG15" s="446">
        <v>2200</v>
      </c>
      <c r="BH15" s="446">
        <v>1873</v>
      </c>
      <c r="BI15" s="446">
        <v>12638</v>
      </c>
      <c r="BJ15" s="446">
        <v>6922</v>
      </c>
      <c r="BK15" s="446">
        <v>7808</v>
      </c>
      <c r="BL15" s="446">
        <v>42963</v>
      </c>
      <c r="BM15" s="446">
        <v>19941</v>
      </c>
      <c r="BO15" s="480"/>
      <c r="BP15" s="492" t="s">
        <v>524</v>
      </c>
      <c r="BQ15" s="493">
        <v>456253</v>
      </c>
      <c r="BR15" s="494">
        <v>314139</v>
      </c>
      <c r="BS15" s="494">
        <v>284459</v>
      </c>
      <c r="BT15" s="494">
        <v>170625</v>
      </c>
      <c r="BU15" s="494">
        <v>809666</v>
      </c>
    </row>
    <row r="16" spans="2:73" ht="12.75" customHeight="1" x14ac:dyDescent="0.2">
      <c r="B16" s="489"/>
      <c r="C16" s="489"/>
      <c r="D16" s="585" t="s">
        <v>266</v>
      </c>
      <c r="E16" s="585"/>
      <c r="F16" s="585"/>
      <c r="G16" s="487">
        <v>3494</v>
      </c>
      <c r="H16" s="487">
        <v>6177</v>
      </c>
      <c r="I16" s="487">
        <v>4937</v>
      </c>
      <c r="J16" s="487">
        <v>7602</v>
      </c>
      <c r="K16" s="487">
        <v>11534</v>
      </c>
      <c r="L16" s="487">
        <v>14559</v>
      </c>
      <c r="N16" s="489"/>
      <c r="O16" s="489"/>
      <c r="P16" s="484"/>
      <c r="Q16" s="489" t="s">
        <v>56</v>
      </c>
      <c r="R16" s="495" t="s">
        <v>264</v>
      </c>
      <c r="S16" s="491"/>
      <c r="T16" s="491"/>
      <c r="U16" s="487">
        <v>17440</v>
      </c>
      <c r="V16" s="487">
        <v>23516</v>
      </c>
      <c r="W16" s="487">
        <v>19887</v>
      </c>
      <c r="X16" s="487">
        <v>16668</v>
      </c>
      <c r="Z16" s="485"/>
      <c r="AA16" s="485"/>
      <c r="AB16" s="484"/>
      <c r="AC16" s="469" t="s">
        <v>59</v>
      </c>
      <c r="AD16" s="485" t="s">
        <v>271</v>
      </c>
      <c r="AE16" s="491">
        <v>161</v>
      </c>
      <c r="AF16" s="491">
        <v>598</v>
      </c>
      <c r="AG16" s="491">
        <v>843</v>
      </c>
      <c r="AI16" s="478">
        <v>3</v>
      </c>
      <c r="AJ16" s="478" t="s">
        <v>272</v>
      </c>
      <c r="AK16" s="478"/>
      <c r="AL16" s="478"/>
      <c r="AM16" s="479">
        <v>83806</v>
      </c>
      <c r="AN16" s="479">
        <v>102480</v>
      </c>
      <c r="AO16" s="479">
        <v>116393</v>
      </c>
      <c r="AP16" s="479">
        <v>146601</v>
      </c>
      <c r="AQ16" s="479">
        <v>131701</v>
      </c>
      <c r="AR16" s="479">
        <v>236824</v>
      </c>
      <c r="AT16" s="478">
        <v>3</v>
      </c>
      <c r="AU16" s="478" t="s">
        <v>270</v>
      </c>
      <c r="AV16" s="478"/>
      <c r="AW16" s="478"/>
      <c r="AX16" s="479">
        <v>164829</v>
      </c>
      <c r="AY16" s="477">
        <v>209278</v>
      </c>
      <c r="AZ16" s="477">
        <v>291129</v>
      </c>
      <c r="BA16" s="477">
        <v>169009</v>
      </c>
      <c r="BB16" s="477">
        <v>144820</v>
      </c>
      <c r="BC16" s="445">
        <v>197640</v>
      </c>
      <c r="BD16" s="445">
        <v>233914</v>
      </c>
      <c r="BE16" s="445">
        <v>276570</v>
      </c>
      <c r="BF16" s="445">
        <v>151723</v>
      </c>
      <c r="BG16" s="445">
        <v>149100</v>
      </c>
      <c r="BH16" s="445">
        <v>577986</v>
      </c>
      <c r="BI16" s="445">
        <v>289824</v>
      </c>
      <c r="BJ16" s="445">
        <v>226160</v>
      </c>
      <c r="BK16" s="445">
        <v>243493</v>
      </c>
      <c r="BL16" s="445">
        <v>714112</v>
      </c>
      <c r="BM16" s="445">
        <v>692687</v>
      </c>
      <c r="BO16" s="480"/>
      <c r="BP16" s="492" t="s">
        <v>525</v>
      </c>
      <c r="BQ16" s="493">
        <v>228183</v>
      </c>
      <c r="BR16" s="494">
        <v>354165</v>
      </c>
      <c r="BS16" s="494">
        <v>324294</v>
      </c>
      <c r="BT16" s="494">
        <v>181999</v>
      </c>
      <c r="BU16" s="494">
        <v>243177</v>
      </c>
    </row>
    <row r="17" spans="2:73" ht="12.75" customHeight="1" x14ac:dyDescent="0.2">
      <c r="B17" s="489"/>
      <c r="C17" s="489"/>
      <c r="D17" s="484"/>
      <c r="E17" s="489" t="s">
        <v>56</v>
      </c>
      <c r="F17" s="495" t="s">
        <v>274</v>
      </c>
      <c r="G17" s="487">
        <v>1179</v>
      </c>
      <c r="H17" s="487">
        <v>1350</v>
      </c>
      <c r="I17" s="487">
        <v>2032</v>
      </c>
      <c r="J17" s="487">
        <v>3527</v>
      </c>
      <c r="K17" s="487">
        <v>7829</v>
      </c>
      <c r="L17" s="487">
        <v>8499</v>
      </c>
      <c r="N17" s="489"/>
      <c r="O17" s="489"/>
      <c r="P17" s="484"/>
      <c r="Q17" s="489" t="s">
        <v>59</v>
      </c>
      <c r="R17" s="495" t="s">
        <v>274</v>
      </c>
      <c r="S17" s="487">
        <v>10785</v>
      </c>
      <c r="T17" s="487">
        <v>14297</v>
      </c>
      <c r="U17" s="496" t="s">
        <v>66</v>
      </c>
      <c r="V17" s="496" t="s">
        <v>66</v>
      </c>
      <c r="W17" s="496" t="s">
        <v>66</v>
      </c>
      <c r="X17" s="496" t="s">
        <v>66</v>
      </c>
      <c r="Z17" s="485"/>
      <c r="AA17" s="485"/>
      <c r="AB17" s="484"/>
      <c r="AC17" s="469" t="s">
        <v>64</v>
      </c>
      <c r="AD17" s="485" t="s">
        <v>275</v>
      </c>
      <c r="AE17" s="487">
        <v>1258</v>
      </c>
      <c r="AF17" s="487">
        <v>2280</v>
      </c>
      <c r="AG17" s="487">
        <v>2856</v>
      </c>
      <c r="AI17" s="485"/>
      <c r="AJ17" s="469" t="s">
        <v>52</v>
      </c>
      <c r="AK17" s="485" t="s">
        <v>276</v>
      </c>
      <c r="AM17" s="486">
        <v>67344</v>
      </c>
      <c r="AN17" s="486">
        <v>84780</v>
      </c>
      <c r="AO17" s="486">
        <v>97878</v>
      </c>
      <c r="AP17" s="486">
        <v>125153</v>
      </c>
      <c r="AQ17" s="486">
        <v>113338</v>
      </c>
      <c r="AR17" s="486">
        <v>127040</v>
      </c>
      <c r="AT17" s="485"/>
      <c r="AU17" s="485" t="s">
        <v>52</v>
      </c>
      <c r="AV17" s="485" t="s">
        <v>273</v>
      </c>
      <c r="AW17" s="485"/>
      <c r="AX17" s="486">
        <v>99299</v>
      </c>
      <c r="AY17" s="487">
        <v>123549</v>
      </c>
      <c r="AZ17" s="487">
        <v>134338</v>
      </c>
      <c r="BA17" s="487">
        <v>102878</v>
      </c>
      <c r="BB17" s="487">
        <v>110337</v>
      </c>
      <c r="BC17" s="446">
        <v>179078</v>
      </c>
      <c r="BD17" s="446">
        <v>189116</v>
      </c>
      <c r="BE17" s="446">
        <v>250447</v>
      </c>
      <c r="BF17" s="446">
        <v>118631</v>
      </c>
      <c r="BG17" s="446">
        <v>132700</v>
      </c>
      <c r="BH17" s="446">
        <v>450217</v>
      </c>
      <c r="BI17" s="446">
        <v>254720</v>
      </c>
      <c r="BJ17" s="446">
        <v>180523</v>
      </c>
      <c r="BK17" s="446">
        <v>214461</v>
      </c>
      <c r="BL17" s="446">
        <v>675326</v>
      </c>
      <c r="BM17" s="446">
        <v>662357</v>
      </c>
      <c r="BO17" s="481">
        <v>3</v>
      </c>
      <c r="BP17" s="481" t="s">
        <v>526</v>
      </c>
      <c r="BQ17" s="483">
        <v>4332617</v>
      </c>
      <c r="BR17" s="482">
        <v>4737354</v>
      </c>
      <c r="BS17" s="482">
        <v>4992486</v>
      </c>
      <c r="BT17" s="482">
        <v>5031628</v>
      </c>
      <c r="BU17" s="482">
        <v>5504488</v>
      </c>
    </row>
    <row r="18" spans="2:73" ht="12.75" customHeight="1" x14ac:dyDescent="0.2">
      <c r="B18" s="489"/>
      <c r="C18" s="489"/>
      <c r="D18" s="484"/>
      <c r="E18" s="489" t="s">
        <v>59</v>
      </c>
      <c r="F18" s="495" t="s">
        <v>271</v>
      </c>
      <c r="G18" s="491">
        <v>831</v>
      </c>
      <c r="H18" s="487">
        <v>1236</v>
      </c>
      <c r="I18" s="487">
        <v>1349</v>
      </c>
      <c r="J18" s="487">
        <v>1683</v>
      </c>
      <c r="K18" s="487">
        <v>1162</v>
      </c>
      <c r="L18" s="487">
        <v>2249</v>
      </c>
      <c r="N18" s="489"/>
      <c r="O18" s="489"/>
      <c r="P18" s="484"/>
      <c r="Q18" s="489" t="s">
        <v>64</v>
      </c>
      <c r="R18" s="495" t="s">
        <v>271</v>
      </c>
      <c r="S18" s="487">
        <v>2112</v>
      </c>
      <c r="T18" s="487">
        <v>2959</v>
      </c>
      <c r="U18" s="487">
        <v>1891</v>
      </c>
      <c r="V18" s="491">
        <v>87</v>
      </c>
      <c r="W18" s="491">
        <v>115</v>
      </c>
      <c r="X18" s="491">
        <v>797</v>
      </c>
      <c r="Z18" s="485"/>
      <c r="AA18" s="485"/>
      <c r="AB18" s="484"/>
      <c r="AC18" s="469" t="s">
        <v>69</v>
      </c>
      <c r="AD18" s="485" t="s">
        <v>278</v>
      </c>
      <c r="AE18" s="487">
        <v>-2000</v>
      </c>
      <c r="AF18" s="496" t="s">
        <v>66</v>
      </c>
      <c r="AG18" s="491">
        <v>-875</v>
      </c>
      <c r="AI18" s="485"/>
      <c r="AJ18" s="485"/>
      <c r="AK18" s="469" t="s">
        <v>56</v>
      </c>
      <c r="AL18" s="485" t="s">
        <v>277</v>
      </c>
      <c r="AM18" s="486">
        <v>31145</v>
      </c>
      <c r="AN18" s="486">
        <v>43267</v>
      </c>
      <c r="AO18" s="486">
        <v>40970</v>
      </c>
      <c r="AP18" s="486">
        <v>42095</v>
      </c>
      <c r="AQ18" s="486">
        <v>45016</v>
      </c>
      <c r="AR18" s="486">
        <v>47123</v>
      </c>
      <c r="AT18" s="485"/>
      <c r="AU18" s="485"/>
      <c r="AV18" s="490" t="s">
        <v>56</v>
      </c>
      <c r="AW18" s="485" t="s">
        <v>277</v>
      </c>
      <c r="AX18" s="486">
        <v>43439</v>
      </c>
      <c r="AY18" s="487">
        <v>39366</v>
      </c>
      <c r="AZ18" s="487">
        <v>29662</v>
      </c>
      <c r="BA18" s="487">
        <v>40219</v>
      </c>
      <c r="BB18" s="487">
        <v>38119</v>
      </c>
      <c r="BC18" s="446">
        <v>40845</v>
      </c>
      <c r="BD18" s="446">
        <v>56653</v>
      </c>
      <c r="BE18" s="446">
        <v>57942</v>
      </c>
      <c r="BF18" s="446">
        <v>54068</v>
      </c>
      <c r="BG18" s="446">
        <v>70100</v>
      </c>
      <c r="BH18" s="446">
        <v>90526</v>
      </c>
      <c r="BI18" s="446">
        <v>94050</v>
      </c>
      <c r="BJ18" s="446">
        <v>165734</v>
      </c>
      <c r="BK18" s="446">
        <v>183077</v>
      </c>
      <c r="BL18" s="446">
        <v>168896</v>
      </c>
      <c r="BM18" s="446">
        <v>222889</v>
      </c>
      <c r="BO18" s="481">
        <v>4</v>
      </c>
      <c r="BP18" s="481" t="s">
        <v>252</v>
      </c>
      <c r="BQ18" s="483">
        <v>546993</v>
      </c>
      <c r="BR18" s="482">
        <v>159807</v>
      </c>
      <c r="BS18" s="482">
        <v>677823</v>
      </c>
      <c r="BT18" s="482">
        <v>953501</v>
      </c>
      <c r="BU18" s="482">
        <v>755579</v>
      </c>
    </row>
    <row r="19" spans="2:73" ht="12.75" customHeight="1" x14ac:dyDescent="0.2">
      <c r="B19" s="489"/>
      <c r="C19" s="489"/>
      <c r="D19" s="484"/>
      <c r="E19" s="489" t="s">
        <v>64</v>
      </c>
      <c r="F19" s="495" t="s">
        <v>280</v>
      </c>
      <c r="G19" s="491">
        <v>15</v>
      </c>
      <c r="H19" s="491">
        <v>-12</v>
      </c>
      <c r="I19" s="496" t="s">
        <v>66</v>
      </c>
      <c r="J19" s="496" t="s">
        <v>66</v>
      </c>
      <c r="K19" s="496" t="s">
        <v>66</v>
      </c>
      <c r="L19" s="496" t="s">
        <v>66</v>
      </c>
      <c r="N19" s="489"/>
      <c r="O19" s="489"/>
      <c r="P19" s="484"/>
      <c r="Q19" s="489" t="s">
        <v>69</v>
      </c>
      <c r="R19" s="495" t="s">
        <v>275</v>
      </c>
      <c r="S19" s="487">
        <v>5524</v>
      </c>
      <c r="T19" s="487">
        <v>2392</v>
      </c>
      <c r="U19" s="487">
        <v>2850</v>
      </c>
      <c r="V19" s="491">
        <v>968</v>
      </c>
      <c r="W19" s="491">
        <v>65</v>
      </c>
      <c r="X19" s="487">
        <v>1173</v>
      </c>
      <c r="Z19" s="484"/>
      <c r="AA19" s="478">
        <v>2</v>
      </c>
      <c r="AB19" s="478" t="s">
        <v>281</v>
      </c>
      <c r="AC19" s="478"/>
      <c r="AD19" s="478"/>
      <c r="AE19" s="479">
        <v>48337</v>
      </c>
      <c r="AF19" s="479">
        <v>60336</v>
      </c>
      <c r="AG19" s="479">
        <v>58209</v>
      </c>
      <c r="AI19" s="485"/>
      <c r="AJ19" s="485"/>
      <c r="AK19" s="469" t="s">
        <v>59</v>
      </c>
      <c r="AL19" s="485" t="s">
        <v>279</v>
      </c>
      <c r="AM19" s="486">
        <v>7789</v>
      </c>
      <c r="AN19" s="486">
        <v>4061</v>
      </c>
      <c r="AO19" s="465">
        <v>685</v>
      </c>
      <c r="AP19" s="486">
        <v>1269</v>
      </c>
      <c r="AQ19" s="486">
        <v>5094</v>
      </c>
      <c r="AR19" s="486">
        <v>27333</v>
      </c>
      <c r="AT19" s="485"/>
      <c r="AU19" s="485"/>
      <c r="AV19" s="490" t="s">
        <v>59</v>
      </c>
      <c r="AW19" s="485" t="s">
        <v>279</v>
      </c>
      <c r="AX19" s="486">
        <v>6471</v>
      </c>
      <c r="AY19" s="487">
        <v>39646</v>
      </c>
      <c r="AZ19" s="487">
        <v>54183</v>
      </c>
      <c r="BA19" s="487">
        <v>45478</v>
      </c>
      <c r="BB19" s="487">
        <v>31366</v>
      </c>
      <c r="BC19" s="446">
        <v>78583</v>
      </c>
      <c r="BD19" s="446">
        <v>60583</v>
      </c>
      <c r="BE19" s="497">
        <v>133176</v>
      </c>
      <c r="BF19" s="496" t="s">
        <v>66</v>
      </c>
      <c r="BG19" s="496" t="s">
        <v>66</v>
      </c>
      <c r="BH19" s="446">
        <v>238121</v>
      </c>
      <c r="BI19" s="497">
        <v>91939</v>
      </c>
      <c r="BJ19" s="497">
        <v>8559</v>
      </c>
      <c r="BK19" s="497">
        <v>6552</v>
      </c>
      <c r="BL19" s="497">
        <v>249386</v>
      </c>
      <c r="BM19" s="497">
        <v>186050</v>
      </c>
      <c r="BO19" s="480"/>
      <c r="BP19" s="492" t="s">
        <v>527</v>
      </c>
      <c r="BQ19" s="493">
        <v>101869</v>
      </c>
      <c r="BR19" s="494">
        <v>107720</v>
      </c>
      <c r="BS19" s="494">
        <v>134415</v>
      </c>
      <c r="BT19" s="494">
        <v>159831</v>
      </c>
      <c r="BU19" s="494">
        <v>131713</v>
      </c>
    </row>
    <row r="20" spans="2:73" ht="12.75" customHeight="1" x14ac:dyDescent="0.2">
      <c r="B20" s="489"/>
      <c r="C20" s="489"/>
      <c r="D20" s="484"/>
      <c r="E20" s="489" t="s">
        <v>69</v>
      </c>
      <c r="F20" s="495" t="s">
        <v>283</v>
      </c>
      <c r="G20" s="487">
        <v>1550</v>
      </c>
      <c r="H20" s="487">
        <v>3679</v>
      </c>
      <c r="I20" s="487">
        <v>2022</v>
      </c>
      <c r="J20" s="487">
        <v>2860</v>
      </c>
      <c r="K20" s="487">
        <v>3379</v>
      </c>
      <c r="L20" s="487">
        <v>4384</v>
      </c>
      <c r="N20" s="489"/>
      <c r="O20" s="489"/>
      <c r="P20" s="484"/>
      <c r="Q20" s="489" t="s">
        <v>73</v>
      </c>
      <c r="R20" s="495" t="s">
        <v>284</v>
      </c>
      <c r="S20" s="491">
        <v>-355</v>
      </c>
      <c r="T20" s="491">
        <v>-350</v>
      </c>
      <c r="U20" s="496" t="s">
        <v>66</v>
      </c>
      <c r="V20" s="496" t="s">
        <v>66</v>
      </c>
      <c r="W20" s="496" t="s">
        <v>66</v>
      </c>
      <c r="X20" s="496" t="s">
        <v>66</v>
      </c>
      <c r="Z20" s="485"/>
      <c r="AA20" s="485"/>
      <c r="AB20" s="485" t="s">
        <v>285</v>
      </c>
      <c r="AC20" s="485"/>
      <c r="AD20" s="485"/>
      <c r="AE20" s="487">
        <v>44085</v>
      </c>
      <c r="AF20" s="487">
        <v>54209</v>
      </c>
      <c r="AG20" s="487">
        <v>50359</v>
      </c>
      <c r="AI20" s="485"/>
      <c r="AJ20" s="485"/>
      <c r="AK20" s="469" t="s">
        <v>64</v>
      </c>
      <c r="AL20" s="485" t="s">
        <v>282</v>
      </c>
      <c r="AM20" s="486">
        <v>6768</v>
      </c>
      <c r="AN20" s="486">
        <v>7537</v>
      </c>
      <c r="AO20" s="486">
        <v>12851</v>
      </c>
      <c r="AP20" s="486">
        <v>16437</v>
      </c>
      <c r="AQ20" s="486">
        <v>25334</v>
      </c>
      <c r="AR20" s="486">
        <v>12615</v>
      </c>
      <c r="AT20" s="485"/>
      <c r="AU20" s="485"/>
      <c r="AV20" s="490" t="s">
        <v>64</v>
      </c>
      <c r="AW20" s="485" t="s">
        <v>282</v>
      </c>
      <c r="AX20" s="486">
        <v>9867</v>
      </c>
      <c r="AY20" s="496" t="s">
        <v>66</v>
      </c>
      <c r="AZ20" s="496" t="s">
        <v>66</v>
      </c>
      <c r="BA20" s="491">
        <v>585</v>
      </c>
      <c r="BB20" s="496" t="s">
        <v>66</v>
      </c>
      <c r="BC20" s="496" t="s">
        <v>66</v>
      </c>
      <c r="BD20" s="496" t="s">
        <v>66</v>
      </c>
      <c r="BE20" s="496" t="s">
        <v>66</v>
      </c>
      <c r="BF20" s="496" t="s">
        <v>66</v>
      </c>
      <c r="BG20" s="496" t="s">
        <v>66</v>
      </c>
      <c r="BH20" s="496" t="s">
        <v>66</v>
      </c>
      <c r="BI20" s="496" t="s">
        <v>66</v>
      </c>
      <c r="BJ20" s="496" t="s">
        <v>66</v>
      </c>
      <c r="BK20" s="496" t="s">
        <v>66</v>
      </c>
      <c r="BL20" s="496" t="s">
        <v>66</v>
      </c>
      <c r="BM20" s="496" t="s">
        <v>66</v>
      </c>
      <c r="BO20" s="480"/>
      <c r="BP20" s="492" t="s">
        <v>528</v>
      </c>
      <c r="BQ20" s="493">
        <v>445124</v>
      </c>
      <c r="BR20" s="494">
        <v>52087</v>
      </c>
      <c r="BS20" s="494">
        <v>543408</v>
      </c>
      <c r="BT20" s="494">
        <v>793670</v>
      </c>
      <c r="BU20" s="494">
        <v>623866</v>
      </c>
    </row>
    <row r="21" spans="2:73" ht="12.75" customHeight="1" x14ac:dyDescent="0.2">
      <c r="B21" s="489"/>
      <c r="C21" s="489"/>
      <c r="D21" s="484"/>
      <c r="E21" s="489" t="s">
        <v>73</v>
      </c>
      <c r="F21" s="495" t="s">
        <v>287</v>
      </c>
      <c r="G21" s="491">
        <v>-81</v>
      </c>
      <c r="H21" s="491">
        <v>-76</v>
      </c>
      <c r="I21" s="491">
        <v>-180</v>
      </c>
      <c r="J21" s="491">
        <v>-160</v>
      </c>
      <c r="K21" s="491">
        <v>-427</v>
      </c>
      <c r="L21" s="491">
        <v>-342</v>
      </c>
      <c r="N21" s="476"/>
      <c r="O21" s="476"/>
      <c r="P21" s="484"/>
      <c r="Q21" s="489" t="s">
        <v>288</v>
      </c>
      <c r="R21" s="495" t="s">
        <v>278</v>
      </c>
      <c r="S21" s="491">
        <v>-278</v>
      </c>
      <c r="T21" s="491">
        <v>-278</v>
      </c>
      <c r="U21" s="487">
        <v>-3174</v>
      </c>
      <c r="V21" s="487">
        <v>-1683</v>
      </c>
      <c r="W21" s="487">
        <v>-2000</v>
      </c>
      <c r="X21" s="487">
        <v>-2000</v>
      </c>
      <c r="Z21" s="485"/>
      <c r="AA21" s="485"/>
      <c r="AB21" s="469"/>
      <c r="AC21" s="469" t="s">
        <v>56</v>
      </c>
      <c r="AD21" s="485" t="s">
        <v>277</v>
      </c>
      <c r="AE21" s="487">
        <v>24404</v>
      </c>
      <c r="AF21" s="487">
        <v>33363</v>
      </c>
      <c r="AG21" s="487">
        <v>28591</v>
      </c>
      <c r="AI21" s="485"/>
      <c r="AJ21" s="485"/>
      <c r="AK21" s="469" t="s">
        <v>69</v>
      </c>
      <c r="AL21" s="485" t="s">
        <v>286</v>
      </c>
      <c r="AM21" s="486">
        <v>21642</v>
      </c>
      <c r="AN21" s="486">
        <v>29917</v>
      </c>
      <c r="AO21" s="486">
        <v>43372</v>
      </c>
      <c r="AP21" s="486">
        <v>65352</v>
      </c>
      <c r="AQ21" s="486">
        <v>37894</v>
      </c>
      <c r="AR21" s="486">
        <v>39969</v>
      </c>
      <c r="AT21" s="485"/>
      <c r="AU21" s="485"/>
      <c r="AV21" s="490" t="s">
        <v>69</v>
      </c>
      <c r="AW21" s="485" t="s">
        <v>286</v>
      </c>
      <c r="AX21" s="486">
        <v>39522</v>
      </c>
      <c r="AY21" s="487">
        <v>44537</v>
      </c>
      <c r="AZ21" s="487">
        <v>50493</v>
      </c>
      <c r="BA21" s="487">
        <v>16596</v>
      </c>
      <c r="BB21" s="487">
        <v>12002</v>
      </c>
      <c r="BC21" s="446">
        <v>59650</v>
      </c>
      <c r="BD21" s="446">
        <v>71880</v>
      </c>
      <c r="BE21" s="446">
        <v>59329</v>
      </c>
      <c r="BF21" s="446">
        <v>64563</v>
      </c>
      <c r="BG21" s="446">
        <v>62600</v>
      </c>
      <c r="BH21" s="497">
        <v>121570</v>
      </c>
      <c r="BI21" s="446">
        <v>68731</v>
      </c>
      <c r="BJ21" s="446">
        <v>6230</v>
      </c>
      <c r="BK21" s="446">
        <v>24832</v>
      </c>
      <c r="BL21" s="446">
        <v>257044</v>
      </c>
      <c r="BM21" s="446">
        <v>253418</v>
      </c>
      <c r="BO21" s="481">
        <v>5</v>
      </c>
      <c r="BP21" s="481" t="s">
        <v>529</v>
      </c>
      <c r="BQ21" s="483">
        <v>4879609</v>
      </c>
      <c r="BR21" s="482">
        <v>4897161</v>
      </c>
      <c r="BS21" s="482">
        <v>5670310</v>
      </c>
      <c r="BT21" s="482">
        <v>5985129</v>
      </c>
      <c r="BU21" s="482">
        <v>6260067</v>
      </c>
    </row>
    <row r="22" spans="2:73" ht="12.75" customHeight="1" x14ac:dyDescent="0.2">
      <c r="B22" s="489"/>
      <c r="C22" s="489"/>
      <c r="D22" s="484"/>
      <c r="E22" s="489" t="s">
        <v>288</v>
      </c>
      <c r="F22" s="495" t="s">
        <v>278</v>
      </c>
      <c r="G22" s="496" t="s">
        <v>67</v>
      </c>
      <c r="H22" s="496" t="s">
        <v>67</v>
      </c>
      <c r="I22" s="491">
        <v>-286</v>
      </c>
      <c r="J22" s="491">
        <v>-308</v>
      </c>
      <c r="K22" s="491">
        <v>-409</v>
      </c>
      <c r="L22" s="491">
        <v>-231</v>
      </c>
      <c r="N22" s="484"/>
      <c r="O22" s="476">
        <v>2</v>
      </c>
      <c r="P22" s="586" t="s">
        <v>281</v>
      </c>
      <c r="Q22" s="586"/>
      <c r="R22" s="586"/>
      <c r="S22" s="479">
        <v>13789</v>
      </c>
      <c r="T22" s="479">
        <v>19082</v>
      </c>
      <c r="U22" s="479">
        <v>20211</v>
      </c>
      <c r="V22" s="479">
        <v>29396</v>
      </c>
      <c r="W22" s="479">
        <v>44334</v>
      </c>
      <c r="X22" s="479">
        <v>43087</v>
      </c>
      <c r="Z22" s="485"/>
      <c r="AA22" s="485"/>
      <c r="AB22" s="469"/>
      <c r="AC22" s="469" t="s">
        <v>59</v>
      </c>
      <c r="AD22" s="485" t="s">
        <v>279</v>
      </c>
      <c r="AE22" s="487">
        <v>11235</v>
      </c>
      <c r="AF22" s="487">
        <v>7857</v>
      </c>
      <c r="AG22" s="487">
        <v>5819</v>
      </c>
      <c r="AI22" s="485"/>
      <c r="AJ22" s="469" t="s">
        <v>74</v>
      </c>
      <c r="AK22" s="485" t="s">
        <v>290</v>
      </c>
      <c r="AM22" s="496" t="s">
        <v>66</v>
      </c>
      <c r="AN22" s="496" t="s">
        <v>66</v>
      </c>
      <c r="AO22" s="496" t="s">
        <v>66</v>
      </c>
      <c r="AP22" s="496" t="s">
        <v>66</v>
      </c>
      <c r="AQ22" s="496" t="s">
        <v>66</v>
      </c>
      <c r="AR22" s="486">
        <v>93360</v>
      </c>
      <c r="AT22" s="485"/>
      <c r="AU22" s="485"/>
      <c r="AV22" s="490"/>
      <c r="AW22" s="498" t="s">
        <v>289</v>
      </c>
      <c r="AX22" s="496" t="s">
        <v>66</v>
      </c>
      <c r="AY22" s="487">
        <v>19349</v>
      </c>
      <c r="AZ22" s="487">
        <v>20214</v>
      </c>
      <c r="BA22" s="487">
        <v>10746</v>
      </c>
      <c r="BB22" s="487">
        <v>6232</v>
      </c>
      <c r="BC22" s="496" t="s">
        <v>66</v>
      </c>
      <c r="BD22" s="496" t="s">
        <v>66</v>
      </c>
      <c r="BE22" s="496" t="s">
        <v>66</v>
      </c>
      <c r="BF22" s="496" t="s">
        <v>66</v>
      </c>
      <c r="BG22" s="496" t="s">
        <v>66</v>
      </c>
      <c r="BH22" s="496" t="s">
        <v>66</v>
      </c>
      <c r="BI22" s="496" t="s">
        <v>66</v>
      </c>
      <c r="BJ22" s="496" t="s">
        <v>66</v>
      </c>
      <c r="BK22" s="496" t="s">
        <v>66</v>
      </c>
      <c r="BL22" s="496" t="s">
        <v>66</v>
      </c>
      <c r="BM22" s="496" t="s">
        <v>66</v>
      </c>
      <c r="BO22" s="481">
        <v>6</v>
      </c>
      <c r="BP22" s="481" t="s">
        <v>530</v>
      </c>
      <c r="BQ22" s="483">
        <v>859689</v>
      </c>
      <c r="BR22" s="482">
        <v>996287</v>
      </c>
      <c r="BS22" s="482">
        <v>1229754</v>
      </c>
      <c r="BT22" s="482">
        <v>1403156</v>
      </c>
      <c r="BU22" s="482">
        <v>2272920</v>
      </c>
    </row>
    <row r="23" spans="2:73" ht="12.75" customHeight="1" x14ac:dyDescent="0.2">
      <c r="B23" s="484"/>
      <c r="C23" s="476">
        <v>2</v>
      </c>
      <c r="D23" s="586" t="s">
        <v>281</v>
      </c>
      <c r="E23" s="586"/>
      <c r="F23" s="586"/>
      <c r="G23" s="479">
        <v>9953</v>
      </c>
      <c r="H23" s="479">
        <v>12752</v>
      </c>
      <c r="I23" s="479">
        <v>11140</v>
      </c>
      <c r="J23" s="479">
        <v>11148</v>
      </c>
      <c r="K23" s="479">
        <v>14342</v>
      </c>
      <c r="L23" s="479">
        <v>13429</v>
      </c>
      <c r="N23" s="489"/>
      <c r="O23" s="489"/>
      <c r="P23" s="585" t="s">
        <v>285</v>
      </c>
      <c r="Q23" s="585"/>
      <c r="R23" s="585"/>
      <c r="S23" s="487">
        <v>13789</v>
      </c>
      <c r="T23" s="487">
        <v>19082</v>
      </c>
      <c r="U23" s="487">
        <v>20211</v>
      </c>
      <c r="V23" s="487">
        <v>26771</v>
      </c>
      <c r="W23" s="487">
        <v>40615</v>
      </c>
      <c r="X23" s="487">
        <v>39116</v>
      </c>
      <c r="Z23" s="485"/>
      <c r="AA23" s="485"/>
      <c r="AB23" s="469"/>
      <c r="AC23" s="469" t="s">
        <v>64</v>
      </c>
      <c r="AD23" s="485" t="s">
        <v>282</v>
      </c>
      <c r="AE23" s="487">
        <v>3033</v>
      </c>
      <c r="AF23" s="487">
        <v>7050</v>
      </c>
      <c r="AG23" s="487">
        <v>7991</v>
      </c>
      <c r="AI23" s="485"/>
      <c r="AJ23" s="469" t="s">
        <v>104</v>
      </c>
      <c r="AK23" s="485" t="s">
        <v>292</v>
      </c>
      <c r="AM23" s="486">
        <v>16462</v>
      </c>
      <c r="AN23" s="486">
        <v>17700</v>
      </c>
      <c r="AO23" s="486">
        <v>18515</v>
      </c>
      <c r="AP23" s="486">
        <v>21448</v>
      </c>
      <c r="AQ23" s="486">
        <v>18363</v>
      </c>
      <c r="AR23" s="486">
        <v>16424</v>
      </c>
      <c r="AT23" s="485"/>
      <c r="AU23" s="485"/>
      <c r="AV23" s="490"/>
      <c r="AW23" s="498" t="s">
        <v>291</v>
      </c>
      <c r="AX23" s="496" t="s">
        <v>66</v>
      </c>
      <c r="AY23" s="487">
        <v>25188</v>
      </c>
      <c r="AZ23" s="487">
        <v>30279</v>
      </c>
      <c r="BA23" s="487">
        <v>5850</v>
      </c>
      <c r="BB23" s="487">
        <v>5770</v>
      </c>
      <c r="BC23" s="496" t="s">
        <v>66</v>
      </c>
      <c r="BD23" s="496" t="s">
        <v>66</v>
      </c>
      <c r="BE23" s="496" t="s">
        <v>66</v>
      </c>
      <c r="BF23" s="496" t="s">
        <v>66</v>
      </c>
      <c r="BG23" s="496" t="s">
        <v>66</v>
      </c>
      <c r="BH23" s="496" t="s">
        <v>66</v>
      </c>
      <c r="BI23" s="496" t="s">
        <v>66</v>
      </c>
      <c r="BJ23" s="496" t="s">
        <v>66</v>
      </c>
      <c r="BK23" s="496" t="s">
        <v>66</v>
      </c>
      <c r="BL23" s="496" t="s">
        <v>66</v>
      </c>
      <c r="BM23" s="496" t="s">
        <v>66</v>
      </c>
      <c r="BO23" s="480"/>
      <c r="BP23" s="492" t="s">
        <v>273</v>
      </c>
      <c r="BQ23" s="493">
        <v>821426</v>
      </c>
      <c r="BR23" s="494">
        <v>920866</v>
      </c>
      <c r="BS23" s="494">
        <v>1181725</v>
      </c>
      <c r="BT23" s="494">
        <v>1352876</v>
      </c>
      <c r="BU23" s="494">
        <v>2181202</v>
      </c>
    </row>
    <row r="24" spans="2:73" ht="12.75" customHeight="1" x14ac:dyDescent="0.2">
      <c r="B24" s="489"/>
      <c r="C24" s="484"/>
      <c r="D24" s="585" t="s">
        <v>294</v>
      </c>
      <c r="E24" s="585"/>
      <c r="F24" s="585"/>
      <c r="G24" s="487">
        <v>8902</v>
      </c>
      <c r="H24" s="487">
        <v>12079</v>
      </c>
      <c r="I24" s="487">
        <v>11140</v>
      </c>
      <c r="J24" s="487">
        <v>11148</v>
      </c>
      <c r="K24" s="487">
        <v>14342</v>
      </c>
      <c r="L24" s="487">
        <v>13429</v>
      </c>
      <c r="N24" s="489"/>
      <c r="O24" s="489"/>
      <c r="P24" s="465"/>
      <c r="Q24" s="489" t="s">
        <v>56</v>
      </c>
      <c r="R24" s="495" t="s">
        <v>277</v>
      </c>
      <c r="S24" s="487">
        <v>6968</v>
      </c>
      <c r="T24" s="487">
        <v>10222</v>
      </c>
      <c r="U24" s="487">
        <v>12240</v>
      </c>
      <c r="V24" s="487">
        <v>15013</v>
      </c>
      <c r="W24" s="487">
        <v>15204</v>
      </c>
      <c r="X24" s="487">
        <v>19914</v>
      </c>
      <c r="Z24" s="485"/>
      <c r="AA24" s="485"/>
      <c r="AB24" s="469"/>
      <c r="AC24" s="469" t="s">
        <v>69</v>
      </c>
      <c r="AD24" s="485" t="s">
        <v>286</v>
      </c>
      <c r="AE24" s="487">
        <v>5409</v>
      </c>
      <c r="AF24" s="487">
        <v>5939</v>
      </c>
      <c r="AG24" s="487">
        <v>7958</v>
      </c>
      <c r="AI24" s="478">
        <v>4</v>
      </c>
      <c r="AJ24" s="478" t="s">
        <v>295</v>
      </c>
      <c r="AK24" s="478"/>
      <c r="AL24" s="478"/>
      <c r="AM24" s="479">
        <v>2000</v>
      </c>
      <c r="AN24" s="479">
        <v>5000</v>
      </c>
      <c r="AO24" s="479">
        <v>12000</v>
      </c>
      <c r="AP24" s="496" t="s">
        <v>66</v>
      </c>
      <c r="AQ24" s="496" t="s">
        <v>66</v>
      </c>
      <c r="AR24" s="496" t="s">
        <v>66</v>
      </c>
      <c r="AT24" s="485"/>
      <c r="AU24" s="485"/>
      <c r="AV24" s="490"/>
      <c r="AW24" s="498" t="s">
        <v>293</v>
      </c>
      <c r="AX24" s="496" t="s">
        <v>66</v>
      </c>
      <c r="AY24" s="496" t="s">
        <v>66</v>
      </c>
      <c r="AZ24" s="491" t="s">
        <v>66</v>
      </c>
      <c r="BA24" s="491" t="s">
        <v>66</v>
      </c>
      <c r="BB24" s="491" t="s">
        <v>66</v>
      </c>
      <c r="BC24" s="496" t="s">
        <v>66</v>
      </c>
      <c r="BD24" s="496" t="s">
        <v>66</v>
      </c>
      <c r="BE24" s="496" t="s">
        <v>66</v>
      </c>
      <c r="BF24" s="496" t="s">
        <v>66</v>
      </c>
      <c r="BG24" s="496" t="s">
        <v>66</v>
      </c>
      <c r="BH24" s="496" t="s">
        <v>66</v>
      </c>
      <c r="BI24" s="496" t="s">
        <v>66</v>
      </c>
      <c r="BJ24" s="496" t="s">
        <v>66</v>
      </c>
      <c r="BK24" s="496" t="s">
        <v>66</v>
      </c>
      <c r="BL24" s="496" t="s">
        <v>66</v>
      </c>
      <c r="BM24" s="496" t="s">
        <v>66</v>
      </c>
      <c r="BO24" s="480"/>
      <c r="BP24" s="492" t="s">
        <v>299</v>
      </c>
      <c r="BQ24" s="493">
        <v>38263</v>
      </c>
      <c r="BR24" s="494">
        <v>12567</v>
      </c>
      <c r="BS24" s="494">
        <v>21098</v>
      </c>
      <c r="BT24" s="494">
        <v>34209</v>
      </c>
      <c r="BU24" s="494">
        <v>32490</v>
      </c>
    </row>
    <row r="25" spans="2:73" ht="12.75" customHeight="1" x14ac:dyDescent="0.2">
      <c r="B25" s="489"/>
      <c r="C25" s="489"/>
      <c r="D25" s="465"/>
      <c r="E25" s="489" t="s">
        <v>56</v>
      </c>
      <c r="F25" s="495" t="s">
        <v>277</v>
      </c>
      <c r="G25" s="487">
        <v>3680</v>
      </c>
      <c r="H25" s="487">
        <v>3391</v>
      </c>
      <c r="I25" s="487">
        <v>3368</v>
      </c>
      <c r="J25" s="487">
        <v>3571</v>
      </c>
      <c r="K25" s="487">
        <v>4505</v>
      </c>
      <c r="L25" s="487">
        <v>4506</v>
      </c>
      <c r="N25" s="489"/>
      <c r="O25" s="489"/>
      <c r="P25" s="465"/>
      <c r="Q25" s="489" t="s">
        <v>59</v>
      </c>
      <c r="R25" s="495" t="s">
        <v>279</v>
      </c>
      <c r="S25" s="487">
        <v>1912</v>
      </c>
      <c r="T25" s="487">
        <v>1488</v>
      </c>
      <c r="U25" s="487">
        <v>3499</v>
      </c>
      <c r="V25" s="487">
        <v>3773</v>
      </c>
      <c r="W25" s="487">
        <v>10315</v>
      </c>
      <c r="X25" s="487">
        <v>8275</v>
      </c>
      <c r="Z25" s="485"/>
      <c r="AA25" s="485"/>
      <c r="AB25" s="469"/>
      <c r="AC25" s="469" t="s">
        <v>73</v>
      </c>
      <c r="AD25" s="485" t="s">
        <v>297</v>
      </c>
      <c r="AE25" s="491">
        <v>4</v>
      </c>
      <c r="AF25" s="496" t="s">
        <v>66</v>
      </c>
      <c r="AG25" s="496" t="s">
        <v>66</v>
      </c>
      <c r="AI25" s="478">
        <v>5</v>
      </c>
      <c r="AJ25" s="478" t="s">
        <v>298</v>
      </c>
      <c r="AK25" s="478"/>
      <c r="AL25" s="478"/>
      <c r="AM25" s="479">
        <v>342137</v>
      </c>
      <c r="AN25" s="479">
        <v>395656</v>
      </c>
      <c r="AO25" s="479">
        <v>454602</v>
      </c>
      <c r="AP25" s="479">
        <v>471445</v>
      </c>
      <c r="AQ25" s="479">
        <v>543937</v>
      </c>
      <c r="AR25" s="479">
        <v>751885</v>
      </c>
      <c r="AT25" s="485"/>
      <c r="AU25" s="485"/>
      <c r="AV25" s="490" t="s">
        <v>73</v>
      </c>
      <c r="AW25" s="485" t="s">
        <v>296</v>
      </c>
      <c r="AX25" s="496" t="s">
        <v>66</v>
      </c>
      <c r="AY25" s="496">
        <v>0</v>
      </c>
      <c r="AZ25" s="491" t="s">
        <v>234</v>
      </c>
      <c r="BA25" s="491" t="s">
        <v>234</v>
      </c>
      <c r="BB25" s="487">
        <v>28850</v>
      </c>
      <c r="BC25" s="496" t="s">
        <v>66</v>
      </c>
      <c r="BD25" s="496" t="s">
        <v>66</v>
      </c>
      <c r="BE25" s="496" t="s">
        <v>66</v>
      </c>
      <c r="BF25" s="496" t="s">
        <v>66</v>
      </c>
      <c r="BG25" s="496" t="s">
        <v>66</v>
      </c>
      <c r="BH25" s="496" t="s">
        <v>66</v>
      </c>
      <c r="BI25" s="496" t="s">
        <v>66</v>
      </c>
      <c r="BJ25" s="496" t="s">
        <v>66</v>
      </c>
      <c r="BK25" s="496" t="s">
        <v>66</v>
      </c>
      <c r="BL25" s="496" t="s">
        <v>66</v>
      </c>
      <c r="BM25" s="496" t="s">
        <v>66</v>
      </c>
      <c r="BO25" s="480"/>
      <c r="BP25" s="492" t="s">
        <v>518</v>
      </c>
      <c r="BQ25" s="493"/>
      <c r="BR25" s="494">
        <v>62855</v>
      </c>
      <c r="BS25" s="494">
        <v>26932</v>
      </c>
      <c r="BT25" s="494">
        <v>16071</v>
      </c>
      <c r="BU25" s="494">
        <v>59228</v>
      </c>
    </row>
    <row r="26" spans="2:73" ht="12.75" customHeight="1" x14ac:dyDescent="0.2">
      <c r="B26" s="489"/>
      <c r="C26" s="489"/>
      <c r="D26" s="465"/>
      <c r="E26" s="489" t="s">
        <v>59</v>
      </c>
      <c r="F26" s="495" t="s">
        <v>279</v>
      </c>
      <c r="G26" s="487">
        <v>2105</v>
      </c>
      <c r="H26" s="487">
        <v>1606</v>
      </c>
      <c r="I26" s="487">
        <v>1189</v>
      </c>
      <c r="J26" s="487">
        <v>1862</v>
      </c>
      <c r="K26" s="487">
        <v>3803</v>
      </c>
      <c r="L26" s="487">
        <v>2022</v>
      </c>
      <c r="N26" s="489"/>
      <c r="O26" s="489"/>
      <c r="P26" s="465"/>
      <c r="Q26" s="489" t="s">
        <v>64</v>
      </c>
      <c r="R26" s="495" t="s">
        <v>282</v>
      </c>
      <c r="S26" s="487">
        <v>1196</v>
      </c>
      <c r="T26" s="487">
        <v>3926</v>
      </c>
      <c r="U26" s="491">
        <v>966</v>
      </c>
      <c r="V26" s="487">
        <v>3771</v>
      </c>
      <c r="W26" s="487">
        <v>10392</v>
      </c>
      <c r="X26" s="487">
        <v>6158</v>
      </c>
      <c r="Z26" s="485"/>
      <c r="AA26" s="485"/>
      <c r="AB26" s="485" t="s">
        <v>300</v>
      </c>
      <c r="AC26" s="485"/>
      <c r="AD26" s="485"/>
      <c r="AE26" s="486">
        <v>4252</v>
      </c>
      <c r="AF26" s="486">
        <v>6127</v>
      </c>
      <c r="AG26" s="486">
        <v>7850</v>
      </c>
      <c r="AI26" s="478">
        <v>6</v>
      </c>
      <c r="AJ26" s="478" t="s">
        <v>301</v>
      </c>
      <c r="AK26" s="478"/>
      <c r="AL26" s="478"/>
      <c r="AM26" s="479">
        <v>9676</v>
      </c>
      <c r="AN26" s="479">
        <v>6130</v>
      </c>
      <c r="AO26" s="496" t="s">
        <v>66</v>
      </c>
      <c r="AP26" s="479">
        <v>5930</v>
      </c>
      <c r="AQ26" s="496" t="s">
        <v>66</v>
      </c>
      <c r="AR26" s="479">
        <v>7935</v>
      </c>
      <c r="AT26" s="485"/>
      <c r="AU26" s="485" t="s">
        <v>74</v>
      </c>
      <c r="AV26" s="485" t="s">
        <v>299</v>
      </c>
      <c r="AW26" s="485"/>
      <c r="AX26" s="496" t="s">
        <v>66</v>
      </c>
      <c r="AY26" s="487">
        <v>46779</v>
      </c>
      <c r="AZ26" s="487">
        <v>91136</v>
      </c>
      <c r="BA26" s="487">
        <v>57450</v>
      </c>
      <c r="BB26" s="487">
        <v>34483</v>
      </c>
      <c r="BC26" s="446">
        <v>18562</v>
      </c>
      <c r="BD26" s="446">
        <v>44798</v>
      </c>
      <c r="BE26" s="446">
        <v>26123</v>
      </c>
      <c r="BF26" s="446">
        <v>33092</v>
      </c>
      <c r="BG26" s="446">
        <v>16400</v>
      </c>
      <c r="BH26" s="446">
        <v>127768</v>
      </c>
      <c r="BI26" s="446">
        <v>35104</v>
      </c>
      <c r="BJ26" s="446">
        <v>45636</v>
      </c>
      <c r="BK26" s="446">
        <v>29032</v>
      </c>
      <c r="BL26" s="446">
        <v>38786</v>
      </c>
      <c r="BM26" s="446">
        <v>30331</v>
      </c>
      <c r="BO26" s="481">
        <v>7</v>
      </c>
      <c r="BP26" s="481" t="s">
        <v>540</v>
      </c>
      <c r="BQ26" s="483">
        <v>5739298</v>
      </c>
      <c r="BR26" s="482">
        <v>5893449</v>
      </c>
      <c r="BS26" s="482">
        <v>6900064</v>
      </c>
      <c r="BT26" s="482">
        <v>7388285</v>
      </c>
      <c r="BU26" s="482">
        <v>8532987</v>
      </c>
    </row>
    <row r="27" spans="2:73" ht="12.75" customHeight="1" x14ac:dyDescent="0.2">
      <c r="B27" s="489"/>
      <c r="C27" s="489"/>
      <c r="D27" s="465"/>
      <c r="E27" s="489" t="s">
        <v>64</v>
      </c>
      <c r="F27" s="495" t="s">
        <v>282</v>
      </c>
      <c r="G27" s="491">
        <v>500</v>
      </c>
      <c r="H27" s="491">
        <v>211</v>
      </c>
      <c r="I27" s="491">
        <v>650</v>
      </c>
      <c r="J27" s="491">
        <v>927</v>
      </c>
      <c r="K27" s="491">
        <v>996</v>
      </c>
      <c r="L27" s="487">
        <v>2378</v>
      </c>
      <c r="N27" s="489"/>
      <c r="O27" s="489"/>
      <c r="P27" s="465"/>
      <c r="Q27" s="489" t="s">
        <v>69</v>
      </c>
      <c r="R27" s="495" t="s">
        <v>286</v>
      </c>
      <c r="S27" s="487">
        <v>3713</v>
      </c>
      <c r="T27" s="487">
        <v>3424</v>
      </c>
      <c r="U27" s="487">
        <v>3488</v>
      </c>
      <c r="V27" s="487">
        <v>4202</v>
      </c>
      <c r="W27" s="487">
        <v>4697</v>
      </c>
      <c r="X27" s="487">
        <v>4762</v>
      </c>
      <c r="Z27" s="478" t="s">
        <v>236</v>
      </c>
      <c r="AA27" s="478" t="s">
        <v>301</v>
      </c>
      <c r="AB27" s="478"/>
      <c r="AC27" s="478"/>
      <c r="AD27" s="478"/>
      <c r="AE27" s="477">
        <v>43368</v>
      </c>
      <c r="AF27" s="477">
        <v>72261</v>
      </c>
      <c r="AG27" s="477">
        <v>63219</v>
      </c>
      <c r="AI27" s="478">
        <v>7</v>
      </c>
      <c r="AJ27" s="478" t="s">
        <v>302</v>
      </c>
      <c r="AK27" s="478"/>
      <c r="AL27" s="478"/>
      <c r="AM27" s="479">
        <v>12508</v>
      </c>
      <c r="AN27" s="479">
        <v>19976</v>
      </c>
      <c r="AO27" s="479">
        <v>52272.9</v>
      </c>
      <c r="AP27" s="479">
        <v>72458</v>
      </c>
      <c r="AQ27" s="479">
        <v>48466</v>
      </c>
      <c r="AR27" s="479">
        <v>-73811</v>
      </c>
      <c r="AT27" s="485"/>
      <c r="AU27" s="485"/>
      <c r="AV27" s="490" t="s">
        <v>56</v>
      </c>
      <c r="AW27" s="485" t="s">
        <v>277</v>
      </c>
      <c r="AX27" s="496" t="s">
        <v>66</v>
      </c>
      <c r="AY27" s="487">
        <v>6237</v>
      </c>
      <c r="AZ27" s="487">
        <v>5592</v>
      </c>
      <c r="BA27" s="487">
        <v>4712</v>
      </c>
      <c r="BB27" s="487">
        <v>4814</v>
      </c>
      <c r="BC27" s="446">
        <v>5695</v>
      </c>
      <c r="BD27" s="446">
        <v>6654</v>
      </c>
      <c r="BE27" s="446">
        <v>6955</v>
      </c>
      <c r="BF27" s="446">
        <v>3868</v>
      </c>
      <c r="BG27" s="446">
        <v>6700</v>
      </c>
      <c r="BH27" s="446">
        <v>15865</v>
      </c>
      <c r="BI27" s="446">
        <v>11729</v>
      </c>
      <c r="BJ27" s="446">
        <v>18738</v>
      </c>
      <c r="BK27" s="446">
        <v>21393</v>
      </c>
      <c r="BL27" s="446">
        <v>22565</v>
      </c>
      <c r="BM27" s="446">
        <v>25092</v>
      </c>
      <c r="BO27" s="481">
        <v>8</v>
      </c>
      <c r="BP27" s="481" t="s">
        <v>531</v>
      </c>
      <c r="BQ27" s="483">
        <v>156004</v>
      </c>
      <c r="BR27" s="482">
        <v>165089</v>
      </c>
      <c r="BS27" s="482">
        <v>68616</v>
      </c>
      <c r="BT27" s="482">
        <v>282652</v>
      </c>
      <c r="BU27" s="482">
        <v>421274</v>
      </c>
    </row>
    <row r="28" spans="2:73" ht="12.75" customHeight="1" thickBot="1" x14ac:dyDescent="0.25">
      <c r="B28" s="489"/>
      <c r="C28" s="489"/>
      <c r="D28" s="465"/>
      <c r="E28" s="489" t="s">
        <v>69</v>
      </c>
      <c r="F28" s="495" t="s">
        <v>286</v>
      </c>
      <c r="G28" s="487">
        <v>2596</v>
      </c>
      <c r="H28" s="487">
        <v>6839</v>
      </c>
      <c r="I28" s="487">
        <v>5933</v>
      </c>
      <c r="J28" s="487">
        <v>4788</v>
      </c>
      <c r="K28" s="487">
        <v>5038</v>
      </c>
      <c r="L28" s="487">
        <v>4523</v>
      </c>
      <c r="N28" s="489"/>
      <c r="O28" s="489"/>
      <c r="P28" s="465"/>
      <c r="Q28" s="489" t="s">
        <v>73</v>
      </c>
      <c r="R28" s="495" t="s">
        <v>297</v>
      </c>
      <c r="S28" s="496" t="s">
        <v>66</v>
      </c>
      <c r="T28" s="491">
        <v>22</v>
      </c>
      <c r="U28" s="491">
        <v>18</v>
      </c>
      <c r="V28" s="491">
        <v>12</v>
      </c>
      <c r="W28" s="491">
        <v>7</v>
      </c>
      <c r="X28" s="491">
        <v>7</v>
      </c>
      <c r="Z28" s="453"/>
      <c r="AA28" s="453"/>
      <c r="AB28" s="453"/>
      <c r="AC28" s="453"/>
      <c r="AD28" s="453"/>
      <c r="AE28" s="499"/>
      <c r="AF28" s="499"/>
      <c r="AG28" s="499"/>
      <c r="AI28" s="453"/>
      <c r="AJ28" s="453"/>
      <c r="AK28" s="500"/>
      <c r="AL28" s="500"/>
      <c r="AM28" s="499"/>
      <c r="AN28" s="501"/>
      <c r="AO28" s="499"/>
      <c r="AP28" s="499"/>
      <c r="AQ28" s="499"/>
      <c r="AR28" s="499"/>
      <c r="AT28" s="485"/>
      <c r="AU28" s="485"/>
      <c r="AV28" s="490" t="s">
        <v>59</v>
      </c>
      <c r="AW28" s="485" t="s">
        <v>279</v>
      </c>
      <c r="AX28" s="496" t="s">
        <v>66</v>
      </c>
      <c r="AY28" s="496">
        <v>0</v>
      </c>
      <c r="AZ28" s="487">
        <v>45569</v>
      </c>
      <c r="BA28" s="487">
        <v>13718</v>
      </c>
      <c r="BB28" s="487">
        <v>11667</v>
      </c>
      <c r="BC28" s="446">
        <v>12867</v>
      </c>
      <c r="BD28" s="446">
        <v>38144</v>
      </c>
      <c r="BE28" s="446">
        <v>18438</v>
      </c>
      <c r="BF28" s="446">
        <v>29224</v>
      </c>
      <c r="BG28" s="446">
        <v>9700</v>
      </c>
      <c r="BH28" s="446">
        <v>111903</v>
      </c>
      <c r="BI28" s="446">
        <v>23374</v>
      </c>
      <c r="BJ28" s="446">
        <v>26898</v>
      </c>
      <c r="BK28" s="446">
        <v>7638</v>
      </c>
      <c r="BL28" s="446">
        <v>16221</v>
      </c>
      <c r="BM28" s="446">
        <v>5239</v>
      </c>
      <c r="BO28" s="480"/>
      <c r="BP28" s="492" t="s">
        <v>532</v>
      </c>
      <c r="BQ28" s="493">
        <v>111732</v>
      </c>
      <c r="BR28" s="494">
        <v>120242</v>
      </c>
      <c r="BS28" s="494">
        <v>72921</v>
      </c>
      <c r="BT28" s="494">
        <v>318382</v>
      </c>
      <c r="BU28" s="494">
        <v>430341</v>
      </c>
    </row>
    <row r="29" spans="2:73" ht="12.75" customHeight="1" thickTop="1" thickBot="1" x14ac:dyDescent="0.25">
      <c r="B29" s="489"/>
      <c r="C29" s="489"/>
      <c r="D29" s="465"/>
      <c r="E29" s="489" t="s">
        <v>73</v>
      </c>
      <c r="F29" s="495" t="s">
        <v>297</v>
      </c>
      <c r="G29" s="491">
        <v>21</v>
      </c>
      <c r="H29" s="491">
        <v>32</v>
      </c>
      <c r="I29" s="496" t="s">
        <v>66</v>
      </c>
      <c r="J29" s="496" t="s">
        <v>66</v>
      </c>
      <c r="K29" s="496" t="s">
        <v>66</v>
      </c>
      <c r="L29" s="496" t="s">
        <v>66</v>
      </c>
      <c r="N29" s="489"/>
      <c r="O29" s="489"/>
      <c r="P29" s="585" t="s">
        <v>300</v>
      </c>
      <c r="Q29" s="585"/>
      <c r="R29" s="585"/>
      <c r="S29" s="496" t="s">
        <v>66</v>
      </c>
      <c r="T29" s="496" t="s">
        <v>66</v>
      </c>
      <c r="U29" s="496" t="s">
        <v>66</v>
      </c>
      <c r="V29" s="486">
        <v>2625</v>
      </c>
      <c r="W29" s="486">
        <v>3719</v>
      </c>
      <c r="X29" s="486">
        <v>3971</v>
      </c>
      <c r="Z29" s="502" t="s">
        <v>304</v>
      </c>
      <c r="AA29" s="503"/>
      <c r="AB29" s="503"/>
      <c r="AC29" s="503"/>
      <c r="AD29" s="503"/>
      <c r="AE29" s="504">
        <v>260139</v>
      </c>
      <c r="AF29" s="504">
        <v>326090</v>
      </c>
      <c r="AG29" s="504">
        <v>334675</v>
      </c>
      <c r="AI29" s="502" t="s">
        <v>305</v>
      </c>
      <c r="AJ29" s="503"/>
      <c r="AK29" s="503"/>
      <c r="AL29" s="503"/>
      <c r="AM29" s="504">
        <v>364321</v>
      </c>
      <c r="AN29" s="504">
        <v>421761</v>
      </c>
      <c r="AO29" s="504">
        <v>506875</v>
      </c>
      <c r="AP29" s="504">
        <v>549834</v>
      </c>
      <c r="AQ29" s="504">
        <v>592403</v>
      </c>
      <c r="AR29" s="504">
        <v>686009</v>
      </c>
      <c r="AT29" s="485"/>
      <c r="AU29" s="485"/>
      <c r="AV29" s="490" t="s">
        <v>64</v>
      </c>
      <c r="AW29" s="485" t="s">
        <v>303</v>
      </c>
      <c r="AX29" s="496" t="s">
        <v>66</v>
      </c>
      <c r="AY29" s="496">
        <v>0</v>
      </c>
      <c r="AZ29" s="487">
        <v>1880</v>
      </c>
      <c r="BA29" s="491" t="s">
        <v>66</v>
      </c>
      <c r="BB29" s="491">
        <v>577</v>
      </c>
      <c r="BC29" s="496" t="s">
        <v>66</v>
      </c>
      <c r="BD29" s="496" t="s">
        <v>234</v>
      </c>
      <c r="BE29" s="497">
        <v>730</v>
      </c>
      <c r="BF29" s="496" t="s">
        <v>66</v>
      </c>
      <c r="BG29" s="496" t="s">
        <v>66</v>
      </c>
      <c r="BH29" s="496" t="s">
        <v>66</v>
      </c>
      <c r="BI29" s="496" t="s">
        <v>66</v>
      </c>
      <c r="BJ29" s="496" t="s">
        <v>66</v>
      </c>
      <c r="BK29" s="496" t="s">
        <v>66</v>
      </c>
      <c r="BL29" s="496" t="s">
        <v>66</v>
      </c>
      <c r="BM29" s="496" t="s">
        <v>66</v>
      </c>
      <c r="BO29" s="480"/>
      <c r="BP29" s="492" t="s">
        <v>533</v>
      </c>
      <c r="BQ29" s="493">
        <v>44271</v>
      </c>
      <c r="BR29" s="494">
        <v>44847</v>
      </c>
      <c r="BS29" s="494">
        <v>-4305</v>
      </c>
      <c r="BT29" s="494">
        <v>-35729</v>
      </c>
      <c r="BU29" s="494">
        <v>-9067</v>
      </c>
    </row>
    <row r="30" spans="2:73" ht="12.75" customHeight="1" thickTop="1" x14ac:dyDescent="0.2">
      <c r="B30" s="489"/>
      <c r="C30" s="489"/>
      <c r="D30" s="585" t="s">
        <v>307</v>
      </c>
      <c r="E30" s="585"/>
      <c r="F30" s="585"/>
      <c r="G30" s="486">
        <v>1051</v>
      </c>
      <c r="H30" s="465">
        <v>673</v>
      </c>
      <c r="I30" s="496" t="s">
        <v>66</v>
      </c>
      <c r="J30" s="496" t="s">
        <v>66</v>
      </c>
      <c r="K30" s="496" t="s">
        <v>66</v>
      </c>
      <c r="L30" s="496" t="s">
        <v>66</v>
      </c>
      <c r="N30" s="476" t="s">
        <v>236</v>
      </c>
      <c r="O30" s="586" t="s">
        <v>301</v>
      </c>
      <c r="P30" s="586"/>
      <c r="Q30" s="586"/>
      <c r="R30" s="586"/>
      <c r="S30" s="477">
        <v>18735</v>
      </c>
      <c r="T30" s="477">
        <v>6098</v>
      </c>
      <c r="U30" s="477">
        <v>10915</v>
      </c>
      <c r="V30" s="477">
        <v>13941</v>
      </c>
      <c r="W30" s="477">
        <v>3170</v>
      </c>
      <c r="X30" s="477">
        <v>3534</v>
      </c>
      <c r="AT30" s="485"/>
      <c r="AU30" s="485"/>
      <c r="AV30" s="490" t="s">
        <v>69</v>
      </c>
      <c r="AW30" s="485" t="s">
        <v>306</v>
      </c>
      <c r="AX30" s="496" t="s">
        <v>66</v>
      </c>
      <c r="AY30" s="487">
        <v>40542</v>
      </c>
      <c r="AZ30" s="487">
        <v>33183</v>
      </c>
      <c r="BA30" s="487">
        <v>39020</v>
      </c>
      <c r="BB30" s="487">
        <v>17425</v>
      </c>
      <c r="BC30" s="496" t="s">
        <v>66</v>
      </c>
      <c r="BD30" s="496" t="s">
        <v>66</v>
      </c>
      <c r="BE30" s="496" t="s">
        <v>66</v>
      </c>
      <c r="BF30" s="496" t="s">
        <v>66</v>
      </c>
      <c r="BG30" s="496" t="s">
        <v>66</v>
      </c>
      <c r="BH30" s="496" t="s">
        <v>66</v>
      </c>
      <c r="BI30" s="496" t="s">
        <v>66</v>
      </c>
      <c r="BJ30" s="496" t="s">
        <v>66</v>
      </c>
      <c r="BK30" s="496" t="s">
        <v>66</v>
      </c>
      <c r="BL30" s="496" t="s">
        <v>66</v>
      </c>
      <c r="BM30" s="496" t="s">
        <v>66</v>
      </c>
      <c r="BO30" s="481">
        <v>9</v>
      </c>
      <c r="BP30" s="481" t="s">
        <v>534</v>
      </c>
      <c r="BQ30" s="483">
        <v>5895302</v>
      </c>
      <c r="BR30" s="482">
        <v>6058538</v>
      </c>
      <c r="BS30" s="482">
        <v>6968680</v>
      </c>
      <c r="BT30" s="482">
        <v>7670937</v>
      </c>
      <c r="BU30" s="482">
        <v>8954261</v>
      </c>
    </row>
    <row r="31" spans="2:73" ht="15" customHeight="1" thickBot="1" x14ac:dyDescent="0.25">
      <c r="B31" s="476" t="s">
        <v>236</v>
      </c>
      <c r="C31" s="586" t="s">
        <v>301</v>
      </c>
      <c r="D31" s="586"/>
      <c r="E31" s="586"/>
      <c r="F31" s="586"/>
      <c r="G31" s="505">
        <v>11</v>
      </c>
      <c r="H31" s="506">
        <v>4455</v>
      </c>
      <c r="I31" s="506">
        <v>2355</v>
      </c>
      <c r="J31" s="506">
        <v>5516</v>
      </c>
      <c r="K31" s="506">
        <v>6124</v>
      </c>
      <c r="L31" s="506">
        <v>7866</v>
      </c>
      <c r="N31" s="589"/>
      <c r="O31" s="589"/>
      <c r="P31" s="589"/>
      <c r="Q31" s="589"/>
      <c r="R31" s="499"/>
      <c r="S31" s="499"/>
      <c r="T31" s="499"/>
      <c r="U31" s="499"/>
      <c r="V31" s="499"/>
      <c r="W31" s="499"/>
      <c r="X31" s="499"/>
      <c r="AT31" s="485"/>
      <c r="AU31" s="485"/>
      <c r="AV31" s="490" t="s">
        <v>73</v>
      </c>
      <c r="AW31" s="485" t="s">
        <v>308</v>
      </c>
      <c r="AX31" s="496" t="s">
        <v>66</v>
      </c>
      <c r="AY31" s="496">
        <v>0</v>
      </c>
      <c r="AZ31" s="487">
        <v>4912</v>
      </c>
      <c r="BA31" s="496">
        <v>0</v>
      </c>
      <c r="BB31" s="496" t="s">
        <v>66</v>
      </c>
      <c r="BC31" s="496" t="s">
        <v>66</v>
      </c>
      <c r="BD31" s="496" t="s">
        <v>66</v>
      </c>
      <c r="BE31" s="496" t="s">
        <v>66</v>
      </c>
      <c r="BF31" s="496" t="s">
        <v>66</v>
      </c>
      <c r="BG31" s="496" t="s">
        <v>66</v>
      </c>
      <c r="BH31" s="496" t="s">
        <v>66</v>
      </c>
      <c r="BI31" s="496" t="s">
        <v>66</v>
      </c>
      <c r="BJ31" s="496" t="s">
        <v>66</v>
      </c>
      <c r="BK31" s="496" t="s">
        <v>66</v>
      </c>
      <c r="BL31" s="496" t="s">
        <v>66</v>
      </c>
      <c r="BM31" s="496" t="s">
        <v>66</v>
      </c>
      <c r="BO31" s="481">
        <v>10</v>
      </c>
      <c r="BP31" s="481" t="s">
        <v>535</v>
      </c>
      <c r="BQ31" s="483">
        <v>1851946</v>
      </c>
      <c r="BR31" s="482">
        <v>2121347</v>
      </c>
      <c r="BS31" s="482">
        <v>2316080</v>
      </c>
      <c r="BT31" s="482">
        <v>2462651</v>
      </c>
      <c r="BU31" s="482">
        <v>2402080</v>
      </c>
    </row>
    <row r="32" spans="2:73" ht="15.75" customHeight="1" thickTop="1" thickBot="1" x14ac:dyDescent="0.25">
      <c r="B32" s="589"/>
      <c r="C32" s="589"/>
      <c r="D32" s="589"/>
      <c r="E32" s="589"/>
      <c r="F32" s="499"/>
      <c r="G32" s="499"/>
      <c r="H32" s="499"/>
      <c r="I32" s="499"/>
      <c r="J32" s="499"/>
      <c r="K32" s="499"/>
      <c r="L32" s="499"/>
      <c r="N32" s="588" t="s">
        <v>304</v>
      </c>
      <c r="O32" s="588"/>
      <c r="P32" s="588"/>
      <c r="Q32" s="588"/>
      <c r="R32" s="588"/>
      <c r="S32" s="504">
        <v>119830</v>
      </c>
      <c r="T32" s="504">
        <v>145854</v>
      </c>
      <c r="U32" s="504">
        <v>159792</v>
      </c>
      <c r="V32" s="504">
        <v>198689</v>
      </c>
      <c r="W32" s="504">
        <v>214665</v>
      </c>
      <c r="X32" s="504">
        <v>222420</v>
      </c>
      <c r="AT32" s="485"/>
      <c r="AU32" s="485" t="s">
        <v>104</v>
      </c>
      <c r="AV32" s="485" t="s">
        <v>290</v>
      </c>
      <c r="AW32" s="485"/>
      <c r="AX32" s="486">
        <v>64284</v>
      </c>
      <c r="AY32" s="487">
        <v>34445</v>
      </c>
      <c r="AZ32" s="487">
        <v>65655</v>
      </c>
      <c r="BA32" s="487">
        <v>8681</v>
      </c>
      <c r="BB32" s="496" t="s">
        <v>66</v>
      </c>
      <c r="BC32" s="496" t="s">
        <v>66</v>
      </c>
      <c r="BD32" s="496" t="s">
        <v>66</v>
      </c>
      <c r="BE32" s="496" t="s">
        <v>66</v>
      </c>
      <c r="BF32" s="496" t="s">
        <v>66</v>
      </c>
      <c r="BG32" s="496" t="s">
        <v>66</v>
      </c>
      <c r="BH32" s="496" t="s">
        <v>66</v>
      </c>
      <c r="BI32" s="496" t="s">
        <v>66</v>
      </c>
      <c r="BJ32" s="496" t="s">
        <v>66</v>
      </c>
      <c r="BK32" s="496" t="s">
        <v>66</v>
      </c>
      <c r="BL32" s="496" t="s">
        <v>66</v>
      </c>
      <c r="BM32" s="496" t="s">
        <v>66</v>
      </c>
      <c r="BO32" s="481">
        <v>11</v>
      </c>
      <c r="BP32" s="481" t="s">
        <v>536</v>
      </c>
      <c r="BQ32" s="483">
        <v>4043356</v>
      </c>
      <c r="BR32" s="482">
        <v>3937191</v>
      </c>
      <c r="BS32" s="482">
        <v>4652600</v>
      </c>
      <c r="BT32" s="482">
        <v>5208286</v>
      </c>
      <c r="BU32" s="482">
        <v>6552181</v>
      </c>
    </row>
    <row r="33" spans="2:73" ht="14.25" customHeight="1" thickTop="1" thickBot="1" x14ac:dyDescent="0.25">
      <c r="B33" s="588" t="s">
        <v>304</v>
      </c>
      <c r="C33" s="588"/>
      <c r="D33" s="588"/>
      <c r="E33" s="588"/>
      <c r="F33" s="588"/>
      <c r="G33" s="504">
        <v>49145</v>
      </c>
      <c r="H33" s="504">
        <v>58589</v>
      </c>
      <c r="I33" s="504">
        <v>61097</v>
      </c>
      <c r="J33" s="504">
        <v>70084</v>
      </c>
      <c r="K33" s="504">
        <v>89109</v>
      </c>
      <c r="L33" s="504">
        <v>103835</v>
      </c>
      <c r="AT33" s="485"/>
      <c r="AU33" s="485" t="s">
        <v>161</v>
      </c>
      <c r="AV33" s="485" t="s">
        <v>309</v>
      </c>
      <c r="AW33" s="485"/>
      <c r="AX33" s="486">
        <v>1246</v>
      </c>
      <c r="AY33" s="487">
        <v>4505</v>
      </c>
      <c r="AZ33" s="496" t="s">
        <v>66</v>
      </c>
      <c r="BA33" s="496" t="s">
        <v>66</v>
      </c>
      <c r="BB33" s="496" t="s">
        <v>66</v>
      </c>
      <c r="BC33" s="496" t="s">
        <v>66</v>
      </c>
      <c r="BD33" s="496" t="s">
        <v>66</v>
      </c>
      <c r="BE33" s="496" t="s">
        <v>66</v>
      </c>
      <c r="BF33" s="496" t="s">
        <v>66</v>
      </c>
      <c r="BG33" s="496" t="s">
        <v>66</v>
      </c>
      <c r="BH33" s="496" t="s">
        <v>66</v>
      </c>
      <c r="BI33" s="496" t="s">
        <v>66</v>
      </c>
      <c r="BJ33" s="496" t="s">
        <v>66</v>
      </c>
      <c r="BK33" s="496" t="s">
        <v>66</v>
      </c>
      <c r="BL33" s="496" t="s">
        <v>66</v>
      </c>
      <c r="BM33" s="496" t="s">
        <v>66</v>
      </c>
      <c r="BO33" s="481">
        <v>12</v>
      </c>
      <c r="BP33" s="481" t="s">
        <v>537</v>
      </c>
      <c r="BQ33" s="483">
        <v>336806</v>
      </c>
      <c r="BR33" s="482">
        <v>289589</v>
      </c>
      <c r="BS33" s="482">
        <v>273852</v>
      </c>
      <c r="BT33" s="482">
        <v>58987</v>
      </c>
      <c r="BU33" s="482">
        <v>-80664</v>
      </c>
    </row>
    <row r="34" spans="2:73" ht="14.25" customHeight="1" thickTop="1" x14ac:dyDescent="0.2">
      <c r="B34" s="507"/>
      <c r="C34" s="507"/>
      <c r="D34" s="507"/>
      <c r="E34" s="507"/>
      <c r="F34" s="507"/>
      <c r="G34" s="508"/>
      <c r="H34" s="508"/>
      <c r="I34" s="508"/>
      <c r="J34" s="508"/>
      <c r="K34" s="508"/>
      <c r="L34" s="508"/>
      <c r="AT34" s="485"/>
      <c r="AU34" s="485" t="s">
        <v>166</v>
      </c>
      <c r="AV34" s="485" t="s">
        <v>518</v>
      </c>
      <c r="AW34" s="485"/>
      <c r="AX34" s="486" t="s">
        <v>66</v>
      </c>
      <c r="AY34" s="486" t="s">
        <v>66</v>
      </c>
      <c r="AZ34" s="486" t="s">
        <v>66</v>
      </c>
      <c r="BA34" s="486" t="s">
        <v>66</v>
      </c>
      <c r="BB34" s="486" t="s">
        <v>66</v>
      </c>
      <c r="BC34" s="486" t="s">
        <v>66</v>
      </c>
      <c r="BD34" s="486" t="s">
        <v>66</v>
      </c>
      <c r="BE34" s="486" t="s">
        <v>66</v>
      </c>
      <c r="BF34" s="486" t="s">
        <v>66</v>
      </c>
      <c r="BG34" s="486" t="s">
        <v>66</v>
      </c>
      <c r="BH34" s="486" t="s">
        <v>66</v>
      </c>
      <c r="BI34" s="486" t="s">
        <v>66</v>
      </c>
      <c r="BJ34" s="486" t="s">
        <v>66</v>
      </c>
      <c r="BK34" s="486" t="s">
        <v>66</v>
      </c>
      <c r="BL34" s="486" t="s">
        <v>66</v>
      </c>
      <c r="BM34" s="486" t="s">
        <v>66</v>
      </c>
      <c r="BO34" s="481">
        <v>13</v>
      </c>
      <c r="BP34" s="481" t="s">
        <v>310</v>
      </c>
      <c r="BQ34" s="483">
        <v>13600</v>
      </c>
      <c r="BR34" s="482">
        <v>17774</v>
      </c>
      <c r="BS34" s="509"/>
      <c r="BT34" s="509" t="s">
        <v>66</v>
      </c>
      <c r="BU34" s="482">
        <v>150000</v>
      </c>
    </row>
    <row r="35" spans="2:73" ht="13.5" customHeight="1" x14ac:dyDescent="0.2">
      <c r="B35" s="449" t="s">
        <v>315</v>
      </c>
      <c r="AT35" s="478">
        <v>4</v>
      </c>
      <c r="AU35" s="478" t="s">
        <v>310</v>
      </c>
      <c r="AV35" s="478"/>
      <c r="AW35" s="478"/>
      <c r="AX35" s="496" t="s">
        <v>66</v>
      </c>
      <c r="AY35" s="496" t="s">
        <v>66</v>
      </c>
      <c r="AZ35" s="477">
        <v>8352</v>
      </c>
      <c r="BA35" s="477">
        <v>9971</v>
      </c>
      <c r="BB35" s="477">
        <v>11000</v>
      </c>
      <c r="BC35" s="445">
        <v>10000</v>
      </c>
      <c r="BD35" s="445">
        <v>90000</v>
      </c>
      <c r="BE35" s="445">
        <v>75000</v>
      </c>
      <c r="BF35" s="445">
        <v>1650</v>
      </c>
      <c r="BG35" s="445">
        <v>25100</v>
      </c>
      <c r="BH35" s="496">
        <v>0</v>
      </c>
      <c r="BI35" s="496">
        <v>0</v>
      </c>
      <c r="BJ35" s="496">
        <v>0</v>
      </c>
      <c r="BK35" s="496">
        <v>0</v>
      </c>
      <c r="BL35" s="496">
        <v>0</v>
      </c>
      <c r="BM35" s="445">
        <v>17774</v>
      </c>
      <c r="BO35" s="481">
        <v>14</v>
      </c>
      <c r="BP35" s="481" t="s">
        <v>538</v>
      </c>
      <c r="BQ35" s="483">
        <v>198832</v>
      </c>
      <c r="BR35" s="482">
        <v>741367</v>
      </c>
      <c r="BS35" s="509">
        <v>586472</v>
      </c>
      <c r="BT35" s="509">
        <v>1356315</v>
      </c>
      <c r="BU35" s="482">
        <v>1723815</v>
      </c>
    </row>
    <row r="36" spans="2:73" ht="12.75" customHeight="1" thickBot="1" x14ac:dyDescent="0.25">
      <c r="AT36" s="478">
        <v>5</v>
      </c>
      <c r="AU36" s="478" t="s">
        <v>311</v>
      </c>
      <c r="AV36" s="478"/>
      <c r="AW36" s="478"/>
      <c r="AX36" s="477">
        <v>696726</v>
      </c>
      <c r="AY36" s="477">
        <v>716267</v>
      </c>
      <c r="AZ36" s="477">
        <v>910509</v>
      </c>
      <c r="BA36" s="477">
        <v>877592</v>
      </c>
      <c r="BB36" s="477">
        <v>810143</v>
      </c>
      <c r="BC36" s="445">
        <v>914055</v>
      </c>
      <c r="BD36" s="445">
        <v>1102501</v>
      </c>
      <c r="BE36" s="445">
        <v>1287094</v>
      </c>
      <c r="BF36" s="445">
        <v>1280969</v>
      </c>
      <c r="BG36" s="445">
        <v>1562600</v>
      </c>
      <c r="BH36" s="445">
        <v>2350346</v>
      </c>
      <c r="BI36" s="445">
        <v>2048311</v>
      </c>
      <c r="BJ36" s="445">
        <v>2103918</v>
      </c>
      <c r="BK36" s="445">
        <v>2351610</v>
      </c>
      <c r="BL36" s="445">
        <v>3703193</v>
      </c>
      <c r="BM36" s="445">
        <v>3768714</v>
      </c>
      <c r="BO36" s="510"/>
      <c r="BP36" s="510"/>
      <c r="BQ36" s="511"/>
      <c r="BR36" s="512"/>
      <c r="BS36" s="512"/>
      <c r="BT36" s="512"/>
      <c r="BU36" s="512"/>
    </row>
    <row r="37" spans="2:73" ht="12.75" customHeight="1" thickTop="1" thickBot="1" x14ac:dyDescent="0.25">
      <c r="AT37" s="478">
        <v>6</v>
      </c>
      <c r="AU37" s="478" t="s">
        <v>312</v>
      </c>
      <c r="AV37" s="478"/>
      <c r="AW37" s="478"/>
      <c r="AX37" s="479">
        <v>4750</v>
      </c>
      <c r="AY37" s="477">
        <v>24748</v>
      </c>
      <c r="AZ37" s="477">
        <v>25770</v>
      </c>
      <c r="BA37" s="477">
        <v>16576</v>
      </c>
      <c r="BB37" s="477">
        <v>14331</v>
      </c>
      <c r="BC37" s="445">
        <v>6167</v>
      </c>
      <c r="BD37" s="445">
        <v>27024</v>
      </c>
      <c r="BE37" s="445">
        <v>22151</v>
      </c>
      <c r="BF37" s="445">
        <v>32583</v>
      </c>
      <c r="BG37" s="445">
        <v>78900</v>
      </c>
      <c r="BH37" s="445">
        <v>77568</v>
      </c>
      <c r="BI37" s="445">
        <v>119805</v>
      </c>
      <c r="BJ37" s="445">
        <v>90744</v>
      </c>
      <c r="BK37" s="445">
        <v>-62172</v>
      </c>
      <c r="BL37" s="445">
        <v>183045</v>
      </c>
      <c r="BM37" s="445">
        <v>141561</v>
      </c>
      <c r="BO37" s="510"/>
      <c r="BP37" s="510" t="s">
        <v>539</v>
      </c>
      <c r="BQ37" s="511">
        <v>4592594</v>
      </c>
      <c r="BR37" s="512">
        <v>4985920</v>
      </c>
      <c r="BS37" s="512">
        <v>5512924</v>
      </c>
      <c r="BT37" s="512">
        <v>6623588</v>
      </c>
      <c r="BU37" s="512">
        <v>8345332</v>
      </c>
    </row>
    <row r="38" spans="2:73" ht="13.5" customHeight="1" thickTop="1" x14ac:dyDescent="0.2">
      <c r="AT38" s="478">
        <v>7</v>
      </c>
      <c r="AU38" s="478" t="s">
        <v>313</v>
      </c>
      <c r="AV38" s="478"/>
      <c r="AW38" s="478"/>
      <c r="AX38" s="479">
        <v>39963</v>
      </c>
      <c r="AY38" s="477">
        <v>-32957</v>
      </c>
      <c r="AZ38" s="477">
        <v>12455</v>
      </c>
      <c r="BA38" s="477">
        <v>-32986</v>
      </c>
      <c r="BB38" s="477">
        <v>74038</v>
      </c>
      <c r="BC38" s="445">
        <v>80783</v>
      </c>
      <c r="BD38" s="445">
        <v>66840</v>
      </c>
      <c r="BE38" s="445">
        <v>55240</v>
      </c>
      <c r="BF38" s="445">
        <v>424108</v>
      </c>
      <c r="BG38" s="445">
        <v>149000</v>
      </c>
      <c r="BH38" s="445">
        <v>89110</v>
      </c>
      <c r="BI38" s="445">
        <v>452217</v>
      </c>
      <c r="BJ38" s="445">
        <v>939196</v>
      </c>
      <c r="BK38" s="445">
        <v>1575541</v>
      </c>
      <c r="BL38" s="445">
        <v>376271</v>
      </c>
      <c r="BM38" s="445">
        <v>402373</v>
      </c>
    </row>
    <row r="39" spans="2:73" ht="17.25" customHeight="1" thickBot="1" x14ac:dyDescent="0.25">
      <c r="B39" s="513"/>
      <c r="C39" s="513"/>
      <c r="D39" s="513"/>
      <c r="E39" s="513"/>
      <c r="F39" s="513"/>
      <c r="G39" s="513"/>
      <c r="H39" s="513"/>
      <c r="I39" s="513"/>
      <c r="J39" s="513"/>
      <c r="K39" s="513"/>
      <c r="L39" s="513"/>
      <c r="M39" s="514"/>
      <c r="N39" s="514"/>
      <c r="O39" s="514"/>
      <c r="P39" s="514"/>
      <c r="Q39" s="514"/>
      <c r="R39" s="514"/>
      <c r="S39" s="514"/>
      <c r="T39" s="514"/>
      <c r="U39" s="514"/>
      <c r="V39" s="514"/>
      <c r="W39" s="514"/>
      <c r="X39" s="514"/>
      <c r="Y39" s="514"/>
      <c r="Z39" s="514"/>
      <c r="AT39" s="589"/>
      <c r="AU39" s="589"/>
      <c r="AV39" s="589"/>
      <c r="AW39" s="499"/>
      <c r="AX39" s="499"/>
      <c r="AY39" s="499"/>
      <c r="AZ39" s="499"/>
      <c r="BA39" s="499"/>
      <c r="BB39" s="499"/>
      <c r="BC39" s="500"/>
      <c r="BD39" s="500"/>
      <c r="BE39" s="500"/>
      <c r="BF39" s="500"/>
      <c r="BG39" s="515"/>
      <c r="BH39" s="516"/>
      <c r="BI39" s="500"/>
      <c r="BJ39" s="500"/>
      <c r="BK39" s="500"/>
      <c r="BL39" s="500"/>
      <c r="BM39" s="500"/>
    </row>
    <row r="40" spans="2:73" ht="14.25" customHeight="1" thickTop="1" thickBot="1" x14ac:dyDescent="0.25">
      <c r="B40" s="517"/>
      <c r="C40" s="517"/>
      <c r="D40" s="517"/>
      <c r="E40" s="517"/>
      <c r="F40" s="517"/>
      <c r="G40" s="517"/>
      <c r="H40" s="517"/>
      <c r="I40" s="517"/>
      <c r="J40" s="517"/>
      <c r="K40" s="517"/>
      <c r="L40" s="517"/>
      <c r="M40" s="514"/>
      <c r="N40" s="514"/>
      <c r="O40" s="514"/>
      <c r="P40" s="514"/>
      <c r="Q40" s="514"/>
      <c r="R40" s="514"/>
      <c r="S40" s="514"/>
      <c r="T40" s="514"/>
      <c r="U40" s="514"/>
      <c r="V40" s="514"/>
      <c r="W40" s="514"/>
      <c r="X40" s="514"/>
      <c r="Y40" s="514"/>
      <c r="Z40" s="514"/>
      <c r="AT40" s="588" t="s">
        <v>314</v>
      </c>
      <c r="AU40" s="588"/>
      <c r="AV40" s="588"/>
      <c r="AW40" s="588"/>
      <c r="AX40" s="504">
        <v>741439</v>
      </c>
      <c r="AY40" s="518">
        <v>708057</v>
      </c>
      <c r="AZ40" s="518">
        <v>948735</v>
      </c>
      <c r="BA40" s="518">
        <v>861181</v>
      </c>
      <c r="BB40" s="518">
        <v>898512</v>
      </c>
      <c r="BC40" s="519">
        <v>1001006</v>
      </c>
      <c r="BD40" s="519">
        <v>1196364</v>
      </c>
      <c r="BE40" s="519">
        <v>1364485</v>
      </c>
      <c r="BF40" s="519">
        <v>1737660</v>
      </c>
      <c r="BG40" s="519">
        <v>1790500</v>
      </c>
      <c r="BH40" s="519">
        <v>2517024</v>
      </c>
      <c r="BI40" s="519">
        <v>2620333</v>
      </c>
      <c r="BJ40" s="519">
        <v>3133858</v>
      </c>
      <c r="BK40" s="519">
        <v>3864980</v>
      </c>
      <c r="BL40" s="519">
        <v>4262509</v>
      </c>
      <c r="BM40" s="511">
        <v>4312649</v>
      </c>
    </row>
    <row r="41" spans="2:73" ht="14.25" customHeight="1" thickTop="1" x14ac:dyDescent="0.2">
      <c r="B41" s="470"/>
      <c r="C41" s="470"/>
      <c r="D41" s="470"/>
      <c r="E41" s="470"/>
      <c r="F41" s="470"/>
      <c r="G41" s="472"/>
      <c r="H41" s="472"/>
      <c r="I41" s="472"/>
      <c r="J41" s="472"/>
      <c r="K41" s="472"/>
      <c r="L41" s="472"/>
      <c r="M41" s="514"/>
      <c r="N41" s="514"/>
      <c r="O41" s="514"/>
      <c r="P41" s="514"/>
      <c r="Q41" s="514"/>
      <c r="R41" s="514"/>
      <c r="S41" s="514"/>
      <c r="T41" s="514"/>
      <c r="U41" s="514"/>
      <c r="V41" s="514"/>
      <c r="W41" s="514"/>
      <c r="X41" s="514"/>
      <c r="Y41" s="514"/>
      <c r="Z41" s="514"/>
      <c r="BI41" s="587"/>
      <c r="BJ41" s="587"/>
      <c r="BK41" s="587"/>
      <c r="BL41" s="587"/>
      <c r="BM41" s="587"/>
    </row>
    <row r="42" spans="2:73" ht="10.5" customHeight="1" x14ac:dyDescent="0.2">
      <c r="B42" s="517"/>
      <c r="C42" s="517"/>
      <c r="D42" s="517"/>
      <c r="E42" s="517"/>
      <c r="F42" s="517"/>
      <c r="G42" s="520"/>
      <c r="H42" s="520"/>
      <c r="I42" s="520"/>
      <c r="J42" s="520"/>
      <c r="K42" s="520"/>
      <c r="L42" s="520"/>
      <c r="M42" s="514"/>
      <c r="N42" s="514"/>
      <c r="O42" s="514"/>
      <c r="P42" s="514"/>
      <c r="Q42" s="514"/>
      <c r="R42" s="514"/>
      <c r="S42" s="514"/>
      <c r="T42" s="514"/>
      <c r="U42" s="514"/>
      <c r="V42" s="514"/>
      <c r="W42" s="514"/>
      <c r="X42" s="514"/>
      <c r="Y42" s="514"/>
      <c r="Z42" s="514"/>
    </row>
    <row r="43" spans="2:73" ht="10.5" customHeight="1" x14ac:dyDescent="0.2">
      <c r="B43" s="521"/>
      <c r="C43" s="521"/>
      <c r="D43" s="521"/>
      <c r="E43" s="521"/>
      <c r="F43" s="521"/>
      <c r="G43" s="522"/>
      <c r="H43" s="522"/>
      <c r="I43" s="522"/>
      <c r="J43" s="522"/>
      <c r="K43" s="522"/>
      <c r="L43" s="522"/>
      <c r="M43" s="514"/>
      <c r="N43" s="523"/>
      <c r="O43" s="523"/>
      <c r="P43" s="523"/>
      <c r="Q43" s="523"/>
      <c r="R43" s="523"/>
      <c r="S43" s="524"/>
      <c r="T43" s="524"/>
      <c r="U43" s="524"/>
      <c r="V43" s="524"/>
      <c r="W43" s="524"/>
      <c r="X43" s="514"/>
      <c r="Y43" s="514"/>
      <c r="Z43" s="514"/>
    </row>
    <row r="44" spans="2:73" ht="10.5" customHeight="1" x14ac:dyDescent="0.2">
      <c r="B44" s="521"/>
      <c r="C44" s="521"/>
      <c r="D44" s="521"/>
      <c r="E44" s="521"/>
      <c r="F44" s="521"/>
      <c r="G44" s="522"/>
      <c r="H44" s="522"/>
      <c r="I44" s="522"/>
      <c r="J44" s="522"/>
      <c r="K44" s="522"/>
      <c r="L44" s="522"/>
      <c r="M44" s="514"/>
      <c r="N44" s="523"/>
      <c r="O44" s="523"/>
      <c r="P44" s="523"/>
      <c r="Q44" s="523"/>
      <c r="R44" s="523"/>
      <c r="S44" s="524"/>
      <c r="T44" s="524"/>
      <c r="U44" s="524"/>
      <c r="V44" s="524"/>
      <c r="W44" s="524"/>
      <c r="X44" s="514"/>
      <c r="Y44" s="514"/>
      <c r="Z44" s="514"/>
      <c r="BC44" s="452"/>
      <c r="BD44" s="452"/>
      <c r="BE44" s="452"/>
      <c r="BF44" s="452"/>
      <c r="BG44" s="452"/>
      <c r="BH44" s="452"/>
      <c r="BI44" s="452"/>
      <c r="BJ44" s="452"/>
      <c r="BK44" s="452"/>
      <c r="BL44" s="452"/>
      <c r="BM44" s="452"/>
    </row>
    <row r="45" spans="2:73" ht="10.5" customHeight="1" x14ac:dyDescent="0.2">
      <c r="B45" s="514"/>
      <c r="C45" s="521"/>
      <c r="D45" s="521"/>
      <c r="E45" s="521"/>
      <c r="F45" s="521"/>
      <c r="G45" s="522"/>
      <c r="H45" s="522"/>
      <c r="I45" s="522"/>
      <c r="J45" s="522"/>
      <c r="K45" s="522"/>
      <c r="L45" s="522"/>
      <c r="M45" s="514"/>
      <c r="N45" s="523"/>
      <c r="O45" s="523"/>
      <c r="P45" s="523"/>
      <c r="Q45" s="523"/>
      <c r="R45" s="523"/>
      <c r="S45" s="524"/>
      <c r="T45" s="524"/>
      <c r="U45" s="524"/>
      <c r="V45" s="524"/>
      <c r="W45" s="524"/>
      <c r="X45" s="514"/>
      <c r="Y45" s="514"/>
      <c r="Z45" s="514"/>
      <c r="BC45" s="452"/>
      <c r="BD45" s="452"/>
      <c r="BE45" s="452"/>
      <c r="BF45" s="452"/>
      <c r="BG45" s="452"/>
      <c r="BH45" s="452"/>
      <c r="BI45" s="452"/>
      <c r="BJ45" s="452"/>
      <c r="BK45" s="452"/>
      <c r="BL45" s="452"/>
      <c r="BM45" s="452"/>
    </row>
    <row r="46" spans="2:73" ht="10.5" customHeight="1" x14ac:dyDescent="0.2">
      <c r="B46" s="517"/>
      <c r="C46" s="517"/>
      <c r="D46" s="517"/>
      <c r="E46" s="517"/>
      <c r="F46" s="517"/>
      <c r="G46" s="525"/>
      <c r="H46" s="525"/>
      <c r="I46" s="525"/>
      <c r="J46" s="525"/>
      <c r="K46" s="525"/>
      <c r="L46" s="525"/>
      <c r="M46" s="514"/>
      <c r="N46" s="526"/>
      <c r="O46" s="526"/>
      <c r="P46" s="526"/>
      <c r="Q46" s="526"/>
      <c r="R46" s="526"/>
      <c r="S46" s="524"/>
      <c r="T46" s="524"/>
      <c r="U46" s="524"/>
      <c r="V46" s="524"/>
      <c r="W46" s="524"/>
      <c r="X46" s="514"/>
      <c r="Y46" s="514"/>
      <c r="Z46" s="514"/>
      <c r="BC46" s="452"/>
      <c r="BD46" s="452"/>
      <c r="BE46" s="452"/>
      <c r="BF46" s="452"/>
      <c r="BG46" s="452"/>
      <c r="BH46" s="452"/>
      <c r="BI46" s="452"/>
      <c r="BJ46" s="452"/>
      <c r="BK46" s="452"/>
      <c r="BL46" s="452"/>
      <c r="BM46" s="452"/>
    </row>
    <row r="47" spans="2:73" ht="10.5" customHeight="1" x14ac:dyDescent="0.2">
      <c r="B47" s="517"/>
      <c r="C47" s="517"/>
      <c r="D47" s="514"/>
      <c r="E47" s="517"/>
      <c r="F47" s="517"/>
      <c r="G47" s="527"/>
      <c r="H47" s="525"/>
      <c r="I47" s="525"/>
      <c r="J47" s="525"/>
      <c r="K47" s="525"/>
      <c r="L47" s="525"/>
      <c r="M47" s="514"/>
      <c r="N47" s="527"/>
      <c r="O47" s="525"/>
      <c r="P47" s="525"/>
      <c r="Q47" s="525"/>
      <c r="R47" s="525"/>
      <c r="S47" s="524"/>
      <c r="T47" s="524"/>
      <c r="U47" s="524"/>
      <c r="V47" s="524"/>
      <c r="W47" s="524"/>
      <c r="X47" s="514"/>
      <c r="Y47" s="514"/>
      <c r="Z47" s="514"/>
    </row>
    <row r="48" spans="2:73" ht="10.5" customHeight="1" x14ac:dyDescent="0.2">
      <c r="B48" s="517"/>
      <c r="C48" s="517"/>
      <c r="D48" s="514"/>
      <c r="E48" s="517"/>
      <c r="F48" s="517"/>
      <c r="G48" s="527"/>
      <c r="H48" s="527"/>
      <c r="I48" s="525"/>
      <c r="J48" s="527"/>
      <c r="K48" s="525"/>
      <c r="L48" s="525"/>
      <c r="M48" s="514"/>
      <c r="N48" s="527"/>
      <c r="O48" s="527"/>
      <c r="P48" s="525"/>
      <c r="Q48" s="527"/>
      <c r="R48" s="525"/>
      <c r="S48" s="524"/>
      <c r="T48" s="524"/>
      <c r="U48" s="524"/>
      <c r="V48" s="524"/>
      <c r="W48" s="524"/>
      <c r="X48" s="514"/>
      <c r="Y48" s="514"/>
      <c r="Z48" s="514"/>
    </row>
    <row r="49" spans="2:26" ht="10.5" customHeight="1" x14ac:dyDescent="0.2">
      <c r="B49" s="517"/>
      <c r="C49" s="517"/>
      <c r="D49" s="514"/>
      <c r="E49" s="517"/>
      <c r="F49" s="517"/>
      <c r="G49" s="527"/>
      <c r="H49" s="527"/>
      <c r="I49" s="527"/>
      <c r="J49" s="527"/>
      <c r="K49" s="527"/>
      <c r="L49" s="527"/>
      <c r="M49" s="514"/>
      <c r="N49" s="527"/>
      <c r="O49" s="527"/>
      <c r="P49" s="527"/>
      <c r="Q49" s="527"/>
      <c r="R49" s="527"/>
      <c r="S49" s="524"/>
      <c r="T49" s="524"/>
      <c r="U49" s="524"/>
      <c r="V49" s="524"/>
      <c r="W49" s="524"/>
      <c r="X49" s="514"/>
      <c r="Y49" s="514"/>
      <c r="Z49" s="514"/>
    </row>
    <row r="50" spans="2:26" ht="10.5" customHeight="1" x14ac:dyDescent="0.2">
      <c r="B50" s="517"/>
      <c r="C50" s="517"/>
      <c r="D50" s="514"/>
      <c r="E50" s="517"/>
      <c r="F50" s="517"/>
      <c r="G50" s="525"/>
      <c r="H50" s="525"/>
      <c r="I50" s="525"/>
      <c r="J50" s="525"/>
      <c r="K50" s="525"/>
      <c r="L50" s="525"/>
      <c r="M50" s="514"/>
      <c r="N50" s="525"/>
      <c r="O50" s="525"/>
      <c r="P50" s="525"/>
      <c r="Q50" s="525"/>
      <c r="R50" s="525"/>
      <c r="S50" s="524"/>
      <c r="T50" s="524"/>
      <c r="U50" s="524"/>
      <c r="V50" s="524"/>
      <c r="W50" s="524"/>
      <c r="X50" s="514"/>
      <c r="Y50" s="514"/>
      <c r="Z50" s="514"/>
    </row>
    <row r="51" spans="2:26" ht="10.5" customHeight="1" x14ac:dyDescent="0.2">
      <c r="B51" s="517"/>
      <c r="C51" s="517"/>
      <c r="D51" s="517"/>
      <c r="E51" s="517"/>
      <c r="F51" s="517"/>
      <c r="G51" s="525"/>
      <c r="H51" s="525"/>
      <c r="I51" s="525"/>
      <c r="J51" s="525"/>
      <c r="K51" s="525"/>
      <c r="L51" s="525"/>
      <c r="M51" s="514"/>
      <c r="N51" s="526"/>
      <c r="O51" s="526"/>
      <c r="P51" s="526"/>
      <c r="Q51" s="526"/>
      <c r="R51" s="526"/>
      <c r="S51" s="524"/>
      <c r="T51" s="524"/>
      <c r="U51" s="524"/>
      <c r="V51" s="524"/>
      <c r="W51" s="524"/>
      <c r="X51" s="514"/>
      <c r="Y51" s="514"/>
      <c r="Z51" s="514"/>
    </row>
    <row r="52" spans="2:26" ht="10.5" customHeight="1" x14ac:dyDescent="0.2">
      <c r="B52" s="517"/>
      <c r="C52" s="517"/>
      <c r="D52" s="514"/>
      <c r="E52" s="517"/>
      <c r="F52" s="517"/>
      <c r="G52" s="527"/>
      <c r="H52" s="527"/>
      <c r="I52" s="525"/>
      <c r="J52" s="525"/>
      <c r="K52" s="525"/>
      <c r="L52" s="525"/>
      <c r="M52" s="514"/>
      <c r="N52" s="525"/>
      <c r="O52" s="525"/>
      <c r="P52" s="527"/>
      <c r="Q52" s="527"/>
      <c r="R52" s="527"/>
      <c r="S52" s="524"/>
      <c r="T52" s="524"/>
      <c r="U52" s="524"/>
      <c r="V52" s="524"/>
      <c r="W52" s="524"/>
      <c r="X52" s="514"/>
      <c r="Y52" s="514"/>
      <c r="Z52" s="514"/>
    </row>
    <row r="53" spans="2:26" ht="10.5" customHeight="1" x14ac:dyDescent="0.2">
      <c r="B53" s="517"/>
      <c r="C53" s="517"/>
      <c r="D53" s="514"/>
      <c r="E53" s="517"/>
      <c r="F53" s="517"/>
      <c r="G53" s="525"/>
      <c r="H53" s="525"/>
      <c r="I53" s="527"/>
      <c r="J53" s="527"/>
      <c r="K53" s="527"/>
      <c r="L53" s="527"/>
      <c r="M53" s="514"/>
      <c r="N53" s="525"/>
      <c r="O53" s="525"/>
      <c r="P53" s="525"/>
      <c r="Q53" s="527"/>
      <c r="R53" s="527"/>
      <c r="S53" s="524"/>
      <c r="T53" s="524"/>
      <c r="U53" s="524"/>
      <c r="V53" s="524"/>
      <c r="W53" s="524"/>
      <c r="X53" s="514"/>
      <c r="Y53" s="514"/>
      <c r="Z53" s="514"/>
    </row>
    <row r="54" spans="2:26" ht="10.5" customHeight="1" x14ac:dyDescent="0.2">
      <c r="B54" s="517"/>
      <c r="C54" s="517"/>
      <c r="D54" s="514"/>
      <c r="E54" s="517"/>
      <c r="F54" s="517"/>
      <c r="G54" s="525"/>
      <c r="H54" s="525"/>
      <c r="I54" s="525"/>
      <c r="J54" s="527"/>
      <c r="K54" s="527"/>
      <c r="L54" s="527"/>
      <c r="M54" s="514"/>
      <c r="N54" s="525"/>
      <c r="O54" s="525"/>
      <c r="P54" s="525"/>
      <c r="Q54" s="527"/>
      <c r="R54" s="527"/>
      <c r="S54" s="524"/>
      <c r="T54" s="524"/>
      <c r="U54" s="524"/>
      <c r="V54" s="524"/>
      <c r="W54" s="524"/>
      <c r="X54" s="514"/>
      <c r="Y54" s="514"/>
      <c r="Z54" s="514"/>
    </row>
    <row r="55" spans="2:26" ht="10.5" customHeight="1" x14ac:dyDescent="0.2">
      <c r="B55" s="517"/>
      <c r="C55" s="517"/>
      <c r="D55" s="514"/>
      <c r="E55" s="517"/>
      <c r="F55" s="517"/>
      <c r="G55" s="525"/>
      <c r="H55" s="525"/>
      <c r="I55" s="525"/>
      <c r="J55" s="527"/>
      <c r="K55" s="527"/>
      <c r="L55" s="525"/>
      <c r="M55" s="514"/>
      <c r="N55" s="527"/>
      <c r="O55" s="527"/>
      <c r="P55" s="527"/>
      <c r="Q55" s="527"/>
      <c r="R55" s="527"/>
      <c r="S55" s="524"/>
      <c r="T55" s="524"/>
      <c r="U55" s="524"/>
      <c r="V55" s="524"/>
      <c r="W55" s="524"/>
      <c r="X55" s="514"/>
      <c r="Y55" s="514"/>
      <c r="Z55" s="514"/>
    </row>
    <row r="56" spans="2:26" ht="10.5" customHeight="1" x14ac:dyDescent="0.2">
      <c r="B56" s="517"/>
      <c r="C56" s="517"/>
      <c r="D56" s="514"/>
      <c r="E56" s="517"/>
      <c r="F56" s="517"/>
      <c r="G56" s="527"/>
      <c r="H56" s="527"/>
      <c r="I56" s="527"/>
      <c r="J56" s="527"/>
      <c r="K56" s="527"/>
      <c r="L56" s="527"/>
      <c r="M56" s="514"/>
      <c r="N56" s="527"/>
      <c r="O56" s="527"/>
      <c r="P56" s="525"/>
      <c r="Q56" s="525"/>
      <c r="R56" s="525"/>
      <c r="S56" s="524"/>
      <c r="T56" s="524"/>
      <c r="U56" s="524"/>
      <c r="V56" s="524"/>
      <c r="W56" s="524"/>
      <c r="X56" s="514"/>
      <c r="Y56" s="514"/>
      <c r="Z56" s="514"/>
    </row>
    <row r="57" spans="2:26" ht="10.5" customHeight="1" x14ac:dyDescent="0.2">
      <c r="B57" s="521"/>
      <c r="C57" s="521"/>
      <c r="D57" s="514"/>
      <c r="E57" s="517"/>
      <c r="F57" s="517"/>
      <c r="G57" s="527"/>
      <c r="H57" s="527"/>
      <c r="I57" s="525"/>
      <c r="J57" s="525"/>
      <c r="K57" s="525"/>
      <c r="L57" s="525"/>
      <c r="M57" s="514"/>
      <c r="N57" s="528"/>
      <c r="O57" s="528"/>
      <c r="P57" s="526"/>
      <c r="Q57" s="526"/>
      <c r="R57" s="526"/>
      <c r="S57" s="524"/>
      <c r="T57" s="524"/>
      <c r="U57" s="524"/>
      <c r="V57" s="524"/>
      <c r="W57" s="524"/>
      <c r="X57" s="514"/>
      <c r="Y57" s="514"/>
      <c r="Z57" s="514"/>
    </row>
    <row r="58" spans="2:26" ht="10.5" customHeight="1" x14ac:dyDescent="0.2">
      <c r="B58" s="514"/>
      <c r="C58" s="521"/>
      <c r="D58" s="521"/>
      <c r="E58" s="521"/>
      <c r="F58" s="521"/>
      <c r="G58" s="529"/>
      <c r="H58" s="529"/>
      <c r="I58" s="529"/>
      <c r="J58" s="529"/>
      <c r="K58" s="529"/>
      <c r="L58" s="529"/>
      <c r="M58" s="514"/>
      <c r="N58" s="530"/>
      <c r="O58" s="530"/>
      <c r="P58" s="530"/>
      <c r="Q58" s="530"/>
      <c r="R58" s="530"/>
      <c r="S58" s="524"/>
      <c r="T58" s="524"/>
      <c r="U58" s="524"/>
      <c r="V58" s="524"/>
      <c r="W58" s="524"/>
      <c r="X58" s="514"/>
      <c r="Y58" s="514"/>
      <c r="Z58" s="514"/>
    </row>
    <row r="59" spans="2:26" ht="10.5" customHeight="1" x14ac:dyDescent="0.2">
      <c r="B59" s="517"/>
      <c r="C59" s="517"/>
      <c r="D59" s="517"/>
      <c r="E59" s="517"/>
      <c r="F59" s="517"/>
      <c r="G59" s="525"/>
      <c r="H59" s="525"/>
      <c r="I59" s="525"/>
      <c r="J59" s="525"/>
      <c r="K59" s="525"/>
      <c r="L59" s="525"/>
      <c r="M59" s="514"/>
      <c r="N59" s="526"/>
      <c r="O59" s="526"/>
      <c r="P59" s="526"/>
      <c r="Q59" s="526"/>
      <c r="R59" s="526"/>
      <c r="S59" s="524"/>
      <c r="T59" s="524"/>
      <c r="U59" s="524"/>
      <c r="V59" s="524"/>
      <c r="W59" s="524"/>
      <c r="X59" s="514"/>
      <c r="Y59" s="514"/>
      <c r="Z59" s="514"/>
    </row>
    <row r="60" spans="2:26" ht="10.5" customHeight="1" x14ac:dyDescent="0.2">
      <c r="B60" s="517"/>
      <c r="C60" s="517"/>
      <c r="D60" s="520"/>
      <c r="E60" s="517"/>
      <c r="F60" s="517"/>
      <c r="G60" s="525"/>
      <c r="H60" s="525"/>
      <c r="I60" s="525"/>
      <c r="J60" s="525"/>
      <c r="K60" s="525"/>
      <c r="L60" s="525"/>
      <c r="M60" s="514"/>
      <c r="N60" s="525"/>
      <c r="O60" s="525"/>
      <c r="P60" s="525"/>
      <c r="Q60" s="525"/>
      <c r="R60" s="525"/>
      <c r="S60" s="524"/>
      <c r="T60" s="524"/>
      <c r="U60" s="524"/>
      <c r="V60" s="524"/>
      <c r="W60" s="524"/>
      <c r="X60" s="514"/>
      <c r="Y60" s="514"/>
      <c r="Z60" s="514"/>
    </row>
    <row r="61" spans="2:26" ht="10.5" customHeight="1" x14ac:dyDescent="0.2">
      <c r="B61" s="517"/>
      <c r="C61" s="517"/>
      <c r="D61" s="520"/>
      <c r="E61" s="517"/>
      <c r="F61" s="517"/>
      <c r="G61" s="525"/>
      <c r="H61" s="525"/>
      <c r="I61" s="525"/>
      <c r="J61" s="525"/>
      <c r="K61" s="525"/>
      <c r="L61" s="525"/>
      <c r="M61" s="514"/>
      <c r="N61" s="525"/>
      <c r="O61" s="525"/>
      <c r="P61" s="525"/>
      <c r="Q61" s="525"/>
      <c r="R61" s="525"/>
      <c r="S61" s="524"/>
      <c r="T61" s="524"/>
      <c r="U61" s="524"/>
      <c r="V61" s="524"/>
      <c r="W61" s="524"/>
      <c r="X61" s="514"/>
      <c r="Y61" s="514"/>
      <c r="Z61" s="514"/>
    </row>
    <row r="62" spans="2:26" ht="10.5" customHeight="1" x14ac:dyDescent="0.2">
      <c r="B62" s="517"/>
      <c r="C62" s="517"/>
      <c r="D62" s="520"/>
      <c r="E62" s="517"/>
      <c r="F62" s="517"/>
      <c r="G62" s="525"/>
      <c r="H62" s="525"/>
      <c r="I62" s="527"/>
      <c r="J62" s="525"/>
      <c r="K62" s="525"/>
      <c r="L62" s="525"/>
      <c r="M62" s="514"/>
      <c r="N62" s="525"/>
      <c r="O62" s="525"/>
      <c r="P62" s="527"/>
      <c r="Q62" s="525"/>
      <c r="R62" s="525"/>
      <c r="S62" s="524"/>
      <c r="T62" s="524"/>
      <c r="U62" s="524"/>
      <c r="V62" s="524"/>
      <c r="W62" s="524"/>
      <c r="X62" s="514"/>
      <c r="Y62" s="514"/>
      <c r="Z62" s="514"/>
    </row>
    <row r="63" spans="2:26" ht="10.5" customHeight="1" x14ac:dyDescent="0.2">
      <c r="B63" s="517"/>
      <c r="C63" s="517"/>
      <c r="D63" s="520"/>
      <c r="E63" s="517"/>
      <c r="F63" s="517"/>
      <c r="G63" s="525"/>
      <c r="H63" s="525"/>
      <c r="I63" s="525"/>
      <c r="J63" s="525"/>
      <c r="K63" s="525"/>
      <c r="L63" s="525"/>
      <c r="M63" s="514"/>
      <c r="N63" s="525"/>
      <c r="O63" s="525"/>
      <c r="P63" s="525"/>
      <c r="Q63" s="525"/>
      <c r="R63" s="525"/>
      <c r="S63" s="524"/>
      <c r="T63" s="524"/>
      <c r="U63" s="524"/>
      <c r="V63" s="524"/>
      <c r="W63" s="524"/>
      <c r="X63" s="514"/>
      <c r="Y63" s="514"/>
      <c r="Z63" s="514"/>
    </row>
    <row r="64" spans="2:26" ht="10.5" customHeight="1" x14ac:dyDescent="0.2">
      <c r="B64" s="517"/>
      <c r="C64" s="517"/>
      <c r="D64" s="520"/>
      <c r="E64" s="517"/>
      <c r="F64" s="517"/>
      <c r="G64" s="527"/>
      <c r="H64" s="527"/>
      <c r="I64" s="527"/>
      <c r="J64" s="527"/>
      <c r="K64" s="527"/>
      <c r="L64" s="527"/>
      <c r="M64" s="514"/>
      <c r="N64" s="531"/>
      <c r="O64" s="527"/>
      <c r="P64" s="527"/>
      <c r="Q64" s="527"/>
      <c r="R64" s="527"/>
      <c r="S64" s="524"/>
      <c r="T64" s="524"/>
      <c r="U64" s="524"/>
      <c r="V64" s="524"/>
      <c r="W64" s="524"/>
      <c r="X64" s="514"/>
      <c r="Y64" s="514"/>
      <c r="Z64" s="514"/>
    </row>
    <row r="65" spans="2:26" ht="10.5" customHeight="1" x14ac:dyDescent="0.2">
      <c r="B65" s="517"/>
      <c r="C65" s="517"/>
      <c r="D65" s="517"/>
      <c r="E65" s="517"/>
      <c r="F65" s="517"/>
      <c r="G65" s="520"/>
      <c r="H65" s="520"/>
      <c r="I65" s="520"/>
      <c r="J65" s="532"/>
      <c r="K65" s="532"/>
      <c r="L65" s="532"/>
      <c r="M65" s="514"/>
      <c r="N65" s="531"/>
      <c r="O65" s="533"/>
      <c r="P65" s="533"/>
      <c r="Q65" s="534"/>
      <c r="R65" s="534"/>
      <c r="S65" s="524"/>
      <c r="T65" s="524"/>
      <c r="U65" s="524"/>
      <c r="V65" s="524"/>
      <c r="W65" s="524"/>
      <c r="X65" s="514"/>
      <c r="Y65" s="514"/>
      <c r="Z65" s="514"/>
    </row>
    <row r="66" spans="2:26" ht="10.5" customHeight="1" x14ac:dyDescent="0.2">
      <c r="B66" s="521"/>
      <c r="C66" s="521"/>
      <c r="D66" s="521"/>
      <c r="E66" s="521"/>
      <c r="F66" s="521"/>
      <c r="G66" s="522"/>
      <c r="H66" s="522"/>
      <c r="I66" s="522"/>
      <c r="J66" s="522"/>
      <c r="K66" s="522"/>
      <c r="L66" s="522"/>
      <c r="M66" s="514"/>
      <c r="N66" s="522"/>
      <c r="O66" s="522"/>
      <c r="P66" s="522"/>
      <c r="Q66" s="522"/>
      <c r="R66" s="522"/>
      <c r="S66" s="524"/>
      <c r="T66" s="524"/>
      <c r="U66" s="524"/>
      <c r="V66" s="524"/>
      <c r="W66" s="524"/>
      <c r="X66" s="514"/>
      <c r="Y66" s="514"/>
      <c r="Z66" s="514"/>
    </row>
    <row r="67" spans="2:26" ht="10.5" customHeight="1" x14ac:dyDescent="0.2">
      <c r="B67" s="517"/>
      <c r="C67" s="517"/>
      <c r="D67" s="517"/>
      <c r="E67" s="517"/>
      <c r="F67" s="517"/>
      <c r="G67" s="520"/>
      <c r="H67" s="520"/>
      <c r="I67" s="520"/>
      <c r="J67" s="520"/>
      <c r="K67" s="520"/>
      <c r="L67" s="520"/>
      <c r="M67" s="514"/>
      <c r="N67" s="514"/>
      <c r="O67" s="514"/>
      <c r="P67" s="514"/>
      <c r="Q67" s="514"/>
      <c r="R67" s="514"/>
      <c r="S67" s="524"/>
      <c r="T67" s="524"/>
      <c r="U67" s="524"/>
      <c r="V67" s="524"/>
      <c r="W67" s="524"/>
      <c r="X67" s="514"/>
      <c r="Y67" s="514"/>
      <c r="Z67" s="514"/>
    </row>
    <row r="68" spans="2:26" ht="10.5" customHeight="1" x14ac:dyDescent="0.2">
      <c r="B68" s="521"/>
      <c r="C68" s="521"/>
      <c r="D68" s="521"/>
      <c r="E68" s="521"/>
      <c r="F68" s="521"/>
      <c r="G68" s="529"/>
      <c r="H68" s="529"/>
      <c r="I68" s="529"/>
      <c r="J68" s="529"/>
      <c r="K68" s="529"/>
      <c r="L68" s="529"/>
      <c r="M68" s="514"/>
      <c r="N68" s="535"/>
      <c r="O68" s="535"/>
      <c r="P68" s="535"/>
      <c r="Q68" s="535"/>
      <c r="R68" s="535"/>
      <c r="S68" s="524"/>
      <c r="T68" s="524"/>
      <c r="U68" s="524"/>
      <c r="V68" s="524"/>
      <c r="W68" s="524"/>
      <c r="X68" s="514"/>
      <c r="Y68" s="514"/>
      <c r="Z68" s="514"/>
    </row>
    <row r="69" spans="2:26" ht="12" customHeight="1" x14ac:dyDescent="0.2">
      <c r="B69" s="536"/>
      <c r="C69" s="536"/>
      <c r="D69" s="536"/>
      <c r="E69" s="536"/>
      <c r="F69" s="536"/>
      <c r="G69" s="536"/>
      <c r="H69" s="536"/>
      <c r="I69" s="536"/>
      <c r="J69" s="536"/>
      <c r="K69" s="536"/>
      <c r="L69" s="536"/>
      <c r="M69" s="536"/>
      <c r="N69" s="514"/>
      <c r="O69" s="514"/>
      <c r="P69" s="514"/>
      <c r="Q69" s="514"/>
      <c r="R69" s="514"/>
      <c r="S69" s="514"/>
      <c r="T69" s="514"/>
      <c r="U69" s="514"/>
      <c r="V69" s="514"/>
      <c r="W69" s="514"/>
      <c r="X69" s="514"/>
      <c r="Y69" s="514"/>
      <c r="Z69" s="514"/>
    </row>
    <row r="70" spans="2:26" ht="12" customHeight="1" x14ac:dyDescent="0.2">
      <c r="B70" s="536"/>
      <c r="C70" s="536"/>
      <c r="D70" s="536"/>
      <c r="E70" s="536"/>
      <c r="F70" s="536"/>
      <c r="G70" s="536"/>
      <c r="H70" s="536"/>
      <c r="I70" s="536"/>
      <c r="J70" s="536"/>
      <c r="K70" s="536"/>
      <c r="L70" s="536"/>
      <c r="M70" s="536"/>
      <c r="N70" s="514"/>
      <c r="O70" s="514"/>
      <c r="P70" s="514"/>
      <c r="Q70" s="514"/>
      <c r="R70" s="514"/>
      <c r="S70" s="514"/>
      <c r="T70" s="514"/>
      <c r="U70" s="514"/>
      <c r="V70" s="514"/>
      <c r="W70" s="514"/>
      <c r="X70" s="514"/>
      <c r="Y70" s="514"/>
      <c r="Z70" s="514"/>
    </row>
    <row r="71" spans="2:26" ht="14.25" customHeight="1" x14ac:dyDescent="0.2">
      <c r="B71" s="470"/>
      <c r="C71" s="470"/>
      <c r="D71" s="470"/>
      <c r="E71" s="470"/>
      <c r="F71" s="470"/>
      <c r="G71" s="472"/>
      <c r="H71" s="472"/>
      <c r="I71" s="472"/>
      <c r="J71" s="514"/>
      <c r="K71" s="514"/>
      <c r="L71" s="514"/>
      <c r="M71" s="514"/>
      <c r="N71" s="514"/>
      <c r="O71" s="514"/>
      <c r="P71" s="514"/>
      <c r="Q71" s="514"/>
      <c r="R71" s="514"/>
      <c r="S71" s="514"/>
      <c r="T71" s="514"/>
      <c r="U71" s="514"/>
      <c r="V71" s="514"/>
      <c r="W71" s="514"/>
      <c r="X71" s="514"/>
      <c r="Y71" s="514"/>
      <c r="Z71" s="514"/>
    </row>
    <row r="72" spans="2:26" ht="9.75" customHeight="1" x14ac:dyDescent="0.2">
      <c r="B72" s="536"/>
      <c r="C72" s="536"/>
      <c r="D72" s="536"/>
      <c r="E72" s="536"/>
      <c r="F72" s="536"/>
      <c r="G72" s="537"/>
      <c r="H72" s="537"/>
      <c r="I72" s="537"/>
      <c r="J72" s="514"/>
      <c r="K72" s="514"/>
      <c r="L72" s="514"/>
      <c r="M72" s="514"/>
      <c r="N72" s="514"/>
      <c r="O72" s="514"/>
      <c r="P72" s="514"/>
      <c r="Q72" s="514"/>
      <c r="R72" s="514"/>
      <c r="S72" s="514"/>
      <c r="T72" s="514"/>
      <c r="U72" s="514"/>
      <c r="V72" s="514"/>
      <c r="W72" s="514"/>
      <c r="X72" s="514"/>
      <c r="Y72" s="514"/>
      <c r="Z72" s="514"/>
    </row>
    <row r="73" spans="2:26" ht="11.25" customHeight="1" x14ac:dyDescent="0.2">
      <c r="B73" s="521"/>
      <c r="C73" s="521"/>
      <c r="D73" s="521"/>
      <c r="E73" s="521"/>
      <c r="F73" s="521"/>
      <c r="G73" s="522"/>
      <c r="H73" s="522"/>
      <c r="I73" s="522"/>
      <c r="J73" s="514"/>
      <c r="K73" s="514"/>
      <c r="L73" s="514"/>
      <c r="M73" s="514"/>
      <c r="N73" s="514"/>
      <c r="O73" s="514"/>
      <c r="P73" s="514"/>
      <c r="Q73" s="514"/>
      <c r="R73" s="514"/>
      <c r="S73" s="514"/>
      <c r="T73" s="514"/>
      <c r="U73" s="514"/>
      <c r="V73" s="514"/>
      <c r="W73" s="514"/>
      <c r="X73" s="514"/>
      <c r="Y73" s="514"/>
      <c r="Z73" s="514"/>
    </row>
    <row r="74" spans="2:26" ht="11.25" customHeight="1" x14ac:dyDescent="0.2">
      <c r="B74" s="521"/>
      <c r="C74" s="521"/>
      <c r="D74" s="521"/>
      <c r="E74" s="521"/>
      <c r="F74" s="521"/>
      <c r="G74" s="522"/>
      <c r="H74" s="522"/>
      <c r="I74" s="522"/>
      <c r="J74" s="514"/>
      <c r="K74" s="514"/>
      <c r="L74" s="514"/>
      <c r="M74" s="514"/>
      <c r="N74" s="514"/>
      <c r="O74" s="514"/>
      <c r="P74" s="514"/>
      <c r="Q74" s="514"/>
      <c r="R74" s="514"/>
      <c r="S74" s="514"/>
      <c r="T74" s="514"/>
      <c r="U74" s="514"/>
      <c r="V74" s="514"/>
      <c r="W74" s="514"/>
      <c r="X74" s="514"/>
      <c r="Y74" s="514"/>
      <c r="Z74" s="514"/>
    </row>
    <row r="75" spans="2:26" ht="11.25" customHeight="1" x14ac:dyDescent="0.2">
      <c r="B75" s="514"/>
      <c r="C75" s="521"/>
      <c r="D75" s="521"/>
      <c r="E75" s="521"/>
      <c r="F75" s="521"/>
      <c r="G75" s="522"/>
      <c r="H75" s="522"/>
      <c r="I75" s="522"/>
      <c r="J75" s="514"/>
      <c r="K75" s="514"/>
      <c r="L75" s="514"/>
      <c r="M75" s="514"/>
      <c r="N75" s="514"/>
      <c r="O75" s="514"/>
      <c r="P75" s="514"/>
      <c r="Q75" s="514"/>
      <c r="R75" s="514"/>
      <c r="S75" s="514"/>
      <c r="T75" s="514"/>
      <c r="U75" s="514"/>
      <c r="V75" s="514"/>
      <c r="W75" s="514"/>
      <c r="X75" s="514"/>
      <c r="Y75" s="514"/>
      <c r="Z75" s="514"/>
    </row>
    <row r="76" spans="2:26" ht="11.25" customHeight="1" x14ac:dyDescent="0.2">
      <c r="B76" s="517"/>
      <c r="C76" s="517"/>
      <c r="D76" s="517"/>
      <c r="E76" s="517"/>
      <c r="F76" s="517"/>
      <c r="G76" s="525"/>
      <c r="H76" s="525"/>
      <c r="I76" s="525"/>
      <c r="J76" s="514"/>
      <c r="K76" s="514"/>
      <c r="L76" s="514"/>
      <c r="M76" s="514"/>
      <c r="N76" s="514"/>
      <c r="O76" s="514"/>
      <c r="P76" s="514"/>
      <c r="Q76" s="514"/>
      <c r="R76" s="514"/>
      <c r="S76" s="514"/>
      <c r="T76" s="514"/>
      <c r="U76" s="514"/>
      <c r="V76" s="514"/>
      <c r="W76" s="514"/>
      <c r="X76" s="514"/>
      <c r="Y76" s="514"/>
      <c r="Z76" s="514"/>
    </row>
    <row r="77" spans="2:26" ht="11.25" customHeight="1" x14ac:dyDescent="0.2">
      <c r="B77" s="517"/>
      <c r="C77" s="517"/>
      <c r="D77" s="514"/>
      <c r="E77" s="520"/>
      <c r="F77" s="517"/>
      <c r="G77" s="525"/>
      <c r="H77" s="525"/>
      <c r="I77" s="525"/>
      <c r="J77" s="514"/>
      <c r="K77" s="514"/>
      <c r="L77" s="514"/>
      <c r="M77" s="514"/>
      <c r="N77" s="514"/>
      <c r="O77" s="514"/>
      <c r="P77" s="514"/>
      <c r="Q77" s="514"/>
      <c r="R77" s="514"/>
      <c r="S77" s="514"/>
      <c r="T77" s="514"/>
      <c r="U77" s="514"/>
      <c r="V77" s="514"/>
      <c r="W77" s="514"/>
      <c r="X77" s="514"/>
      <c r="Y77" s="514"/>
      <c r="Z77" s="514"/>
    </row>
    <row r="78" spans="2:26" ht="11.25" customHeight="1" x14ac:dyDescent="0.2">
      <c r="B78" s="517"/>
      <c r="C78" s="517"/>
      <c r="D78" s="514"/>
      <c r="E78" s="520"/>
      <c r="F78" s="517"/>
      <c r="G78" s="525"/>
      <c r="H78" s="525"/>
      <c r="I78" s="527"/>
      <c r="J78" s="514"/>
      <c r="K78" s="514"/>
      <c r="L78" s="514"/>
      <c r="M78" s="514"/>
      <c r="N78" s="514"/>
      <c r="O78" s="514"/>
      <c r="P78" s="514"/>
      <c r="Q78" s="514"/>
      <c r="R78" s="514"/>
      <c r="S78" s="514"/>
      <c r="T78" s="514"/>
      <c r="U78" s="514"/>
      <c r="V78" s="514"/>
      <c r="W78" s="514"/>
      <c r="X78" s="514"/>
      <c r="Y78" s="514"/>
      <c r="Z78" s="514"/>
    </row>
    <row r="79" spans="2:26" ht="11.25" customHeight="1" x14ac:dyDescent="0.2">
      <c r="B79" s="517"/>
      <c r="C79" s="517"/>
      <c r="D79" s="514"/>
      <c r="E79" s="520"/>
      <c r="F79" s="517"/>
      <c r="G79" s="525"/>
      <c r="H79" s="525"/>
      <c r="I79" s="525"/>
      <c r="J79" s="514"/>
      <c r="K79" s="514"/>
      <c r="L79" s="514"/>
      <c r="M79" s="514"/>
      <c r="N79" s="514"/>
      <c r="O79" s="514"/>
      <c r="P79" s="514"/>
      <c r="Q79" s="514"/>
      <c r="R79" s="514"/>
      <c r="S79" s="514"/>
      <c r="T79" s="514"/>
      <c r="U79" s="514"/>
      <c r="V79" s="514"/>
      <c r="W79" s="514"/>
      <c r="X79" s="514"/>
      <c r="Y79" s="514"/>
      <c r="Z79" s="514"/>
    </row>
    <row r="80" spans="2:26" ht="11.25" customHeight="1" x14ac:dyDescent="0.2">
      <c r="B80" s="517"/>
      <c r="C80" s="517"/>
      <c r="D80" s="517"/>
      <c r="E80" s="517"/>
      <c r="F80" s="517"/>
      <c r="G80" s="525"/>
      <c r="H80" s="525"/>
      <c r="I80" s="525"/>
      <c r="J80" s="514"/>
      <c r="K80" s="514"/>
      <c r="L80" s="514"/>
      <c r="M80" s="514"/>
      <c r="N80" s="514"/>
      <c r="O80" s="514"/>
      <c r="P80" s="514"/>
      <c r="Q80" s="514"/>
      <c r="R80" s="514"/>
      <c r="S80" s="514"/>
      <c r="T80" s="514"/>
      <c r="U80" s="514"/>
      <c r="V80" s="514"/>
      <c r="W80" s="514"/>
      <c r="X80" s="514"/>
      <c r="Y80" s="514"/>
      <c r="Z80" s="514"/>
    </row>
    <row r="81" spans="2:26" ht="11.25" customHeight="1" x14ac:dyDescent="0.2">
      <c r="B81" s="517"/>
      <c r="C81" s="517"/>
      <c r="D81" s="514"/>
      <c r="E81" s="520"/>
      <c r="F81" s="517"/>
      <c r="G81" s="525"/>
      <c r="H81" s="525"/>
      <c r="I81" s="525"/>
      <c r="J81" s="514"/>
      <c r="K81" s="514"/>
      <c r="L81" s="514"/>
      <c r="M81" s="514"/>
      <c r="N81" s="514"/>
      <c r="O81" s="514"/>
      <c r="P81" s="514"/>
      <c r="Q81" s="514"/>
      <c r="R81" s="514"/>
      <c r="S81" s="514"/>
      <c r="T81" s="514"/>
      <c r="U81" s="514"/>
      <c r="V81" s="514"/>
      <c r="W81" s="514"/>
      <c r="X81" s="514"/>
      <c r="Y81" s="514"/>
      <c r="Z81" s="514"/>
    </row>
    <row r="82" spans="2:26" ht="11.25" customHeight="1" x14ac:dyDescent="0.2">
      <c r="B82" s="517"/>
      <c r="C82" s="517"/>
      <c r="D82" s="514"/>
      <c r="E82" s="520"/>
      <c r="F82" s="517"/>
      <c r="G82" s="527"/>
      <c r="H82" s="527"/>
      <c r="I82" s="527"/>
      <c r="J82" s="514"/>
      <c r="K82" s="514"/>
      <c r="L82" s="514"/>
      <c r="M82" s="514"/>
      <c r="N82" s="514"/>
      <c r="O82" s="514"/>
      <c r="P82" s="514"/>
      <c r="Q82" s="514"/>
      <c r="R82" s="514"/>
      <c r="S82" s="514"/>
      <c r="T82" s="514"/>
      <c r="U82" s="514"/>
      <c r="V82" s="514"/>
      <c r="W82" s="514"/>
      <c r="X82" s="514"/>
      <c r="Y82" s="514"/>
      <c r="Z82" s="514"/>
    </row>
    <row r="83" spans="2:26" ht="11.25" customHeight="1" x14ac:dyDescent="0.2">
      <c r="B83" s="517"/>
      <c r="C83" s="517"/>
      <c r="D83" s="514"/>
      <c r="E83" s="520"/>
      <c r="F83" s="517"/>
      <c r="G83" s="525"/>
      <c r="H83" s="525"/>
      <c r="I83" s="525"/>
      <c r="J83" s="514"/>
      <c r="K83" s="514"/>
      <c r="L83" s="514"/>
      <c r="M83" s="514"/>
      <c r="N83" s="514"/>
      <c r="O83" s="514"/>
      <c r="P83" s="514"/>
      <c r="Q83" s="514"/>
      <c r="R83" s="514"/>
      <c r="S83" s="514"/>
      <c r="T83" s="514"/>
      <c r="U83" s="514"/>
      <c r="V83" s="514"/>
      <c r="W83" s="514"/>
      <c r="X83" s="514"/>
      <c r="Y83" s="514"/>
      <c r="Z83" s="514"/>
    </row>
    <row r="84" spans="2:26" ht="11.25" customHeight="1" x14ac:dyDescent="0.2">
      <c r="B84" s="517"/>
      <c r="C84" s="517"/>
      <c r="D84" s="514"/>
      <c r="E84" s="520"/>
      <c r="F84" s="517"/>
      <c r="G84" s="525"/>
      <c r="H84" s="527"/>
      <c r="I84" s="527"/>
      <c r="J84" s="514"/>
      <c r="K84" s="514"/>
      <c r="L84" s="514"/>
      <c r="M84" s="514"/>
      <c r="N84" s="514"/>
      <c r="O84" s="514"/>
      <c r="P84" s="514"/>
      <c r="Q84" s="514"/>
      <c r="R84" s="514"/>
      <c r="S84" s="514"/>
      <c r="T84" s="514"/>
      <c r="U84" s="514"/>
      <c r="V84" s="514"/>
      <c r="W84" s="514"/>
      <c r="X84" s="514"/>
      <c r="Y84" s="514"/>
      <c r="Z84" s="514"/>
    </row>
    <row r="85" spans="2:26" ht="11.25" customHeight="1" x14ac:dyDescent="0.2">
      <c r="B85" s="514"/>
      <c r="C85" s="521"/>
      <c r="D85" s="521"/>
      <c r="E85" s="521"/>
      <c r="F85" s="521"/>
      <c r="G85" s="529"/>
      <c r="H85" s="529"/>
      <c r="I85" s="529"/>
      <c r="J85" s="514"/>
      <c r="K85" s="514"/>
      <c r="L85" s="514"/>
      <c r="M85" s="514"/>
      <c r="N85" s="514"/>
      <c r="O85" s="514"/>
      <c r="P85" s="514"/>
      <c r="Q85" s="514"/>
      <c r="R85" s="514"/>
      <c r="S85" s="514"/>
      <c r="T85" s="514"/>
      <c r="U85" s="514"/>
      <c r="V85" s="514"/>
      <c r="W85" s="514"/>
      <c r="X85" s="514"/>
      <c r="Y85" s="514"/>
      <c r="Z85" s="514"/>
    </row>
    <row r="86" spans="2:26" ht="11.25" customHeight="1" x14ac:dyDescent="0.2">
      <c r="B86" s="517"/>
      <c r="C86" s="517"/>
      <c r="D86" s="517"/>
      <c r="E86" s="517"/>
      <c r="F86" s="517"/>
      <c r="G86" s="525"/>
      <c r="H86" s="525"/>
      <c r="I86" s="525"/>
      <c r="J86" s="514"/>
      <c r="K86" s="514"/>
      <c r="L86" s="514"/>
      <c r="M86" s="514"/>
      <c r="N86" s="514"/>
      <c r="O86" s="514"/>
      <c r="P86" s="514"/>
      <c r="Q86" s="514"/>
      <c r="R86" s="514"/>
      <c r="S86" s="514"/>
      <c r="T86" s="514"/>
      <c r="U86" s="514"/>
      <c r="V86" s="514"/>
      <c r="W86" s="514"/>
      <c r="X86" s="514"/>
      <c r="Y86" s="514"/>
      <c r="Z86" s="514"/>
    </row>
    <row r="87" spans="2:26" ht="11.25" customHeight="1" x14ac:dyDescent="0.2">
      <c r="B87" s="517"/>
      <c r="C87" s="517"/>
      <c r="D87" s="520"/>
      <c r="E87" s="520"/>
      <c r="F87" s="517"/>
      <c r="G87" s="525"/>
      <c r="H87" s="525"/>
      <c r="I87" s="525"/>
      <c r="J87" s="514"/>
      <c r="K87" s="514"/>
      <c r="L87" s="514"/>
      <c r="M87" s="514"/>
      <c r="N87" s="514"/>
      <c r="O87" s="514"/>
      <c r="P87" s="514"/>
      <c r="Q87" s="514"/>
      <c r="R87" s="514"/>
      <c r="S87" s="514"/>
      <c r="T87" s="514"/>
      <c r="U87" s="514"/>
      <c r="V87" s="514"/>
      <c r="W87" s="514"/>
      <c r="X87" s="514"/>
      <c r="Y87" s="514"/>
      <c r="Z87" s="514"/>
    </row>
    <row r="88" spans="2:26" ht="11.25" customHeight="1" x14ac:dyDescent="0.2">
      <c r="B88" s="517"/>
      <c r="C88" s="517"/>
      <c r="D88" s="520"/>
      <c r="E88" s="520"/>
      <c r="F88" s="517"/>
      <c r="G88" s="525"/>
      <c r="H88" s="525"/>
      <c r="I88" s="525"/>
      <c r="J88" s="514"/>
      <c r="K88" s="514"/>
      <c r="L88" s="514"/>
      <c r="M88" s="514"/>
      <c r="N88" s="514"/>
      <c r="O88" s="514"/>
      <c r="P88" s="514"/>
      <c r="Q88" s="514"/>
      <c r="R88" s="514"/>
      <c r="S88" s="514"/>
      <c r="T88" s="514"/>
      <c r="U88" s="514"/>
      <c r="V88" s="514"/>
      <c r="W88" s="514"/>
      <c r="X88" s="514"/>
      <c r="Y88" s="514"/>
      <c r="Z88" s="514"/>
    </row>
    <row r="89" spans="2:26" ht="11.25" customHeight="1" x14ac:dyDescent="0.2">
      <c r="B89" s="517"/>
      <c r="C89" s="517"/>
      <c r="D89" s="520"/>
      <c r="E89" s="520"/>
      <c r="F89" s="517"/>
      <c r="G89" s="525"/>
      <c r="H89" s="525"/>
      <c r="I89" s="525"/>
      <c r="J89" s="514"/>
      <c r="K89" s="514"/>
      <c r="L89" s="514"/>
      <c r="M89" s="514"/>
      <c r="N89" s="514"/>
      <c r="O89" s="514"/>
      <c r="P89" s="514"/>
      <c r="Q89" s="514"/>
      <c r="R89" s="514"/>
      <c r="S89" s="514"/>
      <c r="T89" s="514"/>
      <c r="U89" s="514"/>
      <c r="V89" s="514"/>
      <c r="W89" s="514"/>
      <c r="X89" s="514"/>
      <c r="Y89" s="514"/>
      <c r="Z89" s="514"/>
    </row>
    <row r="90" spans="2:26" ht="11.25" customHeight="1" x14ac:dyDescent="0.2">
      <c r="B90" s="517"/>
      <c r="C90" s="517"/>
      <c r="D90" s="520"/>
      <c r="E90" s="520"/>
      <c r="F90" s="517"/>
      <c r="G90" s="525"/>
      <c r="H90" s="525"/>
      <c r="I90" s="525"/>
      <c r="J90" s="514"/>
      <c r="K90" s="514"/>
      <c r="L90" s="514"/>
      <c r="M90" s="514"/>
      <c r="N90" s="514"/>
      <c r="O90" s="514"/>
      <c r="P90" s="514"/>
      <c r="Q90" s="514"/>
      <c r="R90" s="514"/>
      <c r="S90" s="514"/>
      <c r="T90" s="514"/>
      <c r="U90" s="514"/>
      <c r="V90" s="514"/>
      <c r="W90" s="514"/>
      <c r="X90" s="514"/>
      <c r="Y90" s="514"/>
      <c r="Z90" s="514"/>
    </row>
    <row r="91" spans="2:26" ht="11.25" customHeight="1" x14ac:dyDescent="0.2">
      <c r="B91" s="517"/>
      <c r="C91" s="517"/>
      <c r="D91" s="520"/>
      <c r="E91" s="520"/>
      <c r="F91" s="517"/>
      <c r="G91" s="527"/>
      <c r="H91" s="527"/>
      <c r="I91" s="527"/>
      <c r="J91" s="514"/>
      <c r="K91" s="514"/>
      <c r="L91" s="514"/>
      <c r="M91" s="514"/>
      <c r="N91" s="514"/>
      <c r="O91" s="514"/>
      <c r="P91" s="514"/>
      <c r="Q91" s="514"/>
      <c r="R91" s="514"/>
      <c r="S91" s="514"/>
      <c r="T91" s="514"/>
      <c r="U91" s="514"/>
      <c r="V91" s="514"/>
      <c r="W91" s="514"/>
      <c r="X91" s="514"/>
      <c r="Y91" s="514"/>
      <c r="Z91" s="514"/>
    </row>
    <row r="92" spans="2:26" ht="11.25" customHeight="1" x14ac:dyDescent="0.2">
      <c r="B92" s="517"/>
      <c r="C92" s="517"/>
      <c r="D92" s="517"/>
      <c r="E92" s="517"/>
      <c r="F92" s="517"/>
      <c r="G92" s="532"/>
      <c r="H92" s="532"/>
      <c r="I92" s="532"/>
      <c r="J92" s="514"/>
      <c r="K92" s="514"/>
      <c r="L92" s="514"/>
      <c r="M92" s="514"/>
      <c r="N92" s="514"/>
      <c r="O92" s="514"/>
      <c r="P92" s="514"/>
      <c r="Q92" s="514"/>
      <c r="R92" s="514"/>
      <c r="S92" s="514"/>
      <c r="T92" s="514"/>
      <c r="U92" s="514"/>
      <c r="V92" s="514"/>
      <c r="W92" s="514"/>
      <c r="X92" s="514"/>
      <c r="Y92" s="514"/>
      <c r="Z92" s="514"/>
    </row>
    <row r="93" spans="2:26" ht="11.25" customHeight="1" x14ac:dyDescent="0.2">
      <c r="B93" s="521"/>
      <c r="C93" s="521"/>
      <c r="D93" s="521"/>
      <c r="E93" s="521"/>
      <c r="F93" s="521"/>
      <c r="G93" s="522"/>
      <c r="H93" s="522"/>
      <c r="I93" s="522"/>
      <c r="J93" s="514"/>
      <c r="K93" s="514"/>
      <c r="L93" s="514"/>
      <c r="M93" s="514"/>
      <c r="N93" s="514"/>
      <c r="O93" s="514"/>
      <c r="P93" s="514"/>
      <c r="Q93" s="514"/>
      <c r="R93" s="514"/>
      <c r="S93" s="514"/>
      <c r="T93" s="514"/>
      <c r="U93" s="514"/>
      <c r="V93" s="514"/>
      <c r="W93" s="514"/>
      <c r="X93" s="514"/>
      <c r="Y93" s="514"/>
      <c r="Z93" s="514"/>
    </row>
    <row r="94" spans="2:26" ht="11.25" customHeight="1" x14ac:dyDescent="0.2">
      <c r="B94" s="517"/>
      <c r="C94" s="517"/>
      <c r="D94" s="517"/>
      <c r="E94" s="517"/>
      <c r="F94" s="517"/>
      <c r="G94" s="520"/>
      <c r="H94" s="520"/>
      <c r="I94" s="520"/>
      <c r="J94" s="514"/>
      <c r="K94" s="514"/>
      <c r="L94" s="514"/>
      <c r="M94" s="514"/>
      <c r="N94" s="514"/>
      <c r="O94" s="514"/>
      <c r="P94" s="514"/>
      <c r="Q94" s="514"/>
      <c r="R94" s="514"/>
      <c r="S94" s="514"/>
      <c r="T94" s="514"/>
      <c r="U94" s="514"/>
      <c r="V94" s="514"/>
      <c r="W94" s="514"/>
      <c r="X94" s="514"/>
      <c r="Y94" s="514"/>
      <c r="Z94" s="514"/>
    </row>
    <row r="95" spans="2:26" ht="11.25" customHeight="1" x14ac:dyDescent="0.2">
      <c r="B95" s="521"/>
      <c r="C95" s="521"/>
      <c r="D95" s="521"/>
      <c r="E95" s="521"/>
      <c r="F95" s="521"/>
      <c r="G95" s="529"/>
      <c r="H95" s="529"/>
      <c r="I95" s="529"/>
      <c r="J95" s="514"/>
      <c r="K95" s="514"/>
      <c r="L95" s="514"/>
      <c r="M95" s="514"/>
      <c r="N95" s="514"/>
      <c r="O95" s="514"/>
      <c r="P95" s="514"/>
      <c r="Q95" s="514"/>
      <c r="R95" s="514"/>
      <c r="S95" s="514"/>
      <c r="T95" s="514"/>
      <c r="U95" s="514"/>
      <c r="V95" s="514"/>
      <c r="W95" s="514"/>
      <c r="X95" s="514"/>
      <c r="Y95" s="514"/>
      <c r="Z95" s="514"/>
    </row>
    <row r="96" spans="2:26" x14ac:dyDescent="0.2">
      <c r="B96" s="514"/>
      <c r="C96" s="514"/>
      <c r="D96" s="514"/>
      <c r="E96" s="514"/>
      <c r="F96" s="514"/>
      <c r="G96" s="514"/>
      <c r="H96" s="514"/>
      <c r="I96" s="514"/>
      <c r="J96" s="514"/>
      <c r="K96" s="514"/>
      <c r="L96" s="514"/>
      <c r="M96" s="514"/>
      <c r="N96" s="514"/>
      <c r="O96" s="514"/>
      <c r="P96" s="514"/>
      <c r="Q96" s="514"/>
      <c r="R96" s="514"/>
      <c r="S96" s="514"/>
      <c r="T96" s="514"/>
      <c r="U96" s="514"/>
      <c r="V96" s="514"/>
      <c r="W96" s="514"/>
      <c r="X96" s="514"/>
      <c r="Y96" s="514"/>
      <c r="Z96" s="514"/>
    </row>
    <row r="97" spans="2:26" x14ac:dyDescent="0.2">
      <c r="B97" s="514"/>
      <c r="C97" s="514"/>
      <c r="D97" s="514"/>
      <c r="E97" s="514"/>
      <c r="F97" s="514"/>
      <c r="G97" s="514"/>
      <c r="H97" s="514"/>
      <c r="I97" s="514"/>
      <c r="J97" s="514"/>
      <c r="K97" s="514"/>
      <c r="L97" s="514"/>
      <c r="M97" s="514"/>
      <c r="N97" s="514"/>
      <c r="O97" s="514"/>
      <c r="P97" s="514"/>
      <c r="Q97" s="514"/>
      <c r="R97" s="514"/>
      <c r="S97" s="514"/>
      <c r="T97" s="514"/>
      <c r="U97" s="514"/>
      <c r="V97" s="514"/>
      <c r="W97" s="514"/>
      <c r="X97" s="514"/>
      <c r="Y97" s="514"/>
      <c r="Z97" s="514"/>
    </row>
    <row r="98" spans="2:26" x14ac:dyDescent="0.2">
      <c r="B98" s="514"/>
      <c r="C98" s="514"/>
      <c r="D98" s="514"/>
      <c r="E98" s="514"/>
      <c r="F98" s="514"/>
      <c r="G98" s="514"/>
      <c r="H98" s="514"/>
      <c r="I98" s="514"/>
      <c r="J98" s="514"/>
      <c r="K98" s="514"/>
      <c r="L98" s="514"/>
      <c r="M98" s="514"/>
      <c r="N98" s="514"/>
      <c r="O98" s="514"/>
      <c r="P98" s="514"/>
      <c r="Q98" s="514"/>
      <c r="R98" s="514"/>
      <c r="S98" s="514"/>
      <c r="T98" s="514"/>
      <c r="U98" s="514"/>
      <c r="V98" s="514"/>
      <c r="W98" s="514"/>
      <c r="X98" s="514"/>
      <c r="Y98" s="514"/>
      <c r="Z98" s="514"/>
    </row>
    <row r="99" spans="2:26" x14ac:dyDescent="0.2">
      <c r="B99" s="514"/>
      <c r="C99" s="514"/>
      <c r="D99" s="514"/>
      <c r="E99" s="514"/>
      <c r="F99" s="514"/>
      <c r="G99" s="514"/>
      <c r="H99" s="514"/>
      <c r="I99" s="514"/>
      <c r="J99" s="514"/>
      <c r="K99" s="514"/>
      <c r="L99" s="514"/>
      <c r="M99" s="514"/>
      <c r="N99" s="514"/>
      <c r="O99" s="514"/>
      <c r="P99" s="514"/>
      <c r="Q99" s="514"/>
      <c r="R99" s="514"/>
      <c r="S99" s="514"/>
      <c r="T99" s="514"/>
      <c r="U99" s="514"/>
      <c r="V99" s="514"/>
      <c r="W99" s="514"/>
      <c r="X99" s="514"/>
      <c r="Y99" s="514"/>
      <c r="Z99" s="514"/>
    </row>
    <row r="100" spans="2:26" ht="18.75" x14ac:dyDescent="0.2">
      <c r="B100" s="513"/>
      <c r="C100" s="513"/>
      <c r="D100" s="513"/>
      <c r="E100" s="513"/>
      <c r="F100" s="513"/>
      <c r="G100" s="513"/>
      <c r="H100" s="513"/>
      <c r="I100" s="513"/>
      <c r="J100" s="513"/>
      <c r="K100" s="513"/>
      <c r="L100" s="513"/>
      <c r="M100" s="514"/>
      <c r="N100" s="514"/>
      <c r="O100" s="514"/>
      <c r="P100" s="514"/>
      <c r="Q100" s="514"/>
      <c r="R100" s="514"/>
      <c r="S100" s="514"/>
      <c r="T100" s="514"/>
      <c r="U100" s="514"/>
      <c r="V100" s="514"/>
      <c r="W100" s="514"/>
      <c r="X100" s="514"/>
      <c r="Y100" s="514"/>
      <c r="Z100" s="514"/>
    </row>
    <row r="101" spans="2:26" x14ac:dyDescent="0.2">
      <c r="B101" s="517"/>
      <c r="C101" s="517"/>
      <c r="D101" s="517"/>
      <c r="E101" s="517"/>
      <c r="F101" s="517"/>
      <c r="G101" s="517"/>
      <c r="H101" s="517"/>
      <c r="I101" s="517"/>
      <c r="J101" s="517"/>
      <c r="K101" s="517"/>
      <c r="L101" s="517"/>
      <c r="M101" s="514"/>
      <c r="N101" s="514"/>
      <c r="O101" s="514"/>
      <c r="P101" s="514"/>
      <c r="Q101" s="514"/>
      <c r="R101" s="514"/>
      <c r="S101" s="514"/>
      <c r="T101" s="514"/>
      <c r="U101" s="514"/>
      <c r="V101" s="514"/>
      <c r="W101" s="514"/>
      <c r="X101" s="514"/>
      <c r="Y101" s="514"/>
      <c r="Z101" s="514"/>
    </row>
    <row r="102" spans="2:26" ht="14.25" customHeight="1" x14ac:dyDescent="0.2">
      <c r="B102" s="470"/>
      <c r="C102" s="470"/>
      <c r="D102" s="470"/>
      <c r="E102" s="470"/>
      <c r="F102" s="470"/>
      <c r="G102" s="538"/>
      <c r="H102" s="538"/>
      <c r="I102" s="538"/>
      <c r="J102" s="538"/>
      <c r="K102" s="538"/>
      <c r="L102" s="538"/>
      <c r="M102" s="514"/>
      <c r="N102" s="514"/>
      <c r="O102" s="514"/>
      <c r="P102" s="514"/>
      <c r="Q102" s="514"/>
      <c r="R102" s="514"/>
      <c r="S102" s="514"/>
      <c r="T102" s="514"/>
      <c r="U102" s="514"/>
      <c r="V102" s="514"/>
      <c r="W102" s="514"/>
      <c r="X102" s="514"/>
      <c r="Y102" s="514"/>
      <c r="Z102" s="514"/>
    </row>
    <row r="103" spans="2:26" x14ac:dyDescent="0.2">
      <c r="B103" s="517"/>
      <c r="C103" s="517"/>
      <c r="D103" s="520"/>
      <c r="E103" s="520"/>
      <c r="F103" s="517"/>
      <c r="G103" s="520"/>
      <c r="H103" s="520"/>
      <c r="I103" s="520"/>
      <c r="J103" s="520"/>
      <c r="K103" s="520"/>
      <c r="L103" s="520"/>
      <c r="M103" s="514"/>
      <c r="N103" s="514"/>
      <c r="O103" s="514"/>
      <c r="P103" s="514"/>
      <c r="Q103" s="514"/>
      <c r="R103" s="514"/>
      <c r="S103" s="514"/>
      <c r="T103" s="514"/>
      <c r="U103" s="514"/>
      <c r="V103" s="514"/>
      <c r="W103" s="514"/>
      <c r="X103" s="514"/>
      <c r="Y103" s="514"/>
      <c r="Z103" s="514"/>
    </row>
    <row r="104" spans="2:26" x14ac:dyDescent="0.2">
      <c r="B104" s="521"/>
      <c r="C104" s="521"/>
      <c r="D104" s="521"/>
      <c r="E104" s="521"/>
      <c r="F104" s="521"/>
      <c r="G104" s="529"/>
      <c r="H104" s="529"/>
      <c r="I104" s="529"/>
      <c r="J104" s="529"/>
      <c r="K104" s="529"/>
      <c r="L104" s="529"/>
      <c r="M104" s="514"/>
      <c r="N104" s="514"/>
      <c r="O104" s="514"/>
      <c r="P104" s="514"/>
      <c r="Q104" s="514"/>
      <c r="R104" s="514"/>
      <c r="S104" s="514"/>
      <c r="T104" s="514"/>
      <c r="U104" s="514"/>
      <c r="V104" s="514"/>
      <c r="W104" s="514"/>
      <c r="X104" s="514"/>
      <c r="Y104" s="514"/>
      <c r="Z104" s="514"/>
    </row>
    <row r="105" spans="2:26" x14ac:dyDescent="0.2">
      <c r="B105" s="521"/>
      <c r="C105" s="521"/>
      <c r="D105" s="521"/>
      <c r="E105" s="521"/>
      <c r="F105" s="521"/>
      <c r="G105" s="529"/>
      <c r="H105" s="529"/>
      <c r="I105" s="529"/>
      <c r="J105" s="529"/>
      <c r="K105" s="529"/>
      <c r="L105" s="529"/>
      <c r="M105" s="514"/>
      <c r="N105" s="514"/>
      <c r="O105" s="514"/>
      <c r="P105" s="514"/>
      <c r="Q105" s="514"/>
      <c r="R105" s="514"/>
      <c r="S105" s="514"/>
      <c r="T105" s="514"/>
      <c r="U105" s="514"/>
      <c r="V105" s="514"/>
      <c r="W105" s="514"/>
      <c r="X105" s="514"/>
      <c r="Y105" s="514"/>
      <c r="Z105" s="514"/>
    </row>
    <row r="106" spans="2:26" x14ac:dyDescent="0.2">
      <c r="B106" s="517"/>
      <c r="C106" s="517"/>
      <c r="D106" s="520"/>
      <c r="E106" s="517"/>
      <c r="F106" s="517"/>
      <c r="G106" s="532"/>
      <c r="H106" s="532"/>
      <c r="I106" s="532"/>
      <c r="J106" s="532"/>
      <c r="K106" s="532"/>
      <c r="L106" s="532"/>
      <c r="M106" s="514"/>
      <c r="N106" s="514"/>
      <c r="O106" s="514"/>
      <c r="P106" s="514"/>
      <c r="Q106" s="514"/>
      <c r="R106" s="514"/>
      <c r="S106" s="514"/>
      <c r="T106" s="514"/>
      <c r="U106" s="514"/>
      <c r="V106" s="514"/>
      <c r="W106" s="514"/>
      <c r="X106" s="514"/>
      <c r="Y106" s="514"/>
      <c r="Z106" s="514"/>
    </row>
    <row r="107" spans="2:26" x14ac:dyDescent="0.2">
      <c r="B107" s="517"/>
      <c r="C107" s="517"/>
      <c r="D107" s="520"/>
      <c r="E107" s="520"/>
      <c r="F107" s="517"/>
      <c r="G107" s="532"/>
      <c r="H107" s="532"/>
      <c r="I107" s="532"/>
      <c r="J107" s="532"/>
      <c r="K107" s="520"/>
      <c r="L107" s="532"/>
      <c r="M107" s="514"/>
      <c r="N107" s="514"/>
      <c r="O107" s="514"/>
      <c r="P107" s="514"/>
      <c r="Q107" s="514"/>
      <c r="R107" s="514"/>
      <c r="S107" s="514"/>
      <c r="T107" s="514"/>
      <c r="U107" s="514"/>
      <c r="V107" s="514"/>
      <c r="W107" s="514"/>
      <c r="X107" s="514"/>
      <c r="Y107" s="514"/>
      <c r="Z107" s="514"/>
    </row>
    <row r="108" spans="2:26" x14ac:dyDescent="0.2">
      <c r="B108" s="517"/>
      <c r="C108" s="517"/>
      <c r="D108" s="520"/>
      <c r="E108" s="520"/>
      <c r="F108" s="517"/>
      <c r="G108" s="532"/>
      <c r="H108" s="532"/>
      <c r="I108" s="532"/>
      <c r="J108" s="532"/>
      <c r="K108" s="532"/>
      <c r="L108" s="532"/>
      <c r="M108" s="514"/>
      <c r="N108" s="514"/>
      <c r="O108" s="514"/>
      <c r="P108" s="514"/>
      <c r="Q108" s="514"/>
      <c r="R108" s="514"/>
      <c r="S108" s="514"/>
      <c r="T108" s="514"/>
      <c r="U108" s="514"/>
      <c r="V108" s="514"/>
      <c r="W108" s="514"/>
      <c r="X108" s="514"/>
      <c r="Y108" s="514"/>
      <c r="Z108" s="514"/>
    </row>
    <row r="109" spans="2:26" x14ac:dyDescent="0.2">
      <c r="B109" s="517"/>
      <c r="C109" s="517"/>
      <c r="D109" s="520"/>
      <c r="E109" s="517"/>
      <c r="F109" s="517"/>
      <c r="G109" s="532"/>
      <c r="H109" s="532"/>
      <c r="I109" s="532"/>
      <c r="J109" s="532"/>
      <c r="K109" s="532"/>
      <c r="L109" s="532"/>
      <c r="M109" s="514"/>
      <c r="N109" s="514"/>
      <c r="O109" s="514"/>
      <c r="P109" s="514"/>
      <c r="Q109" s="514"/>
      <c r="R109" s="514"/>
      <c r="S109" s="514"/>
      <c r="T109" s="514"/>
      <c r="U109" s="514"/>
      <c r="V109" s="514"/>
      <c r="W109" s="514"/>
      <c r="X109" s="514"/>
      <c r="Y109" s="514"/>
      <c r="Z109" s="514"/>
    </row>
    <row r="110" spans="2:26" ht="12.75" customHeight="1" x14ac:dyDescent="0.2">
      <c r="B110" s="517"/>
      <c r="C110" s="517"/>
      <c r="D110" s="520"/>
      <c r="E110" s="520"/>
      <c r="F110" s="517"/>
      <c r="G110" s="532"/>
      <c r="H110" s="532"/>
      <c r="I110" s="532"/>
      <c r="J110" s="532"/>
      <c r="K110" s="532"/>
      <c r="L110" s="532"/>
      <c r="M110" s="514"/>
      <c r="N110" s="514"/>
      <c r="O110" s="514"/>
      <c r="P110" s="514"/>
      <c r="Q110" s="514"/>
      <c r="R110" s="514"/>
      <c r="S110" s="514"/>
      <c r="T110" s="514"/>
      <c r="U110" s="514"/>
      <c r="V110" s="514"/>
      <c r="W110" s="514"/>
      <c r="X110" s="514"/>
      <c r="Y110" s="514"/>
      <c r="Z110" s="514"/>
    </row>
    <row r="111" spans="2:26" x14ac:dyDescent="0.2">
      <c r="B111" s="517"/>
      <c r="C111" s="517"/>
      <c r="D111" s="520"/>
      <c r="E111" s="520"/>
      <c r="F111" s="517"/>
      <c r="G111" s="520"/>
      <c r="H111" s="520"/>
      <c r="I111" s="520"/>
      <c r="J111" s="520"/>
      <c r="K111" s="527"/>
      <c r="L111" s="527"/>
      <c r="M111" s="514"/>
      <c r="N111" s="514"/>
      <c r="O111" s="514"/>
      <c r="P111" s="514"/>
      <c r="Q111" s="514"/>
      <c r="R111" s="514"/>
      <c r="S111" s="514"/>
      <c r="T111" s="514"/>
      <c r="U111" s="514"/>
      <c r="V111" s="514"/>
      <c r="W111" s="514"/>
      <c r="X111" s="514"/>
      <c r="Y111" s="514"/>
      <c r="Z111" s="514"/>
    </row>
    <row r="112" spans="2:26" ht="12.75" customHeight="1" x14ac:dyDescent="0.2">
      <c r="B112" s="517"/>
      <c r="C112" s="517"/>
      <c r="D112" s="520"/>
      <c r="E112" s="520"/>
      <c r="F112" s="517"/>
      <c r="G112" s="532"/>
      <c r="H112" s="532"/>
      <c r="I112" s="532"/>
      <c r="J112" s="520"/>
      <c r="K112" s="532"/>
      <c r="L112" s="532"/>
      <c r="M112" s="514"/>
      <c r="N112" s="514"/>
      <c r="O112" s="514"/>
      <c r="P112" s="514"/>
      <c r="Q112" s="514"/>
      <c r="R112" s="514"/>
      <c r="S112" s="514"/>
      <c r="T112" s="514"/>
      <c r="U112" s="514"/>
      <c r="V112" s="514"/>
      <c r="W112" s="514"/>
      <c r="X112" s="514"/>
      <c r="Y112" s="514"/>
      <c r="Z112" s="514"/>
    </row>
    <row r="113" spans="2:26" x14ac:dyDescent="0.2">
      <c r="B113" s="521"/>
      <c r="C113" s="521"/>
      <c r="D113" s="521"/>
      <c r="E113" s="521"/>
      <c r="F113" s="521"/>
      <c r="G113" s="529"/>
      <c r="H113" s="529"/>
      <c r="I113" s="529"/>
      <c r="J113" s="529"/>
      <c r="K113" s="529"/>
      <c r="L113" s="529"/>
      <c r="M113" s="514"/>
      <c r="N113" s="514"/>
      <c r="O113" s="514"/>
      <c r="P113" s="514"/>
      <c r="Q113" s="514"/>
      <c r="R113" s="514"/>
      <c r="S113" s="514"/>
      <c r="T113" s="514"/>
      <c r="U113" s="514"/>
      <c r="V113" s="514"/>
      <c r="W113" s="514"/>
      <c r="X113" s="514"/>
      <c r="Y113" s="514"/>
      <c r="Z113" s="514"/>
    </row>
    <row r="114" spans="2:26" x14ac:dyDescent="0.2">
      <c r="B114" s="517"/>
      <c r="C114" s="517"/>
      <c r="D114" s="520"/>
      <c r="E114" s="517"/>
      <c r="F114" s="517"/>
      <c r="G114" s="532"/>
      <c r="H114" s="532"/>
      <c r="I114" s="532"/>
      <c r="J114" s="532"/>
      <c r="K114" s="532"/>
      <c r="L114" s="532"/>
      <c r="M114" s="514"/>
      <c r="N114" s="514"/>
      <c r="O114" s="514"/>
      <c r="P114" s="514"/>
      <c r="Q114" s="514"/>
      <c r="R114" s="514"/>
      <c r="S114" s="514"/>
      <c r="T114" s="514"/>
      <c r="U114" s="514"/>
      <c r="V114" s="514"/>
      <c r="W114" s="514"/>
      <c r="X114" s="514"/>
      <c r="Y114" s="514"/>
      <c r="Z114" s="514"/>
    </row>
    <row r="115" spans="2:26" x14ac:dyDescent="0.2">
      <c r="B115" s="517"/>
      <c r="C115" s="517"/>
      <c r="D115" s="520"/>
      <c r="E115" s="520"/>
      <c r="F115" s="517"/>
      <c r="G115" s="532"/>
      <c r="H115" s="532"/>
      <c r="I115" s="532"/>
      <c r="J115" s="532"/>
      <c r="K115" s="532"/>
      <c r="L115" s="532"/>
      <c r="M115" s="514"/>
      <c r="N115" s="514"/>
      <c r="O115" s="514"/>
      <c r="P115" s="514"/>
      <c r="Q115" s="514"/>
      <c r="R115" s="514"/>
      <c r="S115" s="514"/>
      <c r="T115" s="514"/>
      <c r="U115" s="514"/>
      <c r="V115" s="514"/>
      <c r="W115" s="514"/>
      <c r="X115" s="514"/>
      <c r="Y115" s="514"/>
      <c r="Z115" s="514"/>
    </row>
    <row r="116" spans="2:26" x14ac:dyDescent="0.2">
      <c r="B116" s="517"/>
      <c r="C116" s="517"/>
      <c r="D116" s="520"/>
      <c r="E116" s="520"/>
      <c r="F116" s="517"/>
      <c r="G116" s="532"/>
      <c r="H116" s="532"/>
      <c r="I116" s="520"/>
      <c r="J116" s="532"/>
      <c r="K116" s="532"/>
      <c r="L116" s="532"/>
      <c r="M116" s="514"/>
      <c r="N116" s="514"/>
      <c r="O116" s="514"/>
      <c r="P116" s="514"/>
      <c r="Q116" s="514"/>
      <c r="R116" s="514"/>
      <c r="S116" s="514"/>
      <c r="T116" s="514"/>
      <c r="U116" s="514"/>
      <c r="V116" s="514"/>
      <c r="W116" s="514"/>
      <c r="X116" s="514"/>
      <c r="Y116" s="514"/>
      <c r="Z116" s="514"/>
    </row>
    <row r="117" spans="2:26" x14ac:dyDescent="0.2">
      <c r="B117" s="517"/>
      <c r="C117" s="517"/>
      <c r="D117" s="520"/>
      <c r="E117" s="520"/>
      <c r="F117" s="517"/>
      <c r="G117" s="532"/>
      <c r="H117" s="532"/>
      <c r="I117" s="532"/>
      <c r="J117" s="532"/>
      <c r="K117" s="532"/>
      <c r="L117" s="532"/>
      <c r="M117" s="514"/>
      <c r="N117" s="514"/>
      <c r="O117" s="514"/>
      <c r="P117" s="514"/>
      <c r="Q117" s="514"/>
      <c r="R117" s="514"/>
      <c r="S117" s="514"/>
      <c r="T117" s="514"/>
      <c r="U117" s="514"/>
      <c r="V117" s="514"/>
      <c r="W117" s="514"/>
      <c r="X117" s="514"/>
      <c r="Y117" s="514"/>
      <c r="Z117" s="514"/>
    </row>
    <row r="118" spans="2:26" x14ac:dyDescent="0.2">
      <c r="B118" s="517"/>
      <c r="C118" s="517"/>
      <c r="D118" s="520"/>
      <c r="E118" s="520"/>
      <c r="F118" s="517"/>
      <c r="G118" s="532"/>
      <c r="H118" s="532"/>
      <c r="I118" s="532"/>
      <c r="J118" s="532"/>
      <c r="K118" s="532"/>
      <c r="L118" s="532"/>
      <c r="M118" s="514"/>
      <c r="N118" s="514"/>
      <c r="O118" s="514"/>
      <c r="P118" s="514"/>
      <c r="Q118" s="514"/>
      <c r="R118" s="514"/>
      <c r="S118" s="514"/>
      <c r="T118" s="514"/>
      <c r="U118" s="514"/>
      <c r="V118" s="514"/>
      <c r="W118" s="514"/>
      <c r="X118" s="514"/>
      <c r="Y118" s="514"/>
      <c r="Z118" s="514"/>
    </row>
    <row r="119" spans="2:26" x14ac:dyDescent="0.2">
      <c r="B119" s="517"/>
      <c r="C119" s="517"/>
      <c r="D119" s="520"/>
      <c r="E119" s="517"/>
      <c r="F119" s="517"/>
      <c r="G119" s="527"/>
      <c r="H119" s="527"/>
      <c r="I119" s="527"/>
      <c r="J119" s="527"/>
      <c r="K119" s="527"/>
      <c r="L119" s="532"/>
      <c r="M119" s="514"/>
      <c r="N119" s="514"/>
      <c r="O119" s="514"/>
      <c r="P119" s="514"/>
      <c r="Q119" s="514"/>
      <c r="R119" s="514"/>
      <c r="S119" s="514"/>
      <c r="T119" s="514"/>
      <c r="U119" s="514"/>
      <c r="V119" s="514"/>
      <c r="W119" s="514"/>
      <c r="X119" s="514"/>
      <c r="Y119" s="514"/>
      <c r="Z119" s="514"/>
    </row>
    <row r="120" spans="2:26" ht="15.75" customHeight="1" x14ac:dyDescent="0.2">
      <c r="B120" s="517"/>
      <c r="C120" s="517"/>
      <c r="D120" s="520"/>
      <c r="E120" s="517"/>
      <c r="F120" s="517"/>
      <c r="G120" s="532"/>
      <c r="H120" s="532"/>
      <c r="I120" s="532"/>
      <c r="J120" s="532"/>
      <c r="K120" s="532"/>
      <c r="L120" s="532"/>
      <c r="M120" s="514"/>
      <c r="N120" s="514"/>
      <c r="O120" s="514"/>
      <c r="P120" s="514"/>
      <c r="Q120" s="514"/>
      <c r="R120" s="514"/>
      <c r="S120" s="514"/>
      <c r="T120" s="514"/>
      <c r="U120" s="514"/>
      <c r="V120" s="514"/>
      <c r="W120" s="514"/>
      <c r="X120" s="514"/>
      <c r="Y120" s="514"/>
      <c r="Z120" s="514"/>
    </row>
    <row r="121" spans="2:26" x14ac:dyDescent="0.2">
      <c r="B121" s="521"/>
      <c r="C121" s="521"/>
      <c r="D121" s="521"/>
      <c r="E121" s="521"/>
      <c r="F121" s="521"/>
      <c r="G121" s="529"/>
      <c r="H121" s="529"/>
      <c r="I121" s="529"/>
      <c r="J121" s="527"/>
      <c r="K121" s="527"/>
      <c r="L121" s="527"/>
      <c r="M121" s="514"/>
      <c r="N121" s="514"/>
      <c r="O121" s="514"/>
      <c r="P121" s="514"/>
      <c r="Q121" s="514"/>
      <c r="R121" s="514"/>
      <c r="S121" s="514"/>
      <c r="T121" s="514"/>
      <c r="U121" s="514"/>
      <c r="V121" s="514"/>
      <c r="W121" s="514"/>
      <c r="X121" s="514"/>
      <c r="Y121" s="514"/>
      <c r="Z121" s="514"/>
    </row>
    <row r="122" spans="2:26" x14ac:dyDescent="0.2">
      <c r="B122" s="521"/>
      <c r="C122" s="521"/>
      <c r="D122" s="521"/>
      <c r="E122" s="521"/>
      <c r="F122" s="521"/>
      <c r="G122" s="529"/>
      <c r="H122" s="529"/>
      <c r="I122" s="529"/>
      <c r="J122" s="529"/>
      <c r="K122" s="529"/>
      <c r="L122" s="529"/>
      <c r="M122" s="514"/>
      <c r="N122" s="514"/>
      <c r="O122" s="514"/>
      <c r="P122" s="514"/>
      <c r="Q122" s="514"/>
      <c r="R122" s="514"/>
      <c r="S122" s="514"/>
      <c r="T122" s="514"/>
      <c r="U122" s="514"/>
      <c r="V122" s="514"/>
      <c r="W122" s="514"/>
      <c r="X122" s="514"/>
      <c r="Y122" s="514"/>
      <c r="Z122" s="514"/>
    </row>
    <row r="123" spans="2:26" x14ac:dyDescent="0.2">
      <c r="B123" s="521"/>
      <c r="C123" s="521"/>
      <c r="D123" s="521"/>
      <c r="E123" s="521"/>
      <c r="F123" s="521"/>
      <c r="G123" s="529"/>
      <c r="H123" s="529"/>
      <c r="I123" s="527"/>
      <c r="J123" s="529"/>
      <c r="K123" s="527"/>
      <c r="L123" s="529"/>
      <c r="M123" s="514"/>
      <c r="N123" s="514"/>
      <c r="O123" s="514"/>
      <c r="P123" s="514"/>
      <c r="Q123" s="514"/>
      <c r="R123" s="514"/>
      <c r="S123" s="514"/>
      <c r="T123" s="514"/>
      <c r="U123" s="514"/>
      <c r="V123" s="514"/>
      <c r="W123" s="514"/>
      <c r="X123" s="514"/>
      <c r="Y123" s="514"/>
      <c r="Z123" s="514"/>
    </row>
    <row r="124" spans="2:26" x14ac:dyDescent="0.2">
      <c r="B124" s="521"/>
      <c r="C124" s="521"/>
      <c r="D124" s="521"/>
      <c r="E124" s="521"/>
      <c r="F124" s="521"/>
      <c r="G124" s="529"/>
      <c r="H124" s="529"/>
      <c r="I124" s="529"/>
      <c r="J124" s="529"/>
      <c r="K124" s="529"/>
      <c r="L124" s="529"/>
      <c r="M124" s="514"/>
      <c r="N124" s="514"/>
      <c r="O124" s="514"/>
      <c r="P124" s="514"/>
      <c r="Q124" s="514"/>
      <c r="R124" s="514"/>
      <c r="S124" s="514"/>
      <c r="T124" s="514"/>
      <c r="U124" s="514"/>
      <c r="V124" s="514"/>
      <c r="W124" s="514"/>
      <c r="X124" s="514"/>
      <c r="Y124" s="514"/>
      <c r="Z124" s="514"/>
    </row>
    <row r="125" spans="2:26" x14ac:dyDescent="0.2">
      <c r="B125" s="517"/>
      <c r="C125" s="517"/>
      <c r="D125" s="520"/>
      <c r="E125" s="520"/>
      <c r="F125" s="517"/>
      <c r="G125" s="520"/>
      <c r="H125" s="538"/>
      <c r="I125" s="520"/>
      <c r="J125" s="520"/>
      <c r="K125" s="520"/>
      <c r="L125" s="520"/>
      <c r="M125" s="514"/>
      <c r="N125" s="514"/>
      <c r="O125" s="514"/>
      <c r="P125" s="514"/>
      <c r="Q125" s="514"/>
      <c r="R125" s="514"/>
      <c r="S125" s="514"/>
      <c r="T125" s="514"/>
      <c r="U125" s="514"/>
      <c r="V125" s="514"/>
      <c r="W125" s="514"/>
      <c r="X125" s="514"/>
      <c r="Y125" s="514"/>
      <c r="Z125" s="514"/>
    </row>
    <row r="126" spans="2:26" x14ac:dyDescent="0.2">
      <c r="B126" s="521"/>
      <c r="C126" s="521"/>
      <c r="D126" s="521"/>
      <c r="E126" s="521"/>
      <c r="F126" s="521"/>
      <c r="G126" s="529"/>
      <c r="H126" s="529"/>
      <c r="I126" s="529"/>
      <c r="J126" s="529"/>
      <c r="K126" s="529"/>
      <c r="L126" s="529"/>
      <c r="M126" s="514"/>
      <c r="N126" s="514"/>
      <c r="O126" s="514"/>
      <c r="P126" s="514"/>
      <c r="Q126" s="514"/>
      <c r="R126" s="514"/>
      <c r="S126" s="514"/>
      <c r="T126" s="514"/>
      <c r="U126" s="514"/>
      <c r="V126" s="514"/>
      <c r="W126" s="514"/>
      <c r="X126" s="514"/>
      <c r="Y126" s="514"/>
      <c r="Z126" s="514"/>
    </row>
    <row r="127" spans="2:26" x14ac:dyDescent="0.2">
      <c r="B127" s="536"/>
      <c r="C127" s="536"/>
      <c r="D127" s="536"/>
      <c r="E127" s="536"/>
      <c r="F127" s="536"/>
      <c r="G127" s="536"/>
      <c r="H127" s="536"/>
      <c r="I127" s="536"/>
      <c r="J127" s="536"/>
      <c r="K127" s="536"/>
      <c r="L127" s="536"/>
      <c r="M127" s="514"/>
      <c r="N127" s="514"/>
      <c r="O127" s="514"/>
      <c r="P127" s="514"/>
      <c r="Q127" s="514"/>
      <c r="R127" s="514"/>
      <c r="S127" s="514"/>
      <c r="T127" s="514"/>
      <c r="U127" s="514"/>
      <c r="V127" s="514"/>
      <c r="W127" s="514"/>
      <c r="X127" s="514"/>
      <c r="Y127" s="514"/>
      <c r="Z127" s="514"/>
    </row>
    <row r="128" spans="2:26" x14ac:dyDescent="0.2">
      <c r="B128" s="514"/>
      <c r="C128" s="514"/>
      <c r="D128" s="514"/>
      <c r="E128" s="514"/>
      <c r="F128" s="514"/>
      <c r="G128" s="524"/>
      <c r="H128" s="524"/>
      <c r="I128" s="524"/>
      <c r="J128" s="524"/>
      <c r="K128" s="524"/>
      <c r="L128" s="524"/>
      <c r="M128" s="514"/>
      <c r="N128" s="514"/>
      <c r="O128" s="514"/>
      <c r="P128" s="514"/>
      <c r="Q128" s="514"/>
      <c r="R128" s="514"/>
      <c r="S128" s="514"/>
      <c r="T128" s="514"/>
      <c r="U128" s="514"/>
      <c r="V128" s="514"/>
      <c r="W128" s="514"/>
      <c r="X128" s="514"/>
      <c r="Y128" s="514"/>
      <c r="Z128" s="514"/>
    </row>
    <row r="129" spans="2:26" x14ac:dyDescent="0.2">
      <c r="B129" s="514"/>
      <c r="C129" s="514"/>
      <c r="D129" s="514"/>
      <c r="E129" s="514"/>
      <c r="F129" s="514"/>
      <c r="G129" s="539"/>
      <c r="H129" s="539"/>
      <c r="I129" s="539"/>
      <c r="J129" s="539"/>
      <c r="K129" s="539"/>
      <c r="L129" s="539"/>
      <c r="M129" s="514"/>
      <c r="N129" s="514"/>
      <c r="O129" s="514"/>
      <c r="P129" s="514"/>
      <c r="Q129" s="514"/>
      <c r="R129" s="514"/>
      <c r="S129" s="514"/>
      <c r="T129" s="514"/>
      <c r="U129" s="514"/>
      <c r="V129" s="514"/>
      <c r="W129" s="514"/>
      <c r="X129" s="514"/>
      <c r="Y129" s="514"/>
      <c r="Z129" s="514"/>
    </row>
    <row r="130" spans="2:26" x14ac:dyDescent="0.2">
      <c r="B130" s="514"/>
      <c r="C130" s="514"/>
      <c r="D130" s="514"/>
      <c r="E130" s="514"/>
      <c r="F130" s="514"/>
      <c r="G130" s="524"/>
      <c r="H130" s="524"/>
      <c r="I130" s="524"/>
      <c r="J130" s="524"/>
      <c r="K130" s="524"/>
      <c r="L130" s="524"/>
      <c r="M130" s="514"/>
      <c r="N130" s="514"/>
      <c r="O130" s="514"/>
      <c r="P130" s="514"/>
      <c r="Q130" s="514"/>
      <c r="R130" s="514"/>
      <c r="S130" s="514"/>
      <c r="T130" s="514"/>
      <c r="U130" s="514"/>
      <c r="V130" s="514"/>
      <c r="W130" s="514"/>
      <c r="X130" s="514"/>
      <c r="Y130" s="514"/>
      <c r="Z130" s="514"/>
    </row>
    <row r="131" spans="2:26" x14ac:dyDescent="0.2">
      <c r="B131" s="514"/>
      <c r="C131" s="514"/>
      <c r="D131" s="514"/>
      <c r="E131" s="514"/>
      <c r="F131" s="514"/>
      <c r="G131" s="524"/>
      <c r="H131" s="524"/>
      <c r="I131" s="524"/>
      <c r="J131" s="524"/>
      <c r="K131" s="524"/>
      <c r="L131" s="524"/>
      <c r="M131" s="514"/>
      <c r="N131" s="514"/>
      <c r="O131" s="514"/>
      <c r="P131" s="514"/>
      <c r="Q131" s="514"/>
      <c r="R131" s="514"/>
      <c r="S131" s="514"/>
      <c r="T131" s="514"/>
      <c r="U131" s="514"/>
      <c r="V131" s="514"/>
      <c r="W131" s="514"/>
      <c r="X131" s="514"/>
      <c r="Y131" s="514"/>
      <c r="Z131" s="514"/>
    </row>
    <row r="132" spans="2:26" x14ac:dyDescent="0.2">
      <c r="B132" s="514"/>
      <c r="C132" s="514"/>
      <c r="D132" s="514"/>
      <c r="E132" s="514"/>
      <c r="F132" s="514"/>
      <c r="G132" s="524"/>
      <c r="H132" s="524"/>
      <c r="I132" s="524"/>
      <c r="J132" s="524"/>
      <c r="K132" s="524"/>
      <c r="L132" s="524"/>
      <c r="M132" s="514"/>
      <c r="N132" s="514"/>
      <c r="O132" s="514"/>
      <c r="P132" s="514"/>
      <c r="Q132" s="514"/>
      <c r="R132" s="514"/>
      <c r="S132" s="514"/>
      <c r="T132" s="514"/>
      <c r="U132" s="514"/>
      <c r="V132" s="514"/>
      <c r="W132" s="514"/>
      <c r="X132" s="514"/>
      <c r="Y132" s="514"/>
      <c r="Z132" s="514"/>
    </row>
    <row r="133" spans="2:26" x14ac:dyDescent="0.2">
      <c r="B133" s="514"/>
      <c r="C133" s="514"/>
      <c r="D133" s="514"/>
      <c r="E133" s="514"/>
      <c r="F133" s="514"/>
      <c r="G133" s="524"/>
      <c r="H133" s="524"/>
      <c r="I133" s="524"/>
      <c r="J133" s="524"/>
      <c r="K133" s="524"/>
      <c r="L133" s="524"/>
      <c r="M133" s="514"/>
      <c r="N133" s="514"/>
      <c r="O133" s="514"/>
      <c r="P133" s="514"/>
      <c r="Q133" s="514"/>
      <c r="R133" s="514"/>
      <c r="S133" s="514"/>
      <c r="T133" s="514"/>
      <c r="U133" s="514"/>
      <c r="V133" s="514"/>
      <c r="W133" s="514"/>
      <c r="X133" s="514"/>
      <c r="Y133" s="514"/>
      <c r="Z133" s="514"/>
    </row>
    <row r="134" spans="2:26" x14ac:dyDescent="0.2">
      <c r="B134" s="514"/>
      <c r="C134" s="514"/>
      <c r="D134" s="514"/>
      <c r="E134" s="514"/>
      <c r="F134" s="514"/>
      <c r="G134" s="524"/>
      <c r="H134" s="524"/>
      <c r="I134" s="524"/>
      <c r="J134" s="524"/>
      <c r="K134" s="524"/>
      <c r="L134" s="524"/>
      <c r="M134" s="514"/>
      <c r="N134" s="514"/>
      <c r="O134" s="514"/>
      <c r="P134" s="514"/>
      <c r="Q134" s="514"/>
      <c r="R134" s="514"/>
      <c r="S134" s="514"/>
      <c r="T134" s="514"/>
      <c r="U134" s="514"/>
      <c r="V134" s="514"/>
      <c r="W134" s="514"/>
      <c r="X134" s="514"/>
      <c r="Y134" s="514"/>
      <c r="Z134" s="514"/>
    </row>
    <row r="135" spans="2:26" x14ac:dyDescent="0.2">
      <c r="B135" s="514"/>
      <c r="C135" s="514"/>
      <c r="D135" s="514"/>
      <c r="E135" s="514"/>
      <c r="F135" s="514"/>
      <c r="G135" s="514"/>
      <c r="H135" s="514"/>
      <c r="I135" s="514"/>
      <c r="J135" s="514"/>
      <c r="K135" s="514"/>
      <c r="L135" s="514"/>
      <c r="M135" s="514"/>
      <c r="N135" s="514"/>
      <c r="O135" s="514"/>
      <c r="P135" s="514"/>
      <c r="Q135" s="514"/>
      <c r="R135" s="514"/>
      <c r="S135" s="514"/>
      <c r="T135" s="514"/>
      <c r="U135" s="514"/>
      <c r="V135" s="514"/>
      <c r="W135" s="514"/>
      <c r="X135" s="514"/>
      <c r="Y135" s="514"/>
      <c r="Z135" s="514"/>
    </row>
    <row r="136" spans="2:26" x14ac:dyDescent="0.2">
      <c r="B136" s="514"/>
      <c r="C136" s="514"/>
      <c r="D136" s="514"/>
      <c r="E136" s="514"/>
      <c r="F136" s="514"/>
      <c r="G136" s="514"/>
      <c r="H136" s="514"/>
      <c r="I136" s="514"/>
      <c r="J136" s="514"/>
      <c r="K136" s="514"/>
      <c r="L136" s="514"/>
      <c r="M136" s="514"/>
      <c r="N136" s="514"/>
      <c r="O136" s="514"/>
      <c r="P136" s="514"/>
      <c r="Q136" s="514"/>
      <c r="R136" s="514"/>
      <c r="S136" s="514"/>
      <c r="T136" s="514"/>
      <c r="U136" s="514"/>
      <c r="V136" s="514"/>
      <c r="W136" s="514"/>
      <c r="X136" s="514"/>
      <c r="Y136" s="514"/>
      <c r="Z136" s="514"/>
    </row>
    <row r="137" spans="2:26" x14ac:dyDescent="0.2">
      <c r="B137" s="514"/>
      <c r="C137" s="514"/>
      <c r="D137" s="514"/>
      <c r="E137" s="514"/>
      <c r="F137" s="514"/>
      <c r="G137" s="514"/>
      <c r="H137" s="514"/>
      <c r="I137" s="514"/>
      <c r="J137" s="514"/>
      <c r="K137" s="514"/>
      <c r="L137" s="514"/>
      <c r="M137" s="514"/>
      <c r="N137" s="514"/>
      <c r="O137" s="514"/>
      <c r="P137" s="514"/>
      <c r="Q137" s="514"/>
      <c r="R137" s="514"/>
      <c r="S137" s="514"/>
      <c r="T137" s="514"/>
      <c r="U137" s="514"/>
      <c r="V137" s="514"/>
      <c r="W137" s="514"/>
      <c r="X137" s="514"/>
      <c r="Y137" s="514"/>
      <c r="Z137" s="514"/>
    </row>
    <row r="138" spans="2:26" x14ac:dyDescent="0.2">
      <c r="B138" s="514"/>
      <c r="C138" s="514"/>
      <c r="D138" s="514"/>
      <c r="E138" s="514"/>
      <c r="F138" s="514"/>
      <c r="G138" s="514"/>
      <c r="H138" s="514"/>
      <c r="I138" s="514"/>
      <c r="J138" s="514"/>
      <c r="K138" s="514"/>
      <c r="L138" s="514"/>
      <c r="M138" s="514"/>
      <c r="N138" s="514"/>
      <c r="O138" s="514"/>
      <c r="P138" s="514"/>
      <c r="Q138" s="514"/>
      <c r="R138" s="514"/>
      <c r="S138" s="514"/>
      <c r="T138" s="514"/>
      <c r="U138" s="514"/>
      <c r="V138" s="514"/>
      <c r="W138" s="514"/>
      <c r="X138" s="514"/>
      <c r="Y138" s="514"/>
      <c r="Z138" s="514"/>
    </row>
    <row r="139" spans="2:26" x14ac:dyDescent="0.2">
      <c r="B139" s="514"/>
      <c r="C139" s="514"/>
      <c r="D139" s="514"/>
      <c r="E139" s="514"/>
      <c r="F139" s="514"/>
      <c r="G139" s="514"/>
      <c r="H139" s="514"/>
      <c r="I139" s="514"/>
      <c r="J139" s="514"/>
      <c r="K139" s="514"/>
      <c r="L139" s="514"/>
      <c r="M139" s="514"/>
      <c r="N139" s="514"/>
      <c r="O139" s="514"/>
      <c r="P139" s="514"/>
      <c r="Q139" s="514"/>
      <c r="R139" s="514"/>
      <c r="S139" s="514"/>
      <c r="T139" s="514"/>
      <c r="U139" s="514"/>
      <c r="V139" s="514"/>
      <c r="W139" s="514"/>
      <c r="X139" s="514"/>
      <c r="Y139" s="514"/>
      <c r="Z139" s="514"/>
    </row>
    <row r="140" spans="2:26" ht="18.75" customHeight="1" x14ac:dyDescent="0.2">
      <c r="B140" s="513"/>
      <c r="C140" s="513"/>
      <c r="D140" s="513"/>
      <c r="E140" s="513"/>
      <c r="F140" s="513"/>
      <c r="G140" s="513"/>
      <c r="H140" s="513"/>
      <c r="I140" s="513"/>
      <c r="J140" s="513"/>
      <c r="K140" s="513"/>
      <c r="L140" s="513"/>
      <c r="M140" s="513"/>
      <c r="N140" s="513"/>
      <c r="O140" s="514"/>
      <c r="P140" s="514"/>
      <c r="Q140" s="514"/>
      <c r="R140" s="514"/>
      <c r="S140" s="514"/>
      <c r="T140" s="514"/>
      <c r="U140" s="514"/>
      <c r="V140" s="514"/>
      <c r="W140" s="514"/>
      <c r="X140" s="514"/>
      <c r="Y140" s="514"/>
      <c r="Z140" s="514"/>
    </row>
    <row r="141" spans="2:26" ht="13.5" customHeight="1" x14ac:dyDescent="0.2">
      <c r="B141" s="517"/>
      <c r="C141" s="517"/>
      <c r="D141" s="517"/>
      <c r="E141" s="517"/>
      <c r="F141" s="517"/>
      <c r="G141" s="517"/>
      <c r="H141" s="517"/>
      <c r="I141" s="517"/>
      <c r="J141" s="517"/>
      <c r="K141" s="517"/>
      <c r="L141" s="517"/>
      <c r="M141" s="517"/>
      <c r="N141" s="517"/>
      <c r="O141" s="514"/>
      <c r="P141" s="514"/>
      <c r="Q141" s="514"/>
      <c r="R141" s="514"/>
      <c r="S141" s="514"/>
      <c r="T141" s="514"/>
      <c r="U141" s="514"/>
      <c r="V141" s="514"/>
      <c r="W141" s="514"/>
      <c r="X141" s="514"/>
      <c r="Y141" s="514"/>
      <c r="Z141" s="514"/>
    </row>
    <row r="142" spans="2:26" x14ac:dyDescent="0.2">
      <c r="B142" s="470"/>
      <c r="C142" s="470"/>
      <c r="D142" s="470"/>
      <c r="E142" s="470"/>
      <c r="F142" s="470"/>
      <c r="G142" s="472"/>
      <c r="H142" s="472"/>
      <c r="I142" s="472"/>
      <c r="J142" s="472"/>
      <c r="K142" s="472"/>
      <c r="L142" s="514"/>
      <c r="M142" s="514"/>
      <c r="N142" s="540"/>
      <c r="O142" s="514"/>
      <c r="P142" s="514"/>
      <c r="Q142" s="514"/>
      <c r="R142" s="514"/>
      <c r="S142" s="514"/>
      <c r="T142" s="514"/>
      <c r="U142" s="514"/>
      <c r="V142" s="514"/>
      <c r="W142" s="514"/>
      <c r="X142" s="514"/>
      <c r="Y142" s="514"/>
      <c r="Z142" s="514"/>
    </row>
    <row r="143" spans="2:26" ht="12.75" customHeight="1" x14ac:dyDescent="0.2">
      <c r="B143" s="521"/>
      <c r="C143" s="521"/>
      <c r="D143" s="521"/>
      <c r="E143" s="521"/>
      <c r="F143" s="521"/>
      <c r="G143" s="522"/>
      <c r="H143" s="522"/>
      <c r="I143" s="522"/>
      <c r="J143" s="522"/>
      <c r="K143" s="522"/>
      <c r="L143" s="514"/>
      <c r="M143" s="514"/>
      <c r="N143" s="540"/>
      <c r="O143" s="522"/>
      <c r="P143" s="522"/>
      <c r="Q143" s="522"/>
      <c r="R143" s="522"/>
      <c r="S143" s="514"/>
      <c r="T143" s="514"/>
      <c r="U143" s="514"/>
      <c r="V143" s="514"/>
      <c r="W143" s="514"/>
      <c r="X143" s="514"/>
      <c r="Y143" s="514"/>
      <c r="Z143" s="514"/>
    </row>
    <row r="144" spans="2:26" ht="12.75" customHeight="1" x14ac:dyDescent="0.2">
      <c r="B144" s="521"/>
      <c r="C144" s="521"/>
      <c r="D144" s="521"/>
      <c r="E144" s="521"/>
      <c r="F144" s="521"/>
      <c r="G144" s="522"/>
      <c r="H144" s="522"/>
      <c r="I144" s="522"/>
      <c r="J144" s="522"/>
      <c r="K144" s="522"/>
      <c r="L144" s="514"/>
      <c r="M144" s="514"/>
      <c r="N144" s="540"/>
      <c r="O144" s="522"/>
      <c r="P144" s="522"/>
      <c r="Q144" s="522"/>
      <c r="R144" s="522"/>
      <c r="S144" s="514"/>
      <c r="T144" s="514"/>
      <c r="U144" s="514"/>
      <c r="V144" s="514"/>
      <c r="W144" s="514"/>
      <c r="X144" s="514"/>
      <c r="Y144" s="514"/>
      <c r="Z144" s="514"/>
    </row>
    <row r="145" spans="2:26" x14ac:dyDescent="0.2">
      <c r="B145" s="517"/>
      <c r="C145" s="517"/>
      <c r="D145" s="517"/>
      <c r="E145" s="517"/>
      <c r="F145" s="517"/>
      <c r="G145" s="525"/>
      <c r="H145" s="525"/>
      <c r="I145" s="525"/>
      <c r="J145" s="525"/>
      <c r="K145" s="525"/>
      <c r="L145" s="514"/>
      <c r="M145" s="514"/>
      <c r="N145" s="540"/>
      <c r="O145" s="522"/>
      <c r="P145" s="525"/>
      <c r="Q145" s="525"/>
      <c r="R145" s="525"/>
      <c r="S145" s="514"/>
      <c r="T145" s="514"/>
      <c r="U145" s="514"/>
      <c r="V145" s="514"/>
      <c r="W145" s="514"/>
      <c r="X145" s="514"/>
      <c r="Y145" s="514"/>
      <c r="Z145" s="514"/>
    </row>
    <row r="146" spans="2:26" x14ac:dyDescent="0.2">
      <c r="B146" s="517"/>
      <c r="C146" s="517"/>
      <c r="D146" s="517"/>
      <c r="E146" s="520"/>
      <c r="F146" s="517"/>
      <c r="G146" s="532"/>
      <c r="H146" s="525"/>
      <c r="I146" s="527"/>
      <c r="J146" s="525"/>
      <c r="K146" s="525"/>
      <c r="L146" s="514"/>
      <c r="M146" s="514"/>
      <c r="N146" s="540"/>
      <c r="O146" s="525"/>
      <c r="P146" s="525"/>
      <c r="Q146" s="527"/>
      <c r="R146" s="525"/>
      <c r="S146" s="514"/>
      <c r="T146" s="514"/>
      <c r="U146" s="514"/>
      <c r="V146" s="514"/>
      <c r="W146" s="514"/>
      <c r="X146" s="514"/>
      <c r="Y146" s="514"/>
      <c r="Z146" s="514"/>
    </row>
    <row r="147" spans="2:26" x14ac:dyDescent="0.2">
      <c r="B147" s="517"/>
      <c r="C147" s="517"/>
      <c r="D147" s="517"/>
      <c r="E147" s="520"/>
      <c r="F147" s="517"/>
      <c r="G147" s="532"/>
      <c r="H147" s="525"/>
      <c r="I147" s="525"/>
      <c r="J147" s="525"/>
      <c r="K147" s="525"/>
      <c r="L147" s="514"/>
      <c r="M147" s="514"/>
      <c r="N147" s="540"/>
      <c r="O147" s="525"/>
      <c r="P147" s="525"/>
      <c r="Q147" s="525"/>
      <c r="R147" s="525"/>
      <c r="S147" s="514"/>
      <c r="T147" s="514"/>
      <c r="U147" s="514"/>
      <c r="V147" s="514"/>
      <c r="W147" s="514"/>
      <c r="X147" s="514"/>
      <c r="Y147" s="514"/>
      <c r="Z147" s="514"/>
    </row>
    <row r="148" spans="2:26" x14ac:dyDescent="0.2">
      <c r="B148" s="517"/>
      <c r="C148" s="517"/>
      <c r="D148" s="517"/>
      <c r="E148" s="520"/>
      <c r="F148" s="517"/>
      <c r="G148" s="527"/>
      <c r="H148" s="527"/>
      <c r="I148" s="527"/>
      <c r="J148" s="525"/>
      <c r="K148" s="527"/>
      <c r="L148" s="514"/>
      <c r="M148" s="514"/>
      <c r="N148" s="540"/>
      <c r="O148" s="531"/>
      <c r="P148" s="531"/>
      <c r="Q148" s="531"/>
      <c r="R148" s="525"/>
      <c r="S148" s="514"/>
      <c r="T148" s="514"/>
      <c r="U148" s="514"/>
      <c r="V148" s="514"/>
      <c r="W148" s="514"/>
      <c r="X148" s="514"/>
      <c r="Y148" s="514"/>
      <c r="Z148" s="514"/>
    </row>
    <row r="149" spans="2:26" x14ac:dyDescent="0.2">
      <c r="B149" s="517"/>
      <c r="C149" s="517"/>
      <c r="D149" s="517"/>
      <c r="E149" s="517"/>
      <c r="F149" s="517"/>
      <c r="G149" s="532"/>
      <c r="H149" s="525"/>
      <c r="I149" s="525"/>
      <c r="J149" s="525"/>
      <c r="K149" s="525"/>
      <c r="L149" s="514"/>
      <c r="M149" s="514"/>
      <c r="N149" s="540"/>
      <c r="O149" s="541"/>
      <c r="P149" s="541"/>
      <c r="Q149" s="541"/>
      <c r="R149" s="541"/>
      <c r="S149" s="514"/>
      <c r="T149" s="514"/>
      <c r="U149" s="514"/>
      <c r="V149" s="514"/>
      <c r="W149" s="514"/>
      <c r="X149" s="514"/>
      <c r="Y149" s="514"/>
      <c r="Z149" s="514"/>
    </row>
    <row r="150" spans="2:26" x14ac:dyDescent="0.2">
      <c r="B150" s="517"/>
      <c r="C150" s="517"/>
      <c r="D150" s="517"/>
      <c r="E150" s="520"/>
      <c r="F150" s="517"/>
      <c r="G150" s="532"/>
      <c r="H150" s="525"/>
      <c r="I150" s="525"/>
      <c r="J150" s="525"/>
      <c r="K150" s="525"/>
      <c r="L150" s="514"/>
      <c r="M150" s="514"/>
      <c r="N150" s="540"/>
      <c r="O150" s="541"/>
      <c r="P150" s="541"/>
      <c r="Q150" s="541"/>
      <c r="R150" s="541"/>
      <c r="S150" s="514"/>
      <c r="T150" s="514"/>
      <c r="U150" s="514"/>
      <c r="V150" s="514"/>
      <c r="W150" s="514"/>
      <c r="X150" s="514"/>
      <c r="Y150" s="514"/>
      <c r="Z150" s="514"/>
    </row>
    <row r="151" spans="2:26" x14ac:dyDescent="0.2">
      <c r="B151" s="517"/>
      <c r="C151" s="517"/>
      <c r="D151" s="517"/>
      <c r="E151" s="520"/>
      <c r="F151" s="517"/>
      <c r="G151" s="532"/>
      <c r="H151" s="525"/>
      <c r="I151" s="525"/>
      <c r="J151" s="525"/>
      <c r="K151" s="525"/>
      <c r="L151" s="514"/>
      <c r="M151" s="514"/>
      <c r="N151" s="540"/>
      <c r="O151" s="525"/>
      <c r="P151" s="525"/>
      <c r="Q151" s="525"/>
      <c r="R151" s="525"/>
      <c r="S151" s="514"/>
      <c r="T151" s="514"/>
      <c r="U151" s="514"/>
      <c r="V151" s="514"/>
      <c r="W151" s="514"/>
      <c r="X151" s="514"/>
      <c r="Y151" s="514"/>
      <c r="Z151" s="514"/>
    </row>
    <row r="152" spans="2:26" x14ac:dyDescent="0.2">
      <c r="B152" s="521"/>
      <c r="C152" s="521"/>
      <c r="D152" s="521"/>
      <c r="E152" s="521"/>
      <c r="F152" s="521"/>
      <c r="G152" s="529"/>
      <c r="H152" s="522"/>
      <c r="I152" s="522"/>
      <c r="J152" s="522"/>
      <c r="K152" s="522"/>
      <c r="L152" s="514"/>
      <c r="M152" s="514"/>
      <c r="N152" s="540"/>
      <c r="O152" s="525"/>
      <c r="P152" s="525"/>
      <c r="Q152" s="525"/>
      <c r="R152" s="525"/>
      <c r="S152" s="514"/>
      <c r="T152" s="514"/>
      <c r="U152" s="514"/>
      <c r="V152" s="514"/>
      <c r="W152" s="514"/>
      <c r="X152" s="514"/>
      <c r="Y152" s="514"/>
      <c r="Z152" s="514"/>
    </row>
    <row r="153" spans="2:26" x14ac:dyDescent="0.2">
      <c r="B153" s="517"/>
      <c r="C153" s="517"/>
      <c r="D153" s="517"/>
      <c r="E153" s="517"/>
      <c r="F153" s="517"/>
      <c r="G153" s="532"/>
      <c r="H153" s="525"/>
      <c r="I153" s="525"/>
      <c r="J153" s="525"/>
      <c r="K153" s="525"/>
      <c r="L153" s="514"/>
      <c r="M153" s="514"/>
      <c r="N153" s="540"/>
      <c r="O153" s="542"/>
      <c r="P153" s="543"/>
      <c r="Q153" s="543"/>
      <c r="R153" s="543"/>
      <c r="S153" s="514"/>
      <c r="T153" s="514"/>
      <c r="U153" s="514"/>
      <c r="V153" s="514"/>
      <c r="W153" s="514"/>
      <c r="X153" s="514"/>
      <c r="Y153" s="514"/>
      <c r="Z153" s="514"/>
    </row>
    <row r="154" spans="2:26" ht="12.75" customHeight="1" x14ac:dyDescent="0.2">
      <c r="B154" s="517"/>
      <c r="C154" s="517"/>
      <c r="D154" s="517"/>
      <c r="E154" s="520"/>
      <c r="F154" s="517"/>
      <c r="G154" s="532"/>
      <c r="H154" s="525"/>
      <c r="I154" s="525"/>
      <c r="J154" s="525"/>
      <c r="K154" s="525"/>
      <c r="L154" s="514"/>
      <c r="M154" s="514"/>
      <c r="N154" s="540"/>
      <c r="O154" s="542"/>
      <c r="P154" s="543"/>
      <c r="Q154" s="543"/>
      <c r="R154" s="543"/>
      <c r="S154" s="514"/>
      <c r="T154" s="514"/>
      <c r="U154" s="514"/>
      <c r="V154" s="514"/>
      <c r="W154" s="514"/>
      <c r="X154" s="514"/>
      <c r="Y154" s="514"/>
      <c r="Z154" s="514"/>
    </row>
    <row r="155" spans="2:26" ht="12.75" customHeight="1" x14ac:dyDescent="0.2">
      <c r="B155" s="517"/>
      <c r="C155" s="517"/>
      <c r="D155" s="517"/>
      <c r="E155" s="520"/>
      <c r="F155" s="517"/>
      <c r="G155" s="532"/>
      <c r="H155" s="525"/>
      <c r="I155" s="525"/>
      <c r="J155" s="525"/>
      <c r="K155" s="525"/>
      <c r="L155" s="514"/>
      <c r="M155" s="514"/>
      <c r="N155" s="540"/>
      <c r="O155" s="522"/>
      <c r="P155" s="544"/>
      <c r="Q155" s="544"/>
      <c r="R155" s="544"/>
      <c r="S155" s="514"/>
      <c r="T155" s="514"/>
      <c r="U155" s="514"/>
      <c r="V155" s="514"/>
      <c r="W155" s="514"/>
      <c r="X155" s="514"/>
      <c r="Y155" s="514"/>
      <c r="Z155" s="514"/>
    </row>
    <row r="156" spans="2:26" ht="12.75" customHeight="1" x14ac:dyDescent="0.2">
      <c r="B156" s="517"/>
      <c r="C156" s="517"/>
      <c r="D156" s="517"/>
      <c r="E156" s="520"/>
      <c r="F156" s="517"/>
      <c r="G156" s="532"/>
      <c r="H156" s="527"/>
      <c r="I156" s="527"/>
      <c r="J156" s="527"/>
      <c r="K156" s="527"/>
      <c r="L156" s="514"/>
      <c r="M156" s="514"/>
      <c r="N156" s="540"/>
      <c r="O156" s="525"/>
      <c r="P156" s="522"/>
      <c r="Q156" s="522"/>
      <c r="R156" s="522"/>
      <c r="S156" s="514"/>
      <c r="T156" s="514"/>
      <c r="U156" s="514"/>
      <c r="V156" s="514"/>
      <c r="W156" s="514"/>
      <c r="X156" s="514"/>
      <c r="Y156" s="514"/>
      <c r="Z156" s="514"/>
    </row>
    <row r="157" spans="2:26" ht="12.75" customHeight="1" x14ac:dyDescent="0.2">
      <c r="B157" s="517"/>
      <c r="C157" s="517"/>
      <c r="D157" s="517"/>
      <c r="E157" s="520"/>
      <c r="F157" s="517"/>
      <c r="G157" s="532"/>
      <c r="H157" s="525"/>
      <c r="I157" s="525"/>
      <c r="J157" s="525"/>
      <c r="K157" s="525"/>
      <c r="L157" s="514"/>
      <c r="M157" s="514"/>
      <c r="N157" s="540"/>
      <c r="O157" s="525"/>
      <c r="P157" s="541"/>
      <c r="Q157" s="541"/>
      <c r="R157" s="541"/>
      <c r="S157" s="514"/>
      <c r="T157" s="514"/>
      <c r="U157" s="514"/>
      <c r="V157" s="514"/>
      <c r="W157" s="514"/>
      <c r="X157" s="514"/>
      <c r="Y157" s="514"/>
      <c r="Z157" s="514"/>
    </row>
    <row r="158" spans="2:26" ht="12.75" customHeight="1" x14ac:dyDescent="0.2">
      <c r="B158" s="517"/>
      <c r="C158" s="517"/>
      <c r="D158" s="517"/>
      <c r="E158" s="517"/>
      <c r="F158" s="514"/>
      <c r="G158" s="527"/>
      <c r="H158" s="525"/>
      <c r="I158" s="525"/>
      <c r="J158" s="525"/>
      <c r="K158" s="525"/>
      <c r="L158" s="514"/>
      <c r="M158" s="514"/>
      <c r="N158" s="540"/>
      <c r="O158" s="525"/>
      <c r="P158" s="541"/>
      <c r="Q158" s="541"/>
      <c r="R158" s="541"/>
      <c r="S158" s="514"/>
      <c r="T158" s="514"/>
      <c r="U158" s="514"/>
      <c r="V158" s="514"/>
      <c r="W158" s="514"/>
      <c r="X158" s="514"/>
      <c r="Y158" s="514"/>
      <c r="Z158" s="514"/>
    </row>
    <row r="159" spans="2:26" ht="12.75" customHeight="1" x14ac:dyDescent="0.2">
      <c r="B159" s="517"/>
      <c r="C159" s="517"/>
      <c r="D159" s="517"/>
      <c r="E159" s="517"/>
      <c r="F159" s="514"/>
      <c r="G159" s="527"/>
      <c r="H159" s="525"/>
      <c r="I159" s="525"/>
      <c r="J159" s="525"/>
      <c r="K159" s="525"/>
      <c r="L159" s="514"/>
      <c r="M159" s="514"/>
      <c r="N159" s="540"/>
      <c r="O159" s="531"/>
      <c r="P159" s="525"/>
      <c r="Q159" s="525"/>
      <c r="R159" s="525"/>
      <c r="S159" s="514"/>
      <c r="T159" s="514"/>
      <c r="U159" s="514"/>
      <c r="V159" s="514"/>
      <c r="W159" s="514"/>
      <c r="X159" s="514"/>
      <c r="Y159" s="514"/>
      <c r="Z159" s="514"/>
    </row>
    <row r="160" spans="2:26" ht="12.75" customHeight="1" x14ac:dyDescent="0.2">
      <c r="B160" s="517"/>
      <c r="C160" s="517"/>
      <c r="D160" s="517"/>
      <c r="E160" s="517"/>
      <c r="F160" s="514"/>
      <c r="G160" s="527"/>
      <c r="H160" s="527"/>
      <c r="I160" s="527"/>
      <c r="J160" s="527"/>
      <c r="K160" s="527"/>
      <c r="L160" s="514"/>
      <c r="M160" s="514"/>
      <c r="N160" s="540"/>
      <c r="O160" s="525"/>
      <c r="P160" s="525"/>
      <c r="Q160" s="525"/>
      <c r="R160" s="525"/>
      <c r="S160" s="514"/>
      <c r="T160" s="514"/>
      <c r="U160" s="514"/>
      <c r="V160" s="514"/>
      <c r="W160" s="514"/>
      <c r="X160" s="514"/>
      <c r="Y160" s="514"/>
      <c r="Z160" s="514"/>
    </row>
    <row r="161" spans="2:26" x14ac:dyDescent="0.2">
      <c r="B161" s="517"/>
      <c r="C161" s="517"/>
      <c r="D161" s="517"/>
      <c r="E161" s="517"/>
      <c r="F161" s="517"/>
      <c r="G161" s="527"/>
      <c r="H161" s="527"/>
      <c r="I161" s="527"/>
      <c r="J161" s="527"/>
      <c r="K161" s="525"/>
      <c r="L161" s="514"/>
      <c r="M161" s="514"/>
      <c r="N161" s="540"/>
      <c r="O161" s="525"/>
      <c r="P161" s="525"/>
      <c r="Q161" s="525"/>
      <c r="R161" s="525"/>
      <c r="S161" s="514"/>
      <c r="T161" s="514"/>
      <c r="U161" s="514"/>
      <c r="V161" s="514"/>
      <c r="W161" s="514"/>
      <c r="X161" s="514"/>
      <c r="Y161" s="514"/>
      <c r="Z161" s="514"/>
    </row>
    <row r="162" spans="2:26" ht="12.75" customHeight="1" x14ac:dyDescent="0.2">
      <c r="B162" s="517"/>
      <c r="C162" s="517"/>
      <c r="D162" s="517"/>
      <c r="E162" s="517"/>
      <c r="F162" s="517"/>
      <c r="G162" s="527"/>
      <c r="H162" s="525"/>
      <c r="I162" s="525"/>
      <c r="J162" s="525"/>
      <c r="K162" s="525"/>
      <c r="L162" s="514"/>
      <c r="M162" s="514"/>
      <c r="N162" s="540"/>
      <c r="O162" s="525"/>
      <c r="P162" s="531"/>
      <c r="Q162" s="531"/>
      <c r="R162" s="527"/>
      <c r="S162" s="514"/>
      <c r="T162" s="514"/>
      <c r="U162" s="514"/>
      <c r="V162" s="514"/>
      <c r="W162" s="514"/>
      <c r="X162" s="514"/>
      <c r="Y162" s="514"/>
      <c r="Z162" s="514"/>
    </row>
    <row r="163" spans="2:26" ht="12.75" customHeight="1" x14ac:dyDescent="0.2">
      <c r="B163" s="517"/>
      <c r="C163" s="517"/>
      <c r="D163" s="517"/>
      <c r="E163" s="520"/>
      <c r="F163" s="517"/>
      <c r="G163" s="527"/>
      <c r="H163" s="525"/>
      <c r="I163" s="525"/>
      <c r="J163" s="525"/>
      <c r="K163" s="525"/>
      <c r="L163" s="514"/>
      <c r="M163" s="514"/>
      <c r="N163" s="540"/>
      <c r="O163" s="525"/>
      <c r="P163" s="525"/>
      <c r="Q163" s="525"/>
      <c r="R163" s="525"/>
      <c r="S163" s="514"/>
      <c r="T163" s="514"/>
      <c r="U163" s="514"/>
      <c r="V163" s="514"/>
      <c r="W163" s="514"/>
      <c r="X163" s="514"/>
      <c r="Y163" s="514"/>
      <c r="Z163" s="514"/>
    </row>
    <row r="164" spans="2:26" ht="12.75" customHeight="1" x14ac:dyDescent="0.2">
      <c r="B164" s="517"/>
      <c r="C164" s="517"/>
      <c r="D164" s="517"/>
      <c r="E164" s="520"/>
      <c r="F164" s="517"/>
      <c r="G164" s="527"/>
      <c r="H164" s="527"/>
      <c r="I164" s="525"/>
      <c r="J164" s="525"/>
      <c r="K164" s="525"/>
      <c r="L164" s="514"/>
      <c r="M164" s="514"/>
      <c r="N164" s="540"/>
      <c r="O164" s="525"/>
      <c r="P164" s="525"/>
      <c r="Q164" s="525"/>
      <c r="R164" s="525"/>
      <c r="S164" s="514"/>
      <c r="T164" s="514"/>
      <c r="U164" s="514"/>
      <c r="V164" s="514"/>
      <c r="W164" s="514"/>
      <c r="X164" s="514"/>
      <c r="Y164" s="514"/>
      <c r="Z164" s="514"/>
    </row>
    <row r="165" spans="2:26" ht="12.75" customHeight="1" x14ac:dyDescent="0.2">
      <c r="B165" s="517"/>
      <c r="C165" s="517"/>
      <c r="D165" s="517"/>
      <c r="E165" s="520"/>
      <c r="F165" s="517"/>
      <c r="G165" s="527"/>
      <c r="H165" s="527"/>
      <c r="I165" s="525"/>
      <c r="J165" s="527"/>
      <c r="K165" s="527"/>
      <c r="L165" s="514"/>
      <c r="M165" s="514"/>
      <c r="N165" s="540"/>
      <c r="O165" s="527"/>
      <c r="P165" s="525"/>
      <c r="Q165" s="525"/>
      <c r="R165" s="525"/>
      <c r="S165" s="514"/>
      <c r="T165" s="514"/>
      <c r="U165" s="514"/>
      <c r="V165" s="514"/>
      <c r="W165" s="514"/>
      <c r="X165" s="514"/>
      <c r="Y165" s="514"/>
      <c r="Z165" s="514"/>
    </row>
    <row r="166" spans="2:26" ht="12.75" customHeight="1" x14ac:dyDescent="0.2">
      <c r="B166" s="517"/>
      <c r="C166" s="517"/>
      <c r="D166" s="517"/>
      <c r="E166" s="520"/>
      <c r="F166" s="517"/>
      <c r="G166" s="527"/>
      <c r="H166" s="525"/>
      <c r="I166" s="525"/>
      <c r="J166" s="525"/>
      <c r="K166" s="525"/>
      <c r="L166" s="514"/>
      <c r="M166" s="514"/>
      <c r="N166" s="540"/>
      <c r="O166" s="525"/>
      <c r="P166" s="527"/>
      <c r="Q166" s="525"/>
      <c r="R166" s="525"/>
      <c r="S166" s="514"/>
      <c r="T166" s="514"/>
      <c r="U166" s="514"/>
      <c r="V166" s="514"/>
      <c r="W166" s="514"/>
      <c r="X166" s="514"/>
      <c r="Y166" s="514"/>
      <c r="Z166" s="514"/>
    </row>
    <row r="167" spans="2:26" ht="12.75" customHeight="1" x14ac:dyDescent="0.2">
      <c r="B167" s="517"/>
      <c r="C167" s="517"/>
      <c r="D167" s="517"/>
      <c r="E167" s="520"/>
      <c r="F167" s="517"/>
      <c r="G167" s="527"/>
      <c r="H167" s="527"/>
      <c r="I167" s="525"/>
      <c r="J167" s="527"/>
      <c r="K167" s="527"/>
      <c r="L167" s="514"/>
      <c r="M167" s="514"/>
      <c r="N167" s="540"/>
      <c r="O167" s="525"/>
      <c r="P167" s="527"/>
      <c r="Q167" s="525"/>
      <c r="R167" s="531"/>
      <c r="S167" s="514"/>
      <c r="T167" s="514"/>
      <c r="U167" s="514"/>
      <c r="V167" s="514"/>
      <c r="W167" s="514"/>
      <c r="X167" s="514"/>
      <c r="Y167" s="514"/>
      <c r="Z167" s="514"/>
    </row>
    <row r="168" spans="2:26" ht="12.75" customHeight="1" x14ac:dyDescent="0.2">
      <c r="B168" s="517"/>
      <c r="C168" s="517"/>
      <c r="D168" s="517"/>
      <c r="E168" s="517"/>
      <c r="F168" s="517"/>
      <c r="G168" s="532"/>
      <c r="H168" s="525"/>
      <c r="I168" s="525"/>
      <c r="J168" s="525"/>
      <c r="K168" s="527"/>
      <c r="L168" s="514"/>
      <c r="M168" s="514"/>
      <c r="N168" s="540"/>
      <c r="O168" s="525"/>
      <c r="P168" s="525"/>
      <c r="Q168" s="525"/>
      <c r="R168" s="525"/>
      <c r="S168" s="514"/>
      <c r="T168" s="514"/>
      <c r="U168" s="514"/>
      <c r="V168" s="514"/>
      <c r="W168" s="514"/>
      <c r="X168" s="514"/>
      <c r="Y168" s="514"/>
      <c r="Z168" s="514"/>
    </row>
    <row r="169" spans="2:26" ht="12.75" customHeight="1" x14ac:dyDescent="0.2">
      <c r="B169" s="517"/>
      <c r="C169" s="517"/>
      <c r="D169" s="517"/>
      <c r="E169" s="517"/>
      <c r="F169" s="517"/>
      <c r="G169" s="532"/>
      <c r="H169" s="525"/>
      <c r="I169" s="527"/>
      <c r="J169" s="527"/>
      <c r="K169" s="527"/>
      <c r="L169" s="514"/>
      <c r="M169" s="514"/>
      <c r="N169" s="540"/>
      <c r="O169" s="514"/>
      <c r="P169" s="527"/>
      <c r="Q169" s="525"/>
      <c r="R169" s="527"/>
      <c r="S169" s="514"/>
      <c r="T169" s="514"/>
      <c r="U169" s="514"/>
      <c r="V169" s="514"/>
      <c r="W169" s="514"/>
      <c r="X169" s="514"/>
      <c r="Y169" s="514"/>
      <c r="Z169" s="514"/>
    </row>
    <row r="170" spans="2:26" x14ac:dyDescent="0.2">
      <c r="B170" s="521"/>
      <c r="C170" s="521"/>
      <c r="D170" s="521"/>
      <c r="E170" s="521"/>
      <c r="F170" s="521"/>
      <c r="G170" s="527"/>
      <c r="H170" s="527"/>
      <c r="I170" s="522"/>
      <c r="J170" s="522"/>
      <c r="K170" s="522"/>
      <c r="L170" s="514"/>
      <c r="M170" s="514"/>
      <c r="N170" s="540"/>
      <c r="O170" s="514"/>
      <c r="P170" s="527"/>
      <c r="Q170" s="525"/>
      <c r="R170" s="527"/>
      <c r="S170" s="514"/>
      <c r="T170" s="514"/>
      <c r="U170" s="514"/>
      <c r="V170" s="514"/>
      <c r="W170" s="514"/>
      <c r="X170" s="514"/>
      <c r="Y170" s="514"/>
      <c r="Z170" s="514"/>
    </row>
    <row r="171" spans="2:26" x14ac:dyDescent="0.2">
      <c r="B171" s="521"/>
      <c r="C171" s="521"/>
      <c r="D171" s="521"/>
      <c r="E171" s="521"/>
      <c r="F171" s="521"/>
      <c r="G171" s="522"/>
      <c r="H171" s="522"/>
      <c r="I171" s="522"/>
      <c r="J171" s="522"/>
      <c r="K171" s="522"/>
      <c r="L171" s="514"/>
      <c r="M171" s="514"/>
      <c r="N171" s="540"/>
      <c r="O171" s="531"/>
      <c r="P171" s="525"/>
      <c r="Q171" s="525"/>
      <c r="R171" s="525"/>
      <c r="S171" s="514"/>
      <c r="T171" s="514"/>
      <c r="U171" s="514"/>
      <c r="V171" s="514"/>
      <c r="W171" s="514"/>
      <c r="X171" s="514"/>
      <c r="Y171" s="514"/>
      <c r="Z171" s="514"/>
    </row>
    <row r="172" spans="2:26" x14ac:dyDescent="0.2">
      <c r="B172" s="521"/>
      <c r="C172" s="521"/>
      <c r="D172" s="521"/>
      <c r="E172" s="521"/>
      <c r="F172" s="521"/>
      <c r="G172" s="529"/>
      <c r="H172" s="522"/>
      <c r="I172" s="522"/>
      <c r="J172" s="522"/>
      <c r="K172" s="522"/>
      <c r="L172" s="514"/>
      <c r="M172" s="514"/>
      <c r="N172" s="540"/>
      <c r="O172" s="531"/>
      <c r="P172" s="525"/>
      <c r="Q172" s="531"/>
      <c r="R172" s="531"/>
      <c r="S172" s="514"/>
      <c r="T172" s="514"/>
      <c r="U172" s="514"/>
      <c r="V172" s="514"/>
      <c r="W172" s="514"/>
      <c r="X172" s="514"/>
      <c r="Y172" s="514"/>
      <c r="Z172" s="514"/>
    </row>
    <row r="173" spans="2:26" x14ac:dyDescent="0.2">
      <c r="B173" s="521"/>
      <c r="C173" s="521"/>
      <c r="D173" s="521"/>
      <c r="E173" s="521"/>
      <c r="F173" s="521"/>
      <c r="G173" s="529"/>
      <c r="H173" s="522"/>
      <c r="I173" s="522"/>
      <c r="J173" s="522"/>
      <c r="K173" s="522"/>
      <c r="L173" s="514"/>
      <c r="M173" s="514"/>
      <c r="N173" s="540"/>
      <c r="O173" s="531"/>
      <c r="P173" s="525"/>
      <c r="Q173" s="531"/>
      <c r="R173" s="531"/>
      <c r="S173" s="514"/>
      <c r="T173" s="514"/>
      <c r="U173" s="514"/>
      <c r="V173" s="514"/>
      <c r="W173" s="514"/>
      <c r="X173" s="514"/>
      <c r="Y173" s="514"/>
      <c r="Z173" s="514"/>
    </row>
    <row r="174" spans="2:26" ht="8.25" customHeight="1" x14ac:dyDescent="0.2">
      <c r="B174" s="517"/>
      <c r="C174" s="517"/>
      <c r="D174" s="517"/>
      <c r="E174" s="520"/>
      <c r="F174" s="520"/>
      <c r="G174" s="520"/>
      <c r="H174" s="520"/>
      <c r="I174" s="520"/>
      <c r="J174" s="520"/>
      <c r="K174" s="520"/>
      <c r="L174" s="514"/>
      <c r="M174" s="514"/>
      <c r="N174" s="540"/>
      <c r="O174" s="522"/>
      <c r="P174" s="545"/>
      <c r="Q174" s="522"/>
      <c r="R174" s="522"/>
      <c r="S174" s="514"/>
      <c r="T174" s="514"/>
      <c r="U174" s="514"/>
      <c r="V174" s="514"/>
      <c r="W174" s="514"/>
      <c r="X174" s="514"/>
      <c r="Y174" s="514"/>
      <c r="Z174" s="514"/>
    </row>
    <row r="175" spans="2:26" ht="14.25" customHeight="1" x14ac:dyDescent="0.2">
      <c r="B175" s="521"/>
      <c r="C175" s="521"/>
      <c r="D175" s="521"/>
      <c r="E175" s="521"/>
      <c r="F175" s="521"/>
      <c r="G175" s="529"/>
      <c r="H175" s="522"/>
      <c r="I175" s="522"/>
      <c r="J175" s="522"/>
      <c r="K175" s="522"/>
      <c r="L175" s="514"/>
      <c r="M175" s="514"/>
      <c r="N175" s="540"/>
      <c r="O175" s="522"/>
      <c r="P175" s="522"/>
      <c r="Q175" s="522"/>
      <c r="R175" s="522"/>
      <c r="S175" s="514"/>
      <c r="T175" s="514"/>
      <c r="U175" s="514"/>
      <c r="V175" s="514"/>
      <c r="W175" s="514"/>
      <c r="X175" s="514"/>
      <c r="Y175" s="514"/>
      <c r="Z175" s="514"/>
    </row>
    <row r="176" spans="2:26" x14ac:dyDescent="0.2">
      <c r="B176" s="540"/>
      <c r="C176" s="536"/>
      <c r="D176" s="536"/>
      <c r="E176" s="536"/>
      <c r="F176" s="536"/>
      <c r="G176" s="536"/>
      <c r="H176" s="536"/>
      <c r="I176" s="536"/>
      <c r="J176" s="536"/>
      <c r="K176" s="536"/>
      <c r="L176" s="536"/>
      <c r="M176" s="536"/>
      <c r="N176" s="536"/>
      <c r="O176" s="541"/>
      <c r="P176" s="541"/>
      <c r="Q176" s="541"/>
      <c r="R176" s="541"/>
      <c r="S176" s="514"/>
      <c r="T176" s="514"/>
      <c r="U176" s="514"/>
      <c r="V176" s="514"/>
      <c r="W176" s="514"/>
      <c r="X176" s="514"/>
      <c r="Y176" s="514"/>
      <c r="Z176" s="514"/>
    </row>
    <row r="177" spans="2:26" x14ac:dyDescent="0.2">
      <c r="B177" s="514"/>
      <c r="C177" s="514"/>
      <c r="D177" s="514"/>
      <c r="E177" s="514"/>
      <c r="F177" s="514"/>
      <c r="G177" s="514"/>
      <c r="H177" s="514"/>
      <c r="I177" s="514"/>
      <c r="J177" s="514"/>
      <c r="K177" s="514"/>
      <c r="L177" s="514"/>
      <c r="M177" s="514"/>
      <c r="N177" s="514"/>
      <c r="O177" s="541"/>
      <c r="P177" s="541"/>
      <c r="Q177" s="541"/>
      <c r="R177" s="541"/>
      <c r="S177" s="514"/>
      <c r="T177" s="514"/>
      <c r="U177" s="514"/>
      <c r="V177" s="514"/>
      <c r="W177" s="514"/>
      <c r="X177" s="514"/>
      <c r="Y177" s="514"/>
      <c r="Z177" s="514"/>
    </row>
    <row r="178" spans="2:26" x14ac:dyDescent="0.2">
      <c r="B178" s="514"/>
      <c r="C178" s="514"/>
      <c r="D178" s="514"/>
      <c r="E178" s="514"/>
      <c r="F178" s="514"/>
      <c r="G178" s="514"/>
      <c r="H178" s="514"/>
      <c r="I178" s="514"/>
      <c r="J178" s="514"/>
      <c r="K178" s="514"/>
      <c r="L178" s="514"/>
      <c r="M178" s="514"/>
      <c r="N178" s="514"/>
      <c r="O178" s="522"/>
      <c r="P178" s="522"/>
      <c r="Q178" s="522"/>
      <c r="R178" s="522"/>
      <c r="S178" s="514"/>
      <c r="T178" s="514"/>
      <c r="U178" s="514"/>
      <c r="V178" s="514"/>
      <c r="W178" s="514"/>
      <c r="X178" s="514"/>
      <c r="Y178" s="514"/>
      <c r="Z178" s="514"/>
    </row>
    <row r="179" spans="2:26" x14ac:dyDescent="0.2">
      <c r="B179" s="514"/>
      <c r="C179" s="514"/>
      <c r="D179" s="514"/>
      <c r="E179" s="514"/>
      <c r="F179" s="514"/>
      <c r="G179" s="514"/>
      <c r="H179" s="514"/>
      <c r="I179" s="514"/>
      <c r="J179" s="514"/>
      <c r="K179" s="514"/>
      <c r="L179" s="514"/>
      <c r="M179" s="514"/>
      <c r="N179" s="514"/>
      <c r="O179" s="522"/>
      <c r="P179" s="522"/>
      <c r="Q179" s="522"/>
      <c r="R179" s="522"/>
      <c r="S179" s="514"/>
      <c r="T179" s="514"/>
      <c r="U179" s="514"/>
      <c r="V179" s="514"/>
      <c r="W179" s="514"/>
      <c r="X179" s="514"/>
      <c r="Y179" s="514"/>
      <c r="Z179" s="514"/>
    </row>
    <row r="180" spans="2:26" x14ac:dyDescent="0.2">
      <c r="B180" s="514"/>
      <c r="C180" s="514"/>
      <c r="D180" s="514"/>
      <c r="E180" s="514"/>
      <c r="F180" s="514"/>
      <c r="G180" s="524"/>
      <c r="H180" s="524"/>
      <c r="I180" s="524"/>
      <c r="J180" s="524"/>
      <c r="K180" s="524"/>
      <c r="L180" s="514"/>
      <c r="M180" s="514"/>
      <c r="N180" s="514"/>
      <c r="O180" s="540"/>
      <c r="P180" s="540"/>
      <c r="Q180" s="540"/>
      <c r="R180" s="540"/>
      <c r="S180" s="514"/>
      <c r="T180" s="514"/>
      <c r="U180" s="514"/>
      <c r="V180" s="514"/>
      <c r="W180" s="514"/>
      <c r="X180" s="514"/>
      <c r="Y180" s="514"/>
      <c r="Z180" s="514"/>
    </row>
    <row r="181" spans="2:26" x14ac:dyDescent="0.2">
      <c r="B181" s="514"/>
      <c r="C181" s="514"/>
      <c r="D181" s="514"/>
      <c r="E181" s="514"/>
      <c r="F181" s="514"/>
      <c r="G181" s="524"/>
      <c r="H181" s="524"/>
      <c r="I181" s="524"/>
      <c r="J181" s="524"/>
      <c r="K181" s="524"/>
      <c r="L181" s="514"/>
      <c r="M181" s="514"/>
      <c r="N181" s="514"/>
      <c r="O181" s="522"/>
      <c r="P181" s="522"/>
      <c r="Q181" s="522"/>
      <c r="R181" s="522"/>
      <c r="S181" s="514"/>
      <c r="T181" s="514"/>
      <c r="U181" s="514"/>
      <c r="V181" s="514"/>
      <c r="W181" s="514"/>
      <c r="X181" s="514"/>
      <c r="Y181" s="514"/>
      <c r="Z181" s="514"/>
    </row>
    <row r="182" spans="2:26" x14ac:dyDescent="0.2">
      <c r="B182" s="514"/>
      <c r="C182" s="514"/>
      <c r="D182" s="514"/>
      <c r="E182" s="514"/>
      <c r="F182" s="514"/>
      <c r="G182" s="524"/>
      <c r="H182" s="524"/>
      <c r="I182" s="524"/>
      <c r="J182" s="524"/>
      <c r="K182" s="524"/>
      <c r="L182" s="514"/>
      <c r="M182" s="514"/>
      <c r="N182" s="514"/>
      <c r="O182" s="514"/>
      <c r="P182" s="514"/>
      <c r="Q182" s="514"/>
      <c r="R182" s="514"/>
      <c r="S182" s="514"/>
      <c r="T182" s="514"/>
      <c r="U182" s="514"/>
      <c r="V182" s="514"/>
      <c r="W182" s="514"/>
      <c r="X182" s="514"/>
      <c r="Y182" s="514"/>
      <c r="Z182" s="514"/>
    </row>
    <row r="183" spans="2:26" x14ac:dyDescent="0.2">
      <c r="B183" s="514"/>
      <c r="C183" s="514"/>
      <c r="D183" s="514"/>
      <c r="E183" s="514"/>
      <c r="F183" s="514"/>
      <c r="G183" s="524"/>
      <c r="H183" s="524"/>
      <c r="I183" s="524"/>
      <c r="J183" s="524"/>
      <c r="K183" s="524"/>
      <c r="L183" s="514"/>
      <c r="M183" s="514"/>
      <c r="N183" s="514"/>
      <c r="O183" s="514"/>
      <c r="P183" s="514"/>
      <c r="Q183" s="514"/>
      <c r="R183" s="514"/>
      <c r="S183" s="514"/>
      <c r="T183" s="514"/>
      <c r="U183" s="514"/>
      <c r="V183" s="514"/>
      <c r="W183" s="514"/>
      <c r="X183" s="514"/>
      <c r="Y183" s="514"/>
      <c r="Z183" s="514"/>
    </row>
    <row r="184" spans="2:26" x14ac:dyDescent="0.2">
      <c r="B184" s="514"/>
      <c r="C184" s="514"/>
      <c r="D184" s="514"/>
      <c r="E184" s="514"/>
      <c r="F184" s="514"/>
      <c r="G184" s="524"/>
      <c r="H184" s="524"/>
      <c r="I184" s="524"/>
      <c r="J184" s="524"/>
      <c r="K184" s="524"/>
      <c r="L184" s="514"/>
      <c r="M184" s="514"/>
      <c r="N184" s="514"/>
      <c r="O184" s="514"/>
      <c r="P184" s="514"/>
      <c r="Q184" s="514"/>
      <c r="R184" s="514"/>
      <c r="S184" s="514"/>
      <c r="T184" s="514"/>
      <c r="U184" s="514"/>
      <c r="V184" s="514"/>
      <c r="W184" s="514"/>
      <c r="X184" s="514"/>
      <c r="Y184" s="514"/>
      <c r="Z184" s="514"/>
    </row>
    <row r="185" spans="2:26" x14ac:dyDescent="0.2">
      <c r="B185" s="514"/>
      <c r="C185" s="514"/>
      <c r="D185" s="514"/>
      <c r="E185" s="514"/>
      <c r="F185" s="514"/>
      <c r="G185" s="524"/>
      <c r="H185" s="524"/>
      <c r="I185" s="524"/>
      <c r="J185" s="524"/>
      <c r="K185" s="524"/>
      <c r="L185" s="514"/>
      <c r="M185" s="514"/>
      <c r="N185" s="514"/>
      <c r="O185" s="514"/>
      <c r="P185" s="514"/>
      <c r="Q185" s="514"/>
      <c r="R185" s="514"/>
      <c r="S185" s="514"/>
      <c r="T185" s="514"/>
      <c r="U185" s="514"/>
      <c r="V185" s="514"/>
      <c r="W185" s="514"/>
      <c r="X185" s="514"/>
      <c r="Y185" s="514"/>
      <c r="Z185" s="514"/>
    </row>
    <row r="186" spans="2:26" x14ac:dyDescent="0.2">
      <c r="B186" s="514"/>
      <c r="C186" s="514"/>
      <c r="D186" s="514"/>
      <c r="E186" s="514"/>
      <c r="F186" s="514"/>
      <c r="G186" s="524"/>
      <c r="H186" s="524"/>
      <c r="I186" s="524"/>
      <c r="J186" s="524"/>
      <c r="K186" s="524"/>
      <c r="L186" s="514"/>
      <c r="M186" s="514"/>
      <c r="N186" s="514"/>
      <c r="O186" s="514"/>
      <c r="P186" s="514"/>
      <c r="Q186" s="514"/>
      <c r="R186" s="514"/>
      <c r="S186" s="514"/>
      <c r="T186" s="514"/>
      <c r="U186" s="514"/>
      <c r="V186" s="514"/>
      <c r="W186" s="514"/>
      <c r="X186" s="514"/>
      <c r="Y186" s="514"/>
      <c r="Z186" s="514"/>
    </row>
    <row r="187" spans="2:26" x14ac:dyDescent="0.2">
      <c r="B187" s="514"/>
      <c r="C187" s="514"/>
      <c r="D187" s="514"/>
      <c r="E187" s="514"/>
      <c r="F187" s="514"/>
      <c r="G187" s="514"/>
      <c r="H187" s="514"/>
      <c r="I187" s="514"/>
      <c r="J187" s="514"/>
      <c r="K187" s="514"/>
      <c r="L187" s="514"/>
      <c r="M187" s="514"/>
      <c r="N187" s="514"/>
      <c r="O187" s="514"/>
      <c r="P187" s="514"/>
      <c r="Q187" s="514"/>
      <c r="R187" s="514"/>
      <c r="S187" s="514"/>
      <c r="T187" s="514"/>
      <c r="U187" s="514"/>
      <c r="V187" s="514"/>
      <c r="W187" s="514"/>
      <c r="X187" s="514"/>
      <c r="Y187" s="514"/>
      <c r="Z187" s="514"/>
    </row>
    <row r="188" spans="2:26" x14ac:dyDescent="0.2">
      <c r="B188" s="514"/>
      <c r="C188" s="514"/>
      <c r="D188" s="514"/>
      <c r="E188" s="514"/>
      <c r="F188" s="514"/>
      <c r="G188" s="514"/>
      <c r="H188" s="514"/>
      <c r="I188" s="514"/>
      <c r="J188" s="514"/>
      <c r="K188" s="514"/>
      <c r="L188" s="514"/>
      <c r="M188" s="514"/>
      <c r="N188" s="514"/>
      <c r="O188" s="514"/>
      <c r="P188" s="514"/>
      <c r="Q188" s="514"/>
      <c r="R188" s="514"/>
      <c r="S188" s="514"/>
      <c r="T188" s="514"/>
      <c r="U188" s="514"/>
      <c r="V188" s="514"/>
      <c r="W188" s="514"/>
      <c r="X188" s="514"/>
      <c r="Y188" s="514"/>
      <c r="Z188" s="514"/>
    </row>
    <row r="189" spans="2:26" x14ac:dyDescent="0.2">
      <c r="B189" s="514"/>
      <c r="C189" s="514"/>
      <c r="D189" s="514"/>
      <c r="E189" s="514"/>
      <c r="F189" s="514"/>
      <c r="G189" s="514"/>
      <c r="H189" s="514"/>
      <c r="I189" s="514"/>
      <c r="J189" s="514"/>
      <c r="K189" s="514"/>
      <c r="L189" s="514"/>
      <c r="M189" s="514"/>
      <c r="N189" s="514"/>
      <c r="O189" s="514"/>
      <c r="P189" s="514"/>
      <c r="Q189" s="514"/>
      <c r="R189" s="514"/>
      <c r="S189" s="514"/>
      <c r="T189" s="514"/>
      <c r="U189" s="514"/>
      <c r="V189" s="514"/>
      <c r="W189" s="514"/>
      <c r="X189" s="514"/>
      <c r="Y189" s="514"/>
      <c r="Z189" s="514"/>
    </row>
    <row r="190" spans="2:26" x14ac:dyDescent="0.2">
      <c r="B190" s="514"/>
      <c r="C190" s="514"/>
      <c r="D190" s="514"/>
      <c r="E190" s="514"/>
      <c r="F190" s="514"/>
      <c r="G190" s="514"/>
      <c r="H190" s="514"/>
      <c r="I190" s="514"/>
      <c r="J190" s="514"/>
      <c r="K190" s="514"/>
      <c r="L190" s="514"/>
      <c r="M190" s="514"/>
      <c r="N190" s="514"/>
      <c r="O190" s="514"/>
      <c r="P190" s="514"/>
      <c r="Q190" s="514"/>
      <c r="R190" s="514"/>
      <c r="S190" s="514"/>
      <c r="T190" s="514"/>
      <c r="U190" s="514"/>
      <c r="V190" s="514"/>
      <c r="W190" s="514"/>
      <c r="X190" s="514"/>
      <c r="Y190" s="514"/>
      <c r="Z190" s="514"/>
    </row>
    <row r="191" spans="2:26" x14ac:dyDescent="0.2">
      <c r="B191" s="514"/>
      <c r="C191" s="514"/>
      <c r="D191" s="514"/>
      <c r="E191" s="514"/>
      <c r="F191" s="514"/>
      <c r="G191" s="514"/>
      <c r="H191" s="514"/>
      <c r="I191" s="514"/>
      <c r="J191" s="514"/>
      <c r="K191" s="514"/>
      <c r="L191" s="514"/>
      <c r="M191" s="514"/>
      <c r="N191" s="514"/>
      <c r="O191" s="514"/>
      <c r="P191" s="514"/>
      <c r="Q191" s="514"/>
      <c r="R191" s="514"/>
      <c r="S191" s="514"/>
      <c r="T191" s="514"/>
      <c r="U191" s="514"/>
      <c r="V191" s="514"/>
      <c r="W191" s="514"/>
      <c r="X191" s="514"/>
      <c r="Y191" s="514"/>
      <c r="Z191" s="514"/>
    </row>
    <row r="192" spans="2:26" x14ac:dyDescent="0.2">
      <c r="B192" s="514"/>
      <c r="C192" s="514"/>
      <c r="D192" s="514"/>
      <c r="E192" s="514"/>
      <c r="F192" s="514"/>
      <c r="G192" s="514"/>
      <c r="H192" s="514"/>
      <c r="I192" s="514"/>
      <c r="J192" s="514"/>
      <c r="K192" s="514"/>
      <c r="L192" s="514"/>
      <c r="M192" s="514"/>
      <c r="N192" s="514"/>
      <c r="O192" s="514"/>
      <c r="P192" s="514"/>
      <c r="Q192" s="514"/>
      <c r="R192" s="514"/>
      <c r="S192" s="514"/>
      <c r="T192" s="514"/>
      <c r="U192" s="514"/>
      <c r="V192" s="514"/>
      <c r="W192" s="514"/>
      <c r="X192" s="514"/>
      <c r="Y192" s="514"/>
      <c r="Z192" s="514"/>
    </row>
    <row r="193" spans="2:26" x14ac:dyDescent="0.2">
      <c r="B193" s="514"/>
      <c r="C193" s="514"/>
      <c r="D193" s="514"/>
      <c r="E193" s="514"/>
      <c r="F193" s="514"/>
      <c r="G193" s="514"/>
      <c r="H193" s="514"/>
      <c r="I193" s="514"/>
      <c r="J193" s="514"/>
      <c r="K193" s="514"/>
      <c r="L193" s="514"/>
      <c r="M193" s="514"/>
      <c r="N193" s="514"/>
      <c r="O193" s="514"/>
      <c r="P193" s="514"/>
      <c r="Q193" s="514"/>
      <c r="R193" s="514"/>
      <c r="S193" s="514"/>
      <c r="T193" s="514"/>
      <c r="U193" s="514"/>
      <c r="V193" s="514"/>
      <c r="W193" s="514"/>
      <c r="X193" s="514"/>
      <c r="Y193" s="514"/>
      <c r="Z193" s="514"/>
    </row>
    <row r="194" spans="2:26" x14ac:dyDescent="0.2">
      <c r="B194" s="514"/>
      <c r="C194" s="514"/>
      <c r="D194" s="514"/>
      <c r="E194" s="514"/>
      <c r="F194" s="514"/>
      <c r="G194" s="514"/>
      <c r="H194" s="514"/>
      <c r="I194" s="514"/>
      <c r="J194" s="514"/>
      <c r="K194" s="514"/>
      <c r="L194" s="514"/>
      <c r="M194" s="514"/>
      <c r="N194" s="514"/>
      <c r="O194" s="514"/>
      <c r="P194" s="514"/>
      <c r="Q194" s="514"/>
      <c r="R194" s="514"/>
      <c r="S194" s="514"/>
      <c r="T194" s="514"/>
      <c r="U194" s="514"/>
      <c r="V194" s="514"/>
      <c r="W194" s="514"/>
      <c r="X194" s="514"/>
      <c r="Y194" s="514"/>
      <c r="Z194" s="514"/>
    </row>
    <row r="195" spans="2:26" x14ac:dyDescent="0.2">
      <c r="B195" s="514"/>
      <c r="C195" s="514"/>
      <c r="D195" s="514"/>
      <c r="E195" s="514"/>
      <c r="F195" s="514"/>
      <c r="G195" s="514"/>
      <c r="H195" s="514"/>
      <c r="I195" s="514"/>
      <c r="J195" s="514"/>
      <c r="K195" s="514"/>
      <c r="L195" s="514"/>
      <c r="M195" s="514"/>
      <c r="N195" s="514"/>
      <c r="O195" s="514"/>
      <c r="P195" s="514"/>
      <c r="Q195" s="514"/>
      <c r="R195" s="514"/>
      <c r="S195" s="514"/>
      <c r="T195" s="514"/>
      <c r="U195" s="514"/>
      <c r="V195" s="514"/>
      <c r="W195" s="514"/>
      <c r="X195" s="514"/>
      <c r="Y195" s="514"/>
      <c r="Z195" s="514"/>
    </row>
    <row r="196" spans="2:26" x14ac:dyDescent="0.2">
      <c r="B196" s="514"/>
      <c r="C196" s="514"/>
      <c r="D196" s="514"/>
      <c r="E196" s="514"/>
      <c r="F196" s="514"/>
      <c r="G196" s="514"/>
      <c r="H196" s="514"/>
      <c r="I196" s="514"/>
      <c r="J196" s="514"/>
      <c r="K196" s="514"/>
      <c r="L196" s="514"/>
      <c r="M196" s="514"/>
      <c r="N196" s="514"/>
      <c r="O196" s="514"/>
      <c r="P196" s="514"/>
      <c r="Q196" s="514"/>
      <c r="R196" s="514"/>
      <c r="S196" s="514"/>
      <c r="T196" s="514"/>
      <c r="U196" s="514"/>
      <c r="V196" s="514"/>
      <c r="W196" s="514"/>
      <c r="X196" s="514"/>
      <c r="Y196" s="514"/>
      <c r="Z196" s="514"/>
    </row>
    <row r="197" spans="2:26" x14ac:dyDescent="0.2">
      <c r="B197" s="514"/>
      <c r="C197" s="514"/>
      <c r="D197" s="514"/>
      <c r="E197" s="514"/>
      <c r="F197" s="514"/>
      <c r="G197" s="514"/>
      <c r="H197" s="514"/>
      <c r="I197" s="514"/>
      <c r="J197" s="514"/>
      <c r="K197" s="514"/>
      <c r="L197" s="514"/>
      <c r="M197" s="514"/>
      <c r="N197" s="514"/>
      <c r="O197" s="514"/>
      <c r="P197" s="514"/>
      <c r="Q197" s="514"/>
      <c r="R197" s="514"/>
      <c r="S197" s="514"/>
      <c r="T197" s="514"/>
      <c r="U197" s="514"/>
      <c r="V197" s="514"/>
      <c r="W197" s="514"/>
      <c r="X197" s="514"/>
      <c r="Y197" s="514"/>
      <c r="Z197" s="514"/>
    </row>
    <row r="198" spans="2:26" x14ac:dyDescent="0.2">
      <c r="B198" s="514"/>
      <c r="C198" s="514"/>
      <c r="D198" s="514"/>
      <c r="E198" s="514"/>
      <c r="F198" s="514"/>
      <c r="G198" s="514"/>
      <c r="H198" s="514"/>
      <c r="I198" s="514"/>
      <c r="J198" s="514"/>
      <c r="K198" s="514"/>
      <c r="L198" s="514"/>
      <c r="M198" s="514"/>
      <c r="N198" s="514"/>
      <c r="O198" s="514"/>
      <c r="P198" s="514"/>
      <c r="Q198" s="514"/>
      <c r="R198" s="514"/>
      <c r="S198" s="514"/>
      <c r="T198" s="514"/>
      <c r="U198" s="514"/>
      <c r="V198" s="514"/>
      <c r="W198" s="514"/>
      <c r="X198" s="514"/>
      <c r="Y198" s="514"/>
      <c r="Z198" s="514"/>
    </row>
    <row r="199" spans="2:26" x14ac:dyDescent="0.2">
      <c r="B199" s="514"/>
      <c r="C199" s="514"/>
      <c r="D199" s="514"/>
      <c r="E199" s="514"/>
      <c r="F199" s="514"/>
      <c r="G199" s="514"/>
      <c r="H199" s="514"/>
      <c r="I199" s="514"/>
      <c r="J199" s="514"/>
      <c r="K199" s="514"/>
      <c r="L199" s="514"/>
      <c r="M199" s="514"/>
      <c r="N199" s="514"/>
      <c r="O199" s="514"/>
      <c r="P199" s="514"/>
      <c r="Q199" s="514"/>
      <c r="R199" s="514"/>
      <c r="S199" s="514"/>
      <c r="T199" s="514"/>
      <c r="U199" s="514"/>
      <c r="V199" s="514"/>
      <c r="W199" s="514"/>
      <c r="X199" s="514"/>
      <c r="Y199" s="514"/>
      <c r="Z199" s="514"/>
    </row>
    <row r="200" spans="2:26" x14ac:dyDescent="0.2">
      <c r="B200" s="514"/>
      <c r="C200" s="514"/>
      <c r="D200" s="514"/>
      <c r="E200" s="514"/>
      <c r="F200" s="514"/>
      <c r="G200" s="514"/>
      <c r="H200" s="514"/>
      <c r="I200" s="514"/>
      <c r="J200" s="514"/>
      <c r="K200" s="514"/>
      <c r="L200" s="514"/>
      <c r="M200" s="514"/>
      <c r="N200" s="514"/>
      <c r="O200" s="514"/>
      <c r="P200" s="514"/>
      <c r="Q200" s="514"/>
      <c r="R200" s="514"/>
      <c r="S200" s="514"/>
      <c r="T200" s="514"/>
      <c r="U200" s="514"/>
      <c r="V200" s="514"/>
      <c r="W200" s="514"/>
      <c r="X200" s="514"/>
      <c r="Y200" s="514"/>
      <c r="Z200" s="514"/>
    </row>
    <row r="201" spans="2:26" x14ac:dyDescent="0.2">
      <c r="B201" s="514"/>
      <c r="C201" s="514"/>
      <c r="D201" s="514"/>
      <c r="E201" s="514"/>
      <c r="F201" s="514"/>
      <c r="G201" s="514"/>
      <c r="H201" s="514"/>
      <c r="I201" s="514"/>
      <c r="J201" s="514"/>
      <c r="K201" s="514"/>
      <c r="L201" s="514"/>
      <c r="M201" s="514"/>
      <c r="N201" s="514"/>
      <c r="O201" s="514"/>
      <c r="P201" s="514"/>
      <c r="Q201" s="514"/>
      <c r="R201" s="514"/>
      <c r="S201" s="514"/>
      <c r="T201" s="514"/>
      <c r="U201" s="514"/>
      <c r="V201" s="514"/>
      <c r="W201" s="514"/>
      <c r="X201" s="514"/>
      <c r="Y201" s="514"/>
      <c r="Z201" s="514"/>
    </row>
    <row r="202" spans="2:26" x14ac:dyDescent="0.2">
      <c r="B202" s="514"/>
      <c r="C202" s="514"/>
      <c r="D202" s="514"/>
      <c r="E202" s="514"/>
      <c r="F202" s="514"/>
      <c r="G202" s="514"/>
      <c r="H202" s="514"/>
      <c r="I202" s="514"/>
      <c r="J202" s="514"/>
      <c r="K202" s="514"/>
      <c r="L202" s="514"/>
      <c r="M202" s="514"/>
      <c r="N202" s="514"/>
      <c r="O202" s="514"/>
      <c r="P202" s="514"/>
      <c r="Q202" s="514"/>
      <c r="R202" s="514"/>
      <c r="S202" s="514"/>
      <c r="T202" s="514"/>
      <c r="U202" s="514"/>
      <c r="V202" s="514"/>
      <c r="W202" s="514"/>
      <c r="X202" s="514"/>
      <c r="Y202" s="514"/>
      <c r="Z202" s="514"/>
    </row>
    <row r="203" spans="2:26" x14ac:dyDescent="0.2">
      <c r="B203" s="514"/>
      <c r="C203" s="514"/>
      <c r="D203" s="514"/>
      <c r="E203" s="514"/>
      <c r="F203" s="514"/>
      <c r="G203" s="514"/>
      <c r="H203" s="514"/>
      <c r="I203" s="514"/>
      <c r="J203" s="514"/>
      <c r="K203" s="514"/>
      <c r="L203" s="514"/>
      <c r="M203" s="514"/>
      <c r="N203" s="514"/>
      <c r="O203" s="514"/>
      <c r="P203" s="514"/>
      <c r="Q203" s="514"/>
      <c r="R203" s="514"/>
      <c r="S203" s="514"/>
      <c r="T203" s="514"/>
      <c r="U203" s="514"/>
      <c r="V203" s="514"/>
      <c r="W203" s="514"/>
      <c r="X203" s="514"/>
      <c r="Y203" s="514"/>
      <c r="Z203" s="514"/>
    </row>
    <row r="204" spans="2:26" ht="18.75" customHeight="1" x14ac:dyDescent="0.2">
      <c r="B204" s="513"/>
      <c r="C204" s="513"/>
      <c r="D204" s="513"/>
      <c r="E204" s="513"/>
      <c r="F204" s="513"/>
      <c r="G204" s="513"/>
      <c r="H204" s="513"/>
      <c r="I204" s="513"/>
      <c r="J204" s="513"/>
      <c r="K204" s="513"/>
      <c r="L204" s="513"/>
      <c r="M204" s="513"/>
      <c r="N204" s="513"/>
      <c r="O204" s="514"/>
      <c r="P204" s="514"/>
      <c r="Q204" s="514"/>
      <c r="R204" s="514"/>
      <c r="S204" s="514"/>
      <c r="T204" s="514"/>
      <c r="U204" s="514"/>
      <c r="V204" s="514"/>
      <c r="W204" s="514"/>
      <c r="X204" s="514"/>
      <c r="Y204" s="514"/>
      <c r="Z204" s="514"/>
    </row>
    <row r="205" spans="2:26" ht="13.5" customHeight="1" x14ac:dyDescent="0.2">
      <c r="B205" s="536"/>
      <c r="C205" s="536"/>
      <c r="D205" s="536"/>
      <c r="E205" s="536"/>
      <c r="F205" s="536"/>
      <c r="G205" s="536"/>
      <c r="H205" s="536"/>
      <c r="I205" s="536"/>
      <c r="J205" s="536"/>
      <c r="K205" s="536"/>
      <c r="L205" s="536"/>
      <c r="M205" s="536"/>
      <c r="N205" s="536"/>
      <c r="O205" s="514"/>
      <c r="P205" s="514"/>
      <c r="Q205" s="514"/>
      <c r="R205" s="514"/>
      <c r="S205" s="514"/>
      <c r="T205" s="514"/>
      <c r="U205" s="514"/>
      <c r="V205" s="514"/>
      <c r="W205" s="514"/>
      <c r="X205" s="514"/>
      <c r="Y205" s="514"/>
      <c r="Z205" s="514"/>
    </row>
    <row r="206" spans="2:26" ht="14.25" customHeight="1" x14ac:dyDescent="0.2">
      <c r="B206" s="546"/>
      <c r="C206" s="546"/>
      <c r="D206" s="546"/>
      <c r="E206" s="546"/>
      <c r="F206" s="546"/>
      <c r="G206" s="547"/>
      <c r="H206" s="547"/>
      <c r="I206" s="547"/>
      <c r="J206" s="547"/>
      <c r="K206" s="547"/>
      <c r="L206" s="547"/>
      <c r="M206" s="547"/>
      <c r="N206" s="547"/>
      <c r="O206" s="547"/>
      <c r="P206" s="547"/>
      <c r="Q206" s="547"/>
      <c r="R206" s="514"/>
      <c r="S206" s="547"/>
      <c r="T206" s="547"/>
      <c r="U206" s="547"/>
      <c r="V206" s="547"/>
      <c r="W206" s="547"/>
      <c r="X206" s="514"/>
      <c r="Y206" s="514"/>
      <c r="Z206" s="514"/>
    </row>
    <row r="207" spans="2:26" ht="10.5" customHeight="1" x14ac:dyDescent="0.2">
      <c r="B207" s="537"/>
      <c r="C207" s="536"/>
      <c r="D207" s="536"/>
      <c r="E207" s="537"/>
      <c r="F207" s="536"/>
      <c r="G207" s="514"/>
      <c r="H207" s="514"/>
      <c r="I207" s="514"/>
      <c r="J207" s="514"/>
      <c r="K207" s="514"/>
      <c r="L207" s="537"/>
      <c r="M207" s="514"/>
      <c r="N207" s="514"/>
      <c r="O207" s="514"/>
      <c r="P207" s="514"/>
      <c r="Q207" s="514"/>
      <c r="R207" s="514"/>
      <c r="S207" s="514"/>
      <c r="T207" s="514"/>
      <c r="U207" s="514"/>
      <c r="V207" s="514"/>
      <c r="W207" s="514"/>
      <c r="X207" s="514"/>
      <c r="Y207" s="514"/>
      <c r="Z207" s="514"/>
    </row>
    <row r="208" spans="2:26" ht="12.75" customHeight="1" x14ac:dyDescent="0.2">
      <c r="B208" s="521"/>
      <c r="C208" s="521"/>
      <c r="D208" s="521"/>
      <c r="E208" s="521"/>
      <c r="F208" s="521"/>
      <c r="G208" s="522"/>
      <c r="H208" s="522"/>
      <c r="I208" s="522"/>
      <c r="J208" s="522"/>
      <c r="K208" s="522"/>
      <c r="L208" s="522"/>
      <c r="M208" s="522"/>
      <c r="N208" s="522"/>
      <c r="O208" s="522"/>
      <c r="P208" s="522"/>
      <c r="Q208" s="522"/>
      <c r="R208" s="514"/>
      <c r="S208" s="522"/>
      <c r="T208" s="522"/>
      <c r="U208" s="522"/>
      <c r="V208" s="522"/>
      <c r="W208" s="522"/>
      <c r="X208" s="514"/>
      <c r="Y208" s="514"/>
      <c r="Z208" s="514"/>
    </row>
    <row r="209" spans="2:26" ht="12.75" customHeight="1" x14ac:dyDescent="0.2">
      <c r="B209" s="521"/>
      <c r="C209" s="521"/>
      <c r="D209" s="521"/>
      <c r="E209" s="521"/>
      <c r="F209" s="521"/>
      <c r="G209" s="522"/>
      <c r="H209" s="522"/>
      <c r="I209" s="522"/>
      <c r="J209" s="522"/>
      <c r="K209" s="522"/>
      <c r="L209" s="522"/>
      <c r="M209" s="522"/>
      <c r="N209" s="522"/>
      <c r="O209" s="522"/>
      <c r="P209" s="522"/>
      <c r="Q209" s="522"/>
      <c r="R209" s="514"/>
      <c r="S209" s="522"/>
      <c r="T209" s="522"/>
      <c r="U209" s="522"/>
      <c r="V209" s="522"/>
      <c r="W209" s="522"/>
      <c r="X209" s="514"/>
      <c r="Y209" s="514"/>
      <c r="Z209" s="514"/>
    </row>
    <row r="210" spans="2:26" ht="12.75" customHeight="1" x14ac:dyDescent="0.2">
      <c r="B210" s="517"/>
      <c r="C210" s="517"/>
      <c r="D210" s="517"/>
      <c r="E210" s="517"/>
      <c r="F210" s="517"/>
      <c r="G210" s="525"/>
      <c r="H210" s="525"/>
      <c r="I210" s="525"/>
      <c r="J210" s="525"/>
      <c r="K210" s="525"/>
      <c r="L210" s="525"/>
      <c r="M210" s="525"/>
      <c r="N210" s="525"/>
      <c r="O210" s="525"/>
      <c r="P210" s="525"/>
      <c r="Q210" s="525"/>
      <c r="R210" s="514"/>
      <c r="S210" s="525"/>
      <c r="T210" s="525"/>
      <c r="U210" s="525"/>
      <c r="V210" s="525"/>
      <c r="W210" s="525"/>
      <c r="X210" s="514"/>
      <c r="Y210" s="514"/>
      <c r="Z210" s="514"/>
    </row>
    <row r="211" spans="2:26" ht="12.75" customHeight="1" x14ac:dyDescent="0.2">
      <c r="B211" s="517"/>
      <c r="C211" s="517"/>
      <c r="D211" s="520"/>
      <c r="E211" s="517"/>
      <c r="F211" s="517"/>
      <c r="G211" s="525"/>
      <c r="H211" s="525"/>
      <c r="I211" s="525"/>
      <c r="J211" s="525"/>
      <c r="K211" s="525"/>
      <c r="L211" s="525"/>
      <c r="M211" s="525"/>
      <c r="N211" s="525"/>
      <c r="O211" s="525"/>
      <c r="P211" s="525"/>
      <c r="Q211" s="525"/>
      <c r="R211" s="514"/>
      <c r="S211" s="525"/>
      <c r="T211" s="525"/>
      <c r="U211" s="525"/>
      <c r="V211" s="525"/>
      <c r="W211" s="525"/>
      <c r="X211" s="514"/>
      <c r="Y211" s="514"/>
      <c r="Z211" s="514"/>
    </row>
    <row r="212" spans="2:26" ht="12.75" customHeight="1" x14ac:dyDescent="0.2">
      <c r="B212" s="517"/>
      <c r="C212" s="517"/>
      <c r="D212" s="520"/>
      <c r="E212" s="517"/>
      <c r="F212" s="517"/>
      <c r="G212" s="525"/>
      <c r="H212" s="525"/>
      <c r="I212" s="525"/>
      <c r="J212" s="525"/>
      <c r="K212" s="525"/>
      <c r="L212" s="525"/>
      <c r="M212" s="525"/>
      <c r="N212" s="525"/>
      <c r="O212" s="525"/>
      <c r="P212" s="525"/>
      <c r="Q212" s="525"/>
      <c r="R212" s="514"/>
      <c r="S212" s="525"/>
      <c r="T212" s="525"/>
      <c r="U212" s="525"/>
      <c r="V212" s="525"/>
      <c r="W212" s="525"/>
      <c r="X212" s="514"/>
      <c r="Y212" s="514"/>
      <c r="Z212" s="514"/>
    </row>
    <row r="213" spans="2:26" ht="12.75" customHeight="1" x14ac:dyDescent="0.2">
      <c r="B213" s="517"/>
      <c r="C213" s="517"/>
      <c r="D213" s="520"/>
      <c r="E213" s="517"/>
      <c r="F213" s="517"/>
      <c r="G213" s="527"/>
      <c r="H213" s="527"/>
      <c r="I213" s="527"/>
      <c r="J213" s="527"/>
      <c r="K213" s="527"/>
      <c r="L213" s="527"/>
      <c r="M213" s="527"/>
      <c r="N213" s="527"/>
      <c r="O213" s="527"/>
      <c r="P213" s="527"/>
      <c r="Q213" s="527"/>
      <c r="R213" s="514"/>
      <c r="S213" s="527"/>
      <c r="T213" s="527"/>
      <c r="U213" s="527"/>
      <c r="V213" s="527"/>
      <c r="W213" s="527"/>
      <c r="X213" s="514"/>
      <c r="Y213" s="514"/>
      <c r="Z213" s="514"/>
    </row>
    <row r="214" spans="2:26" ht="12.75" customHeight="1" x14ac:dyDescent="0.2">
      <c r="B214" s="517"/>
      <c r="C214" s="517"/>
      <c r="D214" s="517"/>
      <c r="E214" s="517"/>
      <c r="F214" s="517"/>
      <c r="G214" s="525"/>
      <c r="H214" s="525"/>
      <c r="I214" s="525"/>
      <c r="J214" s="525"/>
      <c r="K214" s="525"/>
      <c r="L214" s="525"/>
      <c r="M214" s="525"/>
      <c r="N214" s="525"/>
      <c r="O214" s="525"/>
      <c r="P214" s="525"/>
      <c r="Q214" s="525"/>
      <c r="R214" s="514"/>
      <c r="S214" s="525"/>
      <c r="T214" s="525"/>
      <c r="U214" s="525"/>
      <c r="V214" s="525"/>
      <c r="W214" s="525"/>
      <c r="X214" s="514"/>
      <c r="Y214" s="514"/>
      <c r="Z214" s="514"/>
    </row>
    <row r="215" spans="2:26" ht="12.75" customHeight="1" x14ac:dyDescent="0.2">
      <c r="B215" s="517"/>
      <c r="C215" s="517"/>
      <c r="D215" s="520"/>
      <c r="E215" s="517"/>
      <c r="F215" s="517"/>
      <c r="G215" s="525"/>
      <c r="H215" s="525"/>
      <c r="I215" s="525"/>
      <c r="J215" s="525"/>
      <c r="K215" s="525"/>
      <c r="L215" s="525"/>
      <c r="M215" s="525"/>
      <c r="N215" s="525"/>
      <c r="O215" s="525"/>
      <c r="P215" s="525"/>
      <c r="Q215" s="525"/>
      <c r="R215" s="514"/>
      <c r="S215" s="525"/>
      <c r="T215" s="525"/>
      <c r="U215" s="525"/>
      <c r="V215" s="525"/>
      <c r="W215" s="525"/>
      <c r="X215" s="514"/>
      <c r="Y215" s="514"/>
      <c r="Z215" s="514"/>
    </row>
    <row r="216" spans="2:26" ht="12.75" customHeight="1" x14ac:dyDescent="0.2">
      <c r="B216" s="517"/>
      <c r="C216" s="517"/>
      <c r="D216" s="520"/>
      <c r="E216" s="517"/>
      <c r="F216" s="517"/>
      <c r="G216" s="525"/>
      <c r="H216" s="525"/>
      <c r="I216" s="525"/>
      <c r="J216" s="525"/>
      <c r="K216" s="525"/>
      <c r="L216" s="525"/>
      <c r="M216" s="525"/>
      <c r="N216" s="525"/>
      <c r="O216" s="525"/>
      <c r="P216" s="525"/>
      <c r="Q216" s="525"/>
      <c r="R216" s="514"/>
      <c r="S216" s="525"/>
      <c r="T216" s="525"/>
      <c r="U216" s="525"/>
      <c r="V216" s="525"/>
      <c r="W216" s="525"/>
      <c r="X216" s="514"/>
      <c r="Y216" s="514"/>
      <c r="Z216" s="514"/>
    </row>
    <row r="217" spans="2:26" ht="12.75" customHeight="1" x14ac:dyDescent="0.2">
      <c r="B217" s="521"/>
      <c r="C217" s="521"/>
      <c r="D217" s="521"/>
      <c r="E217" s="521"/>
      <c r="F217" s="521"/>
      <c r="G217" s="522"/>
      <c r="H217" s="522"/>
      <c r="I217" s="522"/>
      <c r="J217" s="522"/>
      <c r="K217" s="522"/>
      <c r="L217" s="522"/>
      <c r="M217" s="522"/>
      <c r="N217" s="522"/>
      <c r="O217" s="522"/>
      <c r="P217" s="522"/>
      <c r="Q217" s="522"/>
      <c r="R217" s="514"/>
      <c r="S217" s="522"/>
      <c r="T217" s="522"/>
      <c r="U217" s="522"/>
      <c r="V217" s="522"/>
      <c r="W217" s="522"/>
      <c r="X217" s="514"/>
      <c r="Y217" s="514"/>
      <c r="Z217" s="514"/>
    </row>
    <row r="218" spans="2:26" ht="12.75" customHeight="1" x14ac:dyDescent="0.2">
      <c r="B218" s="517"/>
      <c r="C218" s="517"/>
      <c r="D218" s="517"/>
      <c r="E218" s="517"/>
      <c r="F218" s="517"/>
      <c r="G218" s="525"/>
      <c r="H218" s="525"/>
      <c r="I218" s="525"/>
      <c r="J218" s="525"/>
      <c r="K218" s="525"/>
      <c r="L218" s="525"/>
      <c r="M218" s="525"/>
      <c r="N218" s="525"/>
      <c r="O218" s="525"/>
      <c r="P218" s="525"/>
      <c r="Q218" s="525"/>
      <c r="R218" s="514"/>
      <c r="S218" s="525"/>
      <c r="T218" s="525"/>
      <c r="U218" s="525"/>
      <c r="V218" s="525"/>
      <c r="W218" s="525"/>
      <c r="X218" s="514"/>
      <c r="Y218" s="514"/>
      <c r="Z218" s="514"/>
    </row>
    <row r="219" spans="2:26" ht="12.75" customHeight="1" x14ac:dyDescent="0.2">
      <c r="B219" s="517"/>
      <c r="C219" s="517"/>
      <c r="D219" s="520"/>
      <c r="E219" s="517"/>
      <c r="F219" s="517"/>
      <c r="G219" s="525"/>
      <c r="H219" s="525"/>
      <c r="I219" s="525"/>
      <c r="J219" s="525"/>
      <c r="K219" s="525"/>
      <c r="L219" s="525"/>
      <c r="M219" s="525"/>
      <c r="N219" s="525"/>
      <c r="O219" s="525"/>
      <c r="P219" s="525"/>
      <c r="Q219" s="525"/>
      <c r="R219" s="514"/>
      <c r="S219" s="525"/>
      <c r="T219" s="525"/>
      <c r="U219" s="525"/>
      <c r="V219" s="525"/>
      <c r="W219" s="525"/>
      <c r="X219" s="514"/>
      <c r="Y219" s="514"/>
      <c r="Z219" s="514"/>
    </row>
    <row r="220" spans="2:26" ht="12.75" customHeight="1" x14ac:dyDescent="0.2">
      <c r="B220" s="517"/>
      <c r="C220" s="517"/>
      <c r="D220" s="520"/>
      <c r="E220" s="517"/>
      <c r="F220" s="517"/>
      <c r="G220" s="527"/>
      <c r="H220" s="527"/>
      <c r="I220" s="527"/>
      <c r="J220" s="527"/>
      <c r="K220" s="527"/>
      <c r="L220" s="525"/>
      <c r="M220" s="527"/>
      <c r="N220" s="527"/>
      <c r="O220" s="527"/>
      <c r="P220" s="527"/>
      <c r="Q220" s="527"/>
      <c r="R220" s="514"/>
      <c r="S220" s="527"/>
      <c r="T220" s="527"/>
      <c r="U220" s="527"/>
      <c r="V220" s="527"/>
      <c r="W220" s="527"/>
      <c r="X220" s="514"/>
      <c r="Y220" s="514"/>
      <c r="Z220" s="514"/>
    </row>
    <row r="221" spans="2:26" ht="12.75" customHeight="1" x14ac:dyDescent="0.2">
      <c r="B221" s="517"/>
      <c r="C221" s="517"/>
      <c r="D221" s="520"/>
      <c r="E221" s="517"/>
      <c r="F221" s="517"/>
      <c r="G221" s="527"/>
      <c r="H221" s="527"/>
      <c r="I221" s="527"/>
      <c r="J221" s="527"/>
      <c r="K221" s="527"/>
      <c r="L221" s="525"/>
      <c r="M221" s="527"/>
      <c r="N221" s="527"/>
      <c r="O221" s="527"/>
      <c r="P221" s="527"/>
      <c r="Q221" s="527"/>
      <c r="R221" s="514"/>
      <c r="S221" s="527"/>
      <c r="T221" s="527"/>
      <c r="U221" s="527"/>
      <c r="V221" s="527"/>
      <c r="W221" s="527"/>
      <c r="X221" s="514"/>
      <c r="Y221" s="514"/>
      <c r="Z221" s="514"/>
    </row>
    <row r="222" spans="2:26" ht="12.75" customHeight="1" x14ac:dyDescent="0.2">
      <c r="B222" s="517"/>
      <c r="C222" s="517"/>
      <c r="D222" s="520"/>
      <c r="E222" s="517"/>
      <c r="F222" s="517"/>
      <c r="G222" s="525"/>
      <c r="H222" s="525"/>
      <c r="I222" s="525"/>
      <c r="J222" s="525"/>
      <c r="K222" s="525"/>
      <c r="L222" s="527"/>
      <c r="M222" s="525"/>
      <c r="N222" s="525"/>
      <c r="O222" s="525"/>
      <c r="P222" s="525"/>
      <c r="Q222" s="525"/>
      <c r="R222" s="514"/>
      <c r="S222" s="525"/>
      <c r="T222" s="525"/>
      <c r="U222" s="525"/>
      <c r="V222" s="525"/>
      <c r="W222" s="525"/>
      <c r="X222" s="514"/>
      <c r="Y222" s="514"/>
      <c r="Z222" s="514"/>
    </row>
    <row r="223" spans="2:26" ht="12.75" customHeight="1" x14ac:dyDescent="0.2">
      <c r="B223" s="517"/>
      <c r="C223" s="517"/>
      <c r="D223" s="517"/>
      <c r="E223" s="514"/>
      <c r="F223" s="517"/>
      <c r="G223" s="527"/>
      <c r="H223" s="527"/>
      <c r="I223" s="527"/>
      <c r="J223" s="527"/>
      <c r="K223" s="527"/>
      <c r="L223" s="527"/>
      <c r="M223" s="527"/>
      <c r="N223" s="527"/>
      <c r="O223" s="527"/>
      <c r="P223" s="527"/>
      <c r="Q223" s="527"/>
      <c r="R223" s="514"/>
      <c r="S223" s="527"/>
      <c r="T223" s="527"/>
      <c r="U223" s="527"/>
      <c r="V223" s="527"/>
      <c r="W223" s="527"/>
      <c r="X223" s="514"/>
      <c r="Y223" s="514"/>
      <c r="Z223" s="514"/>
    </row>
    <row r="224" spans="2:26" ht="12.75" customHeight="1" x14ac:dyDescent="0.2">
      <c r="B224" s="517"/>
      <c r="C224" s="517"/>
      <c r="D224" s="517"/>
      <c r="E224" s="514"/>
      <c r="F224" s="517"/>
      <c r="G224" s="527"/>
      <c r="H224" s="527"/>
      <c r="I224" s="527"/>
      <c r="J224" s="527"/>
      <c r="K224" s="527"/>
      <c r="L224" s="527"/>
      <c r="M224" s="527"/>
      <c r="N224" s="527"/>
      <c r="O224" s="527"/>
      <c r="P224" s="527"/>
      <c r="Q224" s="527"/>
      <c r="R224" s="514"/>
      <c r="S224" s="527"/>
      <c r="T224" s="527"/>
      <c r="U224" s="527"/>
      <c r="V224" s="527"/>
      <c r="W224" s="527"/>
      <c r="X224" s="514"/>
      <c r="Y224" s="514"/>
      <c r="Z224" s="514"/>
    </row>
    <row r="225" spans="2:26" x14ac:dyDescent="0.2">
      <c r="B225" s="517"/>
      <c r="C225" s="517"/>
      <c r="D225" s="517"/>
      <c r="E225" s="514"/>
      <c r="F225" s="517"/>
      <c r="G225" s="527"/>
      <c r="H225" s="527"/>
      <c r="I225" s="527"/>
      <c r="J225" s="527"/>
      <c r="K225" s="527"/>
      <c r="L225" s="527"/>
      <c r="M225" s="527"/>
      <c r="N225" s="527"/>
      <c r="O225" s="527"/>
      <c r="P225" s="527"/>
      <c r="Q225" s="527"/>
      <c r="R225" s="514"/>
      <c r="S225" s="527"/>
      <c r="T225" s="527"/>
      <c r="U225" s="527"/>
      <c r="V225" s="527"/>
      <c r="W225" s="527"/>
      <c r="X225" s="514"/>
      <c r="Y225" s="514"/>
      <c r="Z225" s="514"/>
    </row>
    <row r="226" spans="2:26" ht="12.75" customHeight="1" x14ac:dyDescent="0.2">
      <c r="B226" s="517"/>
      <c r="C226" s="517"/>
      <c r="D226" s="520"/>
      <c r="E226" s="517"/>
      <c r="F226" s="517"/>
      <c r="G226" s="527"/>
      <c r="H226" s="527"/>
      <c r="I226" s="527"/>
      <c r="J226" s="527"/>
      <c r="K226" s="527"/>
      <c r="L226" s="527"/>
      <c r="M226" s="527"/>
      <c r="N226" s="527"/>
      <c r="O226" s="527"/>
      <c r="P226" s="527"/>
      <c r="Q226" s="527"/>
      <c r="R226" s="514"/>
      <c r="S226" s="527"/>
      <c r="T226" s="527"/>
      <c r="U226" s="527"/>
      <c r="V226" s="527"/>
      <c r="W226" s="527"/>
      <c r="X226" s="514"/>
      <c r="Y226" s="514"/>
      <c r="Z226" s="514"/>
    </row>
    <row r="227" spans="2:26" ht="12.75" customHeight="1" x14ac:dyDescent="0.2">
      <c r="B227" s="517"/>
      <c r="C227" s="517"/>
      <c r="D227" s="517"/>
      <c r="E227" s="517"/>
      <c r="F227" s="517"/>
      <c r="G227" s="525"/>
      <c r="H227" s="525"/>
      <c r="I227" s="525"/>
      <c r="J227" s="525"/>
      <c r="K227" s="525"/>
      <c r="L227" s="525"/>
      <c r="M227" s="525"/>
      <c r="N227" s="525"/>
      <c r="O227" s="525"/>
      <c r="P227" s="525"/>
      <c r="Q227" s="525"/>
      <c r="R227" s="514"/>
      <c r="S227" s="525"/>
      <c r="T227" s="525"/>
      <c r="U227" s="525"/>
      <c r="V227" s="525"/>
      <c r="W227" s="525"/>
      <c r="X227" s="514"/>
      <c r="Y227" s="514"/>
      <c r="Z227" s="514"/>
    </row>
    <row r="228" spans="2:26" ht="12.75" customHeight="1" x14ac:dyDescent="0.2">
      <c r="B228" s="517"/>
      <c r="C228" s="517"/>
      <c r="D228" s="520"/>
      <c r="E228" s="517"/>
      <c r="F228" s="517"/>
      <c r="G228" s="525"/>
      <c r="H228" s="525"/>
      <c r="I228" s="525"/>
      <c r="J228" s="525"/>
      <c r="K228" s="525"/>
      <c r="L228" s="525"/>
      <c r="M228" s="525"/>
      <c r="N228" s="525"/>
      <c r="O228" s="525"/>
      <c r="P228" s="525"/>
      <c r="Q228" s="525"/>
      <c r="R228" s="514"/>
      <c r="S228" s="525"/>
      <c r="T228" s="525"/>
      <c r="U228" s="525"/>
      <c r="V228" s="525"/>
      <c r="W228" s="525"/>
      <c r="X228" s="514"/>
      <c r="Y228" s="514"/>
      <c r="Z228" s="514"/>
    </row>
    <row r="229" spans="2:26" ht="12.75" customHeight="1" x14ac:dyDescent="0.2">
      <c r="B229" s="517"/>
      <c r="C229" s="517"/>
      <c r="D229" s="520"/>
      <c r="E229" s="517"/>
      <c r="F229" s="517"/>
      <c r="G229" s="525"/>
      <c r="H229" s="525"/>
      <c r="I229" s="525"/>
      <c r="J229" s="525"/>
      <c r="K229" s="525"/>
      <c r="L229" s="525"/>
      <c r="M229" s="525"/>
      <c r="N229" s="525"/>
      <c r="O229" s="525"/>
      <c r="P229" s="525"/>
      <c r="Q229" s="525"/>
      <c r="R229" s="514"/>
      <c r="S229" s="525"/>
      <c r="T229" s="525"/>
      <c r="U229" s="525"/>
      <c r="V229" s="525"/>
      <c r="W229" s="525"/>
      <c r="X229" s="514"/>
      <c r="Y229" s="514"/>
      <c r="Z229" s="514"/>
    </row>
    <row r="230" spans="2:26" ht="12.75" customHeight="1" x14ac:dyDescent="0.2">
      <c r="B230" s="517"/>
      <c r="C230" s="517"/>
      <c r="D230" s="520"/>
      <c r="E230" s="517"/>
      <c r="F230" s="517"/>
      <c r="G230" s="548"/>
      <c r="H230" s="548"/>
      <c r="I230" s="548"/>
      <c r="J230" s="548"/>
      <c r="K230" s="548"/>
      <c r="L230" s="527"/>
      <c r="M230" s="548"/>
      <c r="N230" s="548"/>
      <c r="O230" s="548"/>
      <c r="P230" s="548"/>
      <c r="Q230" s="548"/>
      <c r="R230" s="514"/>
      <c r="S230" s="548"/>
      <c r="T230" s="548"/>
      <c r="U230" s="548"/>
      <c r="V230" s="548"/>
      <c r="W230" s="548"/>
      <c r="X230" s="514"/>
      <c r="Y230" s="514"/>
      <c r="Z230" s="514"/>
    </row>
    <row r="231" spans="2:26" ht="12.75" customHeight="1" x14ac:dyDescent="0.2">
      <c r="B231" s="517"/>
      <c r="C231" s="517"/>
      <c r="D231" s="520"/>
      <c r="E231" s="517"/>
      <c r="F231" s="517"/>
      <c r="G231" s="548"/>
      <c r="H231" s="548"/>
      <c r="I231" s="548"/>
      <c r="J231" s="548"/>
      <c r="K231" s="548"/>
      <c r="L231" s="527"/>
      <c r="M231" s="548"/>
      <c r="N231" s="548"/>
      <c r="O231" s="548"/>
      <c r="P231" s="548"/>
      <c r="Q231" s="548"/>
      <c r="R231" s="514"/>
      <c r="S231" s="548"/>
      <c r="T231" s="548"/>
      <c r="U231" s="548"/>
      <c r="V231" s="548"/>
      <c r="W231" s="548"/>
      <c r="X231" s="514"/>
      <c r="Y231" s="514"/>
      <c r="Z231" s="514"/>
    </row>
    <row r="232" spans="2:26" ht="12.75" customHeight="1" x14ac:dyDescent="0.2">
      <c r="B232" s="517"/>
      <c r="C232" s="517"/>
      <c r="D232" s="520"/>
      <c r="E232" s="517"/>
      <c r="F232" s="517"/>
      <c r="G232" s="548"/>
      <c r="H232" s="548"/>
      <c r="I232" s="548"/>
      <c r="J232" s="548"/>
      <c r="K232" s="548"/>
      <c r="L232" s="527"/>
      <c r="M232" s="548"/>
      <c r="N232" s="548"/>
      <c r="O232" s="548"/>
      <c r="P232" s="548"/>
      <c r="Q232" s="548"/>
      <c r="R232" s="514"/>
      <c r="S232" s="548"/>
      <c r="T232" s="548"/>
      <c r="U232" s="548"/>
      <c r="V232" s="548"/>
      <c r="W232" s="548"/>
      <c r="X232" s="514"/>
      <c r="Y232" s="514"/>
      <c r="Z232" s="514"/>
    </row>
    <row r="233" spans="2:26" ht="12.75" customHeight="1" x14ac:dyDescent="0.2">
      <c r="B233" s="517"/>
      <c r="C233" s="517"/>
      <c r="D233" s="517"/>
      <c r="E233" s="517"/>
      <c r="F233" s="517"/>
      <c r="G233" s="548"/>
      <c r="H233" s="548"/>
      <c r="I233" s="548"/>
      <c r="J233" s="548"/>
      <c r="K233" s="548"/>
      <c r="L233" s="527"/>
      <c r="M233" s="548"/>
      <c r="N233" s="548"/>
      <c r="O233" s="548"/>
      <c r="P233" s="548"/>
      <c r="Q233" s="548"/>
      <c r="R233" s="514"/>
      <c r="S233" s="548"/>
      <c r="T233" s="548"/>
      <c r="U233" s="548"/>
      <c r="V233" s="548"/>
      <c r="W233" s="548"/>
      <c r="X233" s="514"/>
      <c r="Y233" s="514"/>
      <c r="Z233" s="514"/>
    </row>
    <row r="234" spans="2:26" ht="12.75" customHeight="1" x14ac:dyDescent="0.2">
      <c r="B234" s="517"/>
      <c r="C234" s="517"/>
      <c r="D234" s="517"/>
      <c r="E234" s="517"/>
      <c r="F234" s="517"/>
      <c r="G234" s="548"/>
      <c r="H234" s="548"/>
      <c r="I234" s="548"/>
      <c r="J234" s="548"/>
      <c r="K234" s="548"/>
      <c r="L234" s="527"/>
      <c r="M234" s="548"/>
      <c r="N234" s="548"/>
      <c r="O234" s="548"/>
      <c r="P234" s="548"/>
      <c r="Q234" s="548"/>
      <c r="R234" s="514"/>
      <c r="S234" s="548"/>
      <c r="T234" s="548"/>
      <c r="U234" s="548"/>
      <c r="V234" s="548"/>
      <c r="W234" s="548"/>
      <c r="X234" s="514"/>
      <c r="Y234" s="514"/>
      <c r="Z234" s="514"/>
    </row>
    <row r="235" spans="2:26" ht="12.75" customHeight="1" x14ac:dyDescent="0.2">
      <c r="B235" s="521"/>
      <c r="C235" s="521"/>
      <c r="D235" s="521"/>
      <c r="E235" s="521"/>
      <c r="F235" s="521"/>
      <c r="G235" s="522"/>
      <c r="H235" s="522"/>
      <c r="I235" s="522"/>
      <c r="J235" s="522"/>
      <c r="K235" s="522"/>
      <c r="L235" s="472"/>
      <c r="M235" s="522"/>
      <c r="N235" s="522"/>
      <c r="O235" s="522"/>
      <c r="P235" s="522"/>
      <c r="Q235" s="522"/>
      <c r="R235" s="514"/>
      <c r="S235" s="522"/>
      <c r="T235" s="522"/>
      <c r="U235" s="522"/>
      <c r="V235" s="522"/>
      <c r="W235" s="522"/>
      <c r="X235" s="514"/>
      <c r="Y235" s="514"/>
      <c r="Z235" s="514"/>
    </row>
    <row r="236" spans="2:26" ht="12.75" customHeight="1" x14ac:dyDescent="0.2">
      <c r="B236" s="521"/>
      <c r="C236" s="521"/>
      <c r="D236" s="521"/>
      <c r="E236" s="521"/>
      <c r="F236" s="521"/>
      <c r="G236" s="522"/>
      <c r="H236" s="522"/>
      <c r="I236" s="522"/>
      <c r="J236" s="522"/>
      <c r="K236" s="522"/>
      <c r="L236" s="522"/>
      <c r="M236" s="522"/>
      <c r="N236" s="522"/>
      <c r="O236" s="522"/>
      <c r="P236" s="522"/>
      <c r="Q236" s="522"/>
      <c r="R236" s="514"/>
      <c r="S236" s="522"/>
      <c r="T236" s="522"/>
      <c r="U236" s="522"/>
      <c r="V236" s="522"/>
      <c r="W236" s="522"/>
      <c r="X236" s="514"/>
      <c r="Y236" s="514"/>
      <c r="Z236" s="514"/>
    </row>
    <row r="237" spans="2:26" ht="12.75" customHeight="1" x14ac:dyDescent="0.2">
      <c r="B237" s="521"/>
      <c r="C237" s="521"/>
      <c r="D237" s="521"/>
      <c r="E237" s="521"/>
      <c r="F237" s="521"/>
      <c r="G237" s="522"/>
      <c r="H237" s="522"/>
      <c r="I237" s="522"/>
      <c r="J237" s="522"/>
      <c r="K237" s="522"/>
      <c r="L237" s="522"/>
      <c r="M237" s="522"/>
      <c r="N237" s="522"/>
      <c r="O237" s="522"/>
      <c r="P237" s="522"/>
      <c r="Q237" s="522"/>
      <c r="R237" s="514"/>
      <c r="S237" s="522"/>
      <c r="T237" s="522"/>
      <c r="U237" s="522"/>
      <c r="V237" s="522"/>
      <c r="W237" s="522"/>
      <c r="X237" s="514"/>
      <c r="Y237" s="514"/>
      <c r="Z237" s="514"/>
    </row>
    <row r="238" spans="2:26" ht="12.75" customHeight="1" x14ac:dyDescent="0.2">
      <c r="B238" s="521"/>
      <c r="C238" s="521"/>
      <c r="D238" s="521"/>
      <c r="E238" s="521"/>
      <c r="F238" s="521"/>
      <c r="G238" s="522"/>
      <c r="H238" s="522"/>
      <c r="I238" s="522"/>
      <c r="J238" s="522"/>
      <c r="K238" s="522"/>
      <c r="L238" s="522"/>
      <c r="M238" s="522"/>
      <c r="N238" s="522"/>
      <c r="O238" s="522"/>
      <c r="P238" s="522"/>
      <c r="Q238" s="522"/>
      <c r="R238" s="514"/>
      <c r="S238" s="522"/>
      <c r="T238" s="522"/>
      <c r="U238" s="522"/>
      <c r="V238" s="522"/>
      <c r="W238" s="522"/>
      <c r="X238" s="514"/>
      <c r="Y238" s="514"/>
      <c r="Z238" s="514"/>
    </row>
    <row r="239" spans="2:26" ht="8.25" customHeight="1" x14ac:dyDescent="0.2">
      <c r="B239" s="517"/>
      <c r="C239" s="517"/>
      <c r="D239" s="520"/>
      <c r="E239" s="520"/>
      <c r="F239" s="517"/>
      <c r="G239" s="520"/>
      <c r="H239" s="520"/>
      <c r="I239" s="520"/>
      <c r="J239" s="520"/>
      <c r="K239" s="520"/>
      <c r="L239" s="537"/>
      <c r="M239" s="520"/>
      <c r="N239" s="520"/>
      <c r="O239" s="520"/>
      <c r="P239" s="520"/>
      <c r="Q239" s="520"/>
      <c r="R239" s="514"/>
      <c r="S239" s="520"/>
      <c r="T239" s="520"/>
      <c r="U239" s="520"/>
      <c r="V239" s="520"/>
      <c r="W239" s="520"/>
      <c r="X239" s="514"/>
      <c r="Y239" s="514"/>
      <c r="Z239" s="514"/>
    </row>
    <row r="240" spans="2:26" ht="14.25" customHeight="1" x14ac:dyDescent="0.2">
      <c r="B240" s="521"/>
      <c r="C240" s="521"/>
      <c r="D240" s="521"/>
      <c r="E240" s="521"/>
      <c r="F240" s="521"/>
      <c r="G240" s="522"/>
      <c r="H240" s="522"/>
      <c r="I240" s="522"/>
      <c r="J240" s="522"/>
      <c r="K240" s="522"/>
      <c r="L240" s="522"/>
      <c r="M240" s="522"/>
      <c r="N240" s="522"/>
      <c r="O240" s="522"/>
      <c r="P240" s="522"/>
      <c r="Q240" s="522"/>
      <c r="R240" s="514"/>
      <c r="S240" s="522"/>
      <c r="T240" s="522"/>
      <c r="U240" s="522"/>
      <c r="V240" s="522"/>
      <c r="W240" s="522"/>
      <c r="X240" s="514"/>
      <c r="Y240" s="514"/>
      <c r="Z240" s="514"/>
    </row>
    <row r="241" spans="2:26" ht="14.25" customHeight="1" x14ac:dyDescent="0.2">
      <c r="B241" s="536"/>
      <c r="C241" s="536"/>
      <c r="D241" s="536"/>
      <c r="E241" s="514"/>
      <c r="F241" s="536"/>
      <c r="G241" s="536"/>
      <c r="H241" s="536"/>
      <c r="I241" s="536"/>
      <c r="J241" s="536"/>
      <c r="K241" s="536"/>
      <c r="L241" s="536"/>
      <c r="M241" s="536"/>
      <c r="N241" s="536"/>
      <c r="O241" s="514"/>
      <c r="P241" s="514"/>
      <c r="Q241" s="514"/>
      <c r="R241" s="514"/>
      <c r="S241" s="522"/>
      <c r="T241" s="514"/>
      <c r="U241" s="514"/>
      <c r="V241" s="514"/>
      <c r="W241" s="514"/>
      <c r="X241" s="514"/>
      <c r="Y241" s="514"/>
      <c r="Z241" s="514"/>
    </row>
    <row r="242" spans="2:26" x14ac:dyDescent="0.2">
      <c r="B242" s="514"/>
      <c r="C242" s="514"/>
      <c r="D242" s="514"/>
      <c r="E242" s="514"/>
      <c r="F242" s="514"/>
      <c r="G242" s="514"/>
      <c r="H242" s="524"/>
      <c r="I242" s="524"/>
      <c r="J242" s="524"/>
      <c r="K242" s="524"/>
      <c r="L242" s="524"/>
      <c r="M242" s="524"/>
      <c r="N242" s="524"/>
      <c r="O242" s="524"/>
      <c r="P242" s="524"/>
      <c r="Q242" s="524"/>
      <c r="R242" s="524"/>
      <c r="S242" s="514"/>
      <c r="T242" s="514"/>
      <c r="U242" s="514"/>
      <c r="V242" s="514"/>
      <c r="W242" s="514"/>
      <c r="X242" s="514"/>
      <c r="Y242" s="514"/>
      <c r="Z242" s="514"/>
    </row>
    <row r="243" spans="2:26" x14ac:dyDescent="0.2">
      <c r="B243" s="514"/>
      <c r="C243" s="514"/>
      <c r="D243" s="514"/>
      <c r="E243" s="514"/>
      <c r="F243" s="514"/>
      <c r="G243" s="514"/>
      <c r="H243" s="524"/>
      <c r="I243" s="524"/>
      <c r="J243" s="524"/>
      <c r="K243" s="524"/>
      <c r="L243" s="524"/>
      <c r="M243" s="524"/>
      <c r="N243" s="524"/>
      <c r="O243" s="524"/>
      <c r="P243" s="524"/>
      <c r="Q243" s="524"/>
      <c r="R243" s="524"/>
      <c r="S243" s="514"/>
      <c r="T243" s="514"/>
      <c r="U243" s="514"/>
      <c r="V243" s="514"/>
      <c r="W243" s="514"/>
      <c r="X243" s="514"/>
      <c r="Y243" s="514"/>
      <c r="Z243" s="514"/>
    </row>
    <row r="244" spans="2:26" x14ac:dyDescent="0.2">
      <c r="B244" s="514"/>
      <c r="C244" s="514"/>
      <c r="D244" s="514"/>
      <c r="E244" s="514"/>
      <c r="F244" s="514"/>
      <c r="G244" s="514"/>
      <c r="H244" s="524"/>
      <c r="I244" s="524"/>
      <c r="J244" s="524"/>
      <c r="K244" s="524"/>
      <c r="L244" s="524"/>
      <c r="M244" s="524"/>
      <c r="N244" s="524"/>
      <c r="O244" s="524"/>
      <c r="P244" s="524"/>
      <c r="Q244" s="524"/>
      <c r="R244" s="524"/>
      <c r="S244" s="514"/>
      <c r="T244" s="514"/>
      <c r="U244" s="514"/>
      <c r="V244" s="514"/>
      <c r="W244" s="514"/>
      <c r="X244" s="514"/>
      <c r="Y244" s="514"/>
      <c r="Z244" s="514"/>
    </row>
    <row r="245" spans="2:26" x14ac:dyDescent="0.2">
      <c r="B245" s="514"/>
      <c r="C245" s="514"/>
      <c r="D245" s="514"/>
      <c r="E245" s="514"/>
      <c r="F245" s="514"/>
      <c r="G245" s="514"/>
      <c r="H245" s="524"/>
      <c r="I245" s="524"/>
      <c r="J245" s="524"/>
      <c r="K245" s="524"/>
      <c r="L245" s="524"/>
      <c r="M245" s="524"/>
      <c r="N245" s="524"/>
      <c r="O245" s="524"/>
      <c r="P245" s="524"/>
      <c r="Q245" s="524"/>
      <c r="R245" s="524"/>
      <c r="S245" s="514"/>
      <c r="T245" s="514"/>
      <c r="U245" s="514"/>
      <c r="V245" s="514"/>
      <c r="W245" s="514"/>
      <c r="X245" s="514"/>
      <c r="Y245" s="514"/>
      <c r="Z245" s="514"/>
    </row>
    <row r="246" spans="2:26" x14ac:dyDescent="0.2">
      <c r="B246" s="514"/>
      <c r="C246" s="514"/>
      <c r="D246" s="514"/>
      <c r="E246" s="514"/>
      <c r="F246" s="514"/>
      <c r="G246" s="514"/>
      <c r="H246" s="524"/>
      <c r="I246" s="524"/>
      <c r="J246" s="524"/>
      <c r="K246" s="524"/>
      <c r="L246" s="524"/>
      <c r="M246" s="524"/>
      <c r="N246" s="524"/>
      <c r="O246" s="524"/>
      <c r="P246" s="524"/>
      <c r="Q246" s="524"/>
      <c r="R246" s="524"/>
      <c r="S246" s="514"/>
      <c r="T246" s="514"/>
      <c r="U246" s="514"/>
      <c r="V246" s="514"/>
      <c r="W246" s="514"/>
      <c r="X246" s="514"/>
      <c r="Y246" s="514"/>
      <c r="Z246" s="514"/>
    </row>
    <row r="247" spans="2:26" x14ac:dyDescent="0.2">
      <c r="B247" s="514"/>
      <c r="C247" s="514"/>
      <c r="D247" s="514"/>
      <c r="E247" s="514"/>
      <c r="F247" s="514"/>
      <c r="G247" s="514"/>
      <c r="H247" s="524"/>
      <c r="I247" s="524"/>
      <c r="J247" s="524"/>
      <c r="K247" s="524"/>
      <c r="L247" s="524"/>
      <c r="M247" s="524"/>
      <c r="N247" s="524"/>
      <c r="O247" s="524"/>
      <c r="P247" s="524"/>
      <c r="Q247" s="524"/>
      <c r="R247" s="524"/>
      <c r="S247" s="514"/>
      <c r="T247" s="514"/>
      <c r="U247" s="514"/>
      <c r="V247" s="514"/>
      <c r="W247" s="514"/>
      <c r="X247" s="514"/>
      <c r="Y247" s="514"/>
      <c r="Z247" s="514"/>
    </row>
    <row r="248" spans="2:26" x14ac:dyDescent="0.2">
      <c r="B248" s="514"/>
      <c r="C248" s="514"/>
      <c r="D248" s="514"/>
      <c r="E248" s="514"/>
      <c r="F248" s="514"/>
      <c r="G248" s="514"/>
      <c r="H248" s="524"/>
      <c r="I248" s="524"/>
      <c r="J248" s="524"/>
      <c r="K248" s="524"/>
      <c r="L248" s="524"/>
      <c r="M248" s="524"/>
      <c r="N248" s="524"/>
      <c r="O248" s="524"/>
      <c r="P248" s="524"/>
      <c r="Q248" s="524"/>
      <c r="R248" s="524"/>
      <c r="S248" s="514"/>
      <c r="T248" s="514"/>
      <c r="U248" s="514"/>
      <c r="V248" s="514"/>
      <c r="W248" s="514"/>
      <c r="X248" s="514"/>
      <c r="Y248" s="514"/>
      <c r="Z248" s="514"/>
    </row>
    <row r="249" spans="2:26" x14ac:dyDescent="0.2">
      <c r="B249" s="514"/>
      <c r="C249" s="514"/>
      <c r="D249" s="514"/>
      <c r="E249" s="514"/>
      <c r="F249" s="514"/>
      <c r="G249" s="514"/>
      <c r="H249" s="514"/>
      <c r="I249" s="514"/>
      <c r="J249" s="514"/>
      <c r="K249" s="514"/>
      <c r="L249" s="514"/>
      <c r="M249" s="514"/>
      <c r="N249" s="514"/>
      <c r="O249" s="514"/>
      <c r="P249" s="514"/>
      <c r="Q249" s="514"/>
      <c r="R249" s="514"/>
      <c r="S249" s="514"/>
      <c r="T249" s="514"/>
      <c r="U249" s="514"/>
      <c r="V249" s="514"/>
      <c r="W249" s="514"/>
      <c r="X249" s="514"/>
      <c r="Y249" s="514"/>
      <c r="Z249" s="514"/>
    </row>
    <row r="250" spans="2:26" x14ac:dyDescent="0.2">
      <c r="B250" s="514"/>
      <c r="C250" s="514"/>
      <c r="D250" s="514"/>
      <c r="E250" s="514"/>
      <c r="F250" s="514"/>
      <c r="G250" s="514"/>
      <c r="H250" s="514"/>
      <c r="I250" s="514"/>
      <c r="J250" s="514"/>
      <c r="K250" s="514"/>
      <c r="L250" s="514"/>
      <c r="M250" s="514"/>
      <c r="N250" s="514"/>
      <c r="O250" s="514"/>
      <c r="P250" s="514"/>
      <c r="Q250" s="514"/>
      <c r="R250" s="514"/>
      <c r="S250" s="514"/>
      <c r="T250" s="514"/>
      <c r="U250" s="514"/>
      <c r="V250" s="514"/>
      <c r="W250" s="514"/>
      <c r="X250" s="514"/>
      <c r="Y250" s="514"/>
      <c r="Z250" s="514"/>
    </row>
    <row r="251" spans="2:26" x14ac:dyDescent="0.2">
      <c r="B251" s="514"/>
      <c r="C251" s="514"/>
      <c r="D251" s="514"/>
      <c r="E251" s="514"/>
      <c r="F251" s="514"/>
      <c r="G251" s="514"/>
      <c r="H251" s="514"/>
      <c r="I251" s="514"/>
      <c r="J251" s="514"/>
      <c r="K251" s="514"/>
      <c r="L251" s="514"/>
      <c r="M251" s="514"/>
      <c r="N251" s="514"/>
      <c r="O251" s="514"/>
      <c r="P251" s="514"/>
      <c r="Q251" s="514"/>
      <c r="R251" s="514"/>
      <c r="S251" s="514"/>
      <c r="T251" s="514"/>
      <c r="U251" s="514"/>
      <c r="V251" s="514"/>
      <c r="W251" s="514"/>
      <c r="X251" s="514"/>
      <c r="Y251" s="514"/>
      <c r="Z251" s="514"/>
    </row>
    <row r="252" spans="2:26" x14ac:dyDescent="0.2">
      <c r="B252" s="514"/>
      <c r="C252" s="514"/>
      <c r="D252" s="514"/>
      <c r="E252" s="514"/>
      <c r="F252" s="514"/>
      <c r="G252" s="514"/>
      <c r="H252" s="514"/>
      <c r="I252" s="514"/>
      <c r="J252" s="514"/>
      <c r="K252" s="514"/>
      <c r="L252" s="514"/>
      <c r="M252" s="514"/>
      <c r="N252" s="514"/>
      <c r="O252" s="514"/>
      <c r="P252" s="514"/>
      <c r="Q252" s="514"/>
      <c r="R252" s="514"/>
      <c r="S252" s="514"/>
      <c r="T252" s="514"/>
      <c r="U252" s="514"/>
      <c r="V252" s="514"/>
      <c r="W252" s="514"/>
      <c r="X252" s="514"/>
      <c r="Y252" s="514"/>
      <c r="Z252" s="514"/>
    </row>
    <row r="253" spans="2:26" x14ac:dyDescent="0.2">
      <c r="B253" s="514"/>
      <c r="C253" s="514"/>
      <c r="D253" s="514"/>
      <c r="E253" s="514"/>
      <c r="F253" s="514"/>
      <c r="G253" s="514"/>
      <c r="H253" s="514"/>
      <c r="I253" s="514"/>
      <c r="J253" s="514"/>
      <c r="K253" s="514"/>
      <c r="L253" s="514"/>
      <c r="M253" s="514"/>
      <c r="N253" s="514"/>
      <c r="O253" s="514"/>
      <c r="P253" s="514"/>
      <c r="Q253" s="514"/>
      <c r="R253" s="514"/>
      <c r="S253" s="514"/>
      <c r="T253" s="514"/>
      <c r="U253" s="514"/>
      <c r="V253" s="514"/>
      <c r="W253" s="514"/>
      <c r="X253" s="514"/>
      <c r="Y253" s="514"/>
      <c r="Z253" s="514"/>
    </row>
    <row r="254" spans="2:26" x14ac:dyDescent="0.2">
      <c r="B254" s="514"/>
      <c r="C254" s="514"/>
      <c r="D254" s="514"/>
      <c r="E254" s="514"/>
      <c r="F254" s="514"/>
      <c r="G254" s="514"/>
      <c r="H254" s="514"/>
      <c r="I254" s="514"/>
      <c r="J254" s="514"/>
      <c r="K254" s="514"/>
      <c r="L254" s="514"/>
      <c r="M254" s="514"/>
      <c r="N254" s="514"/>
      <c r="O254" s="514"/>
      <c r="P254" s="514"/>
      <c r="Q254" s="514"/>
      <c r="R254" s="514"/>
      <c r="S254" s="514"/>
      <c r="T254" s="514"/>
      <c r="U254" s="514"/>
      <c r="V254" s="514"/>
      <c r="W254" s="514"/>
      <c r="X254" s="514"/>
      <c r="Y254" s="514"/>
      <c r="Z254" s="514"/>
    </row>
    <row r="255" spans="2:26" x14ac:dyDescent="0.2">
      <c r="B255" s="514"/>
      <c r="C255" s="514"/>
      <c r="D255" s="514"/>
      <c r="E255" s="514"/>
      <c r="F255" s="514"/>
      <c r="G255" s="514"/>
      <c r="H255" s="514"/>
      <c r="I255" s="514"/>
      <c r="J255" s="514"/>
      <c r="K255" s="514"/>
      <c r="L255" s="514"/>
      <c r="M255" s="514"/>
      <c r="N255" s="514"/>
      <c r="O255" s="514"/>
      <c r="P255" s="514"/>
      <c r="Q255" s="514"/>
      <c r="R255" s="514"/>
      <c r="S255" s="514"/>
      <c r="T255" s="514"/>
      <c r="U255" s="514"/>
      <c r="V255" s="514"/>
      <c r="W255" s="514"/>
      <c r="X255" s="514"/>
      <c r="Y255" s="514"/>
      <c r="Z255" s="514"/>
    </row>
    <row r="256" spans="2:26" x14ac:dyDescent="0.2">
      <c r="B256" s="514"/>
      <c r="C256" s="514"/>
      <c r="D256" s="514"/>
      <c r="E256" s="514"/>
      <c r="F256" s="514"/>
      <c r="G256" s="514"/>
      <c r="H256" s="514"/>
      <c r="I256" s="514"/>
      <c r="J256" s="514"/>
      <c r="K256" s="514"/>
      <c r="L256" s="514"/>
      <c r="M256" s="514"/>
      <c r="N256" s="514"/>
      <c r="O256" s="514"/>
      <c r="P256" s="514"/>
      <c r="Q256" s="514"/>
      <c r="R256" s="514"/>
      <c r="S256" s="514"/>
      <c r="T256" s="514"/>
      <c r="U256" s="514"/>
      <c r="V256" s="514"/>
      <c r="W256" s="514"/>
      <c r="X256" s="514"/>
      <c r="Y256" s="514"/>
      <c r="Z256" s="514"/>
    </row>
    <row r="257" spans="2:26" x14ac:dyDescent="0.2">
      <c r="B257" s="514"/>
      <c r="C257" s="514"/>
      <c r="D257" s="514"/>
      <c r="E257" s="514"/>
      <c r="F257" s="514"/>
      <c r="G257" s="514"/>
      <c r="H257" s="514"/>
      <c r="I257" s="514"/>
      <c r="J257" s="514"/>
      <c r="K257" s="514"/>
      <c r="L257" s="514"/>
      <c r="M257" s="514"/>
      <c r="N257" s="514"/>
      <c r="O257" s="514"/>
      <c r="P257" s="514"/>
      <c r="Q257" s="514"/>
      <c r="R257" s="514"/>
      <c r="S257" s="514"/>
      <c r="T257" s="514"/>
      <c r="U257" s="514"/>
      <c r="V257" s="514"/>
      <c r="W257" s="514"/>
      <c r="X257" s="514"/>
      <c r="Y257" s="514"/>
      <c r="Z257" s="514"/>
    </row>
    <row r="258" spans="2:26" x14ac:dyDescent="0.2">
      <c r="B258" s="514"/>
      <c r="C258" s="514"/>
      <c r="D258" s="514"/>
      <c r="E258" s="514"/>
      <c r="F258" s="514"/>
      <c r="G258" s="514"/>
      <c r="H258" s="514"/>
      <c r="I258" s="514"/>
      <c r="J258" s="514"/>
      <c r="K258" s="514"/>
      <c r="L258" s="514"/>
      <c r="M258" s="514"/>
      <c r="N258" s="514"/>
      <c r="O258" s="514"/>
      <c r="P258" s="514"/>
      <c r="Q258" s="514"/>
      <c r="R258" s="514"/>
      <c r="S258" s="514"/>
      <c r="T258" s="514"/>
      <c r="U258" s="514"/>
      <c r="V258" s="514"/>
      <c r="W258" s="514"/>
      <c r="X258" s="514"/>
      <c r="Y258" s="514"/>
      <c r="Z258" s="514"/>
    </row>
    <row r="259" spans="2:26" x14ac:dyDescent="0.2">
      <c r="B259" s="514"/>
      <c r="C259" s="514"/>
      <c r="D259" s="514"/>
      <c r="E259" s="514"/>
      <c r="F259" s="514"/>
      <c r="G259" s="514"/>
      <c r="H259" s="514"/>
      <c r="I259" s="514"/>
      <c r="J259" s="514"/>
      <c r="K259" s="514"/>
      <c r="L259" s="514"/>
      <c r="M259" s="514"/>
      <c r="N259" s="514"/>
      <c r="O259" s="514"/>
      <c r="P259" s="514"/>
      <c r="Q259" s="514"/>
      <c r="R259" s="514"/>
      <c r="S259" s="514"/>
      <c r="T259" s="514"/>
      <c r="U259" s="514"/>
      <c r="V259" s="514"/>
      <c r="W259" s="514"/>
      <c r="X259" s="514"/>
      <c r="Y259" s="514"/>
      <c r="Z259" s="514"/>
    </row>
    <row r="260" spans="2:26" x14ac:dyDescent="0.2">
      <c r="B260" s="514"/>
      <c r="C260" s="514"/>
      <c r="D260" s="514"/>
      <c r="E260" s="514"/>
      <c r="F260" s="514"/>
      <c r="G260" s="514"/>
      <c r="H260" s="514"/>
      <c r="I260" s="514"/>
      <c r="J260" s="514"/>
      <c r="K260" s="514"/>
      <c r="L260" s="514"/>
      <c r="M260" s="514"/>
      <c r="N260" s="514"/>
      <c r="O260" s="514"/>
      <c r="P260" s="514"/>
      <c r="Q260" s="514"/>
      <c r="R260" s="514"/>
      <c r="S260" s="514"/>
      <c r="T260" s="514"/>
      <c r="U260" s="514"/>
      <c r="V260" s="514"/>
      <c r="W260" s="514"/>
      <c r="X260" s="514"/>
      <c r="Y260" s="514"/>
      <c r="Z260" s="514"/>
    </row>
    <row r="261" spans="2:26" x14ac:dyDescent="0.2">
      <c r="B261" s="514"/>
      <c r="C261" s="514"/>
      <c r="D261" s="514"/>
      <c r="E261" s="514"/>
      <c r="F261" s="514"/>
      <c r="G261" s="514"/>
      <c r="H261" s="514"/>
      <c r="I261" s="514"/>
      <c r="J261" s="514"/>
      <c r="K261" s="514"/>
      <c r="L261" s="514"/>
      <c r="M261" s="514"/>
      <c r="N261" s="514"/>
      <c r="O261" s="514"/>
      <c r="P261" s="514"/>
      <c r="Q261" s="514"/>
      <c r="R261" s="514"/>
      <c r="S261" s="514"/>
      <c r="T261" s="514"/>
      <c r="U261" s="514"/>
      <c r="V261" s="514"/>
      <c r="W261" s="514"/>
      <c r="X261" s="514"/>
      <c r="Y261" s="514"/>
      <c r="Z261" s="514"/>
    </row>
    <row r="262" spans="2:26" x14ac:dyDescent="0.2">
      <c r="B262" s="514"/>
      <c r="C262" s="514"/>
      <c r="D262" s="514"/>
      <c r="E262" s="514"/>
      <c r="F262" s="514"/>
      <c r="G262" s="514"/>
      <c r="H262" s="514"/>
      <c r="I262" s="514"/>
      <c r="J262" s="514"/>
      <c r="K262" s="514"/>
      <c r="L262" s="514"/>
      <c r="M262" s="514"/>
      <c r="N262" s="514"/>
      <c r="O262" s="514"/>
      <c r="P262" s="514"/>
      <c r="Q262" s="514"/>
      <c r="R262" s="514"/>
      <c r="S262" s="514"/>
      <c r="T262" s="514"/>
      <c r="U262" s="514"/>
      <c r="V262" s="514"/>
      <c r="W262" s="514"/>
      <c r="X262" s="514"/>
      <c r="Y262" s="514"/>
      <c r="Z262" s="514"/>
    </row>
    <row r="263" spans="2:26" x14ac:dyDescent="0.2">
      <c r="B263" s="514"/>
      <c r="C263" s="514"/>
      <c r="D263" s="514"/>
      <c r="E263" s="514"/>
      <c r="F263" s="514"/>
      <c r="G263" s="514"/>
      <c r="H263" s="514"/>
      <c r="I263" s="514"/>
      <c r="J263" s="514"/>
      <c r="K263" s="514"/>
      <c r="L263" s="514"/>
      <c r="M263" s="514"/>
      <c r="N263" s="514"/>
      <c r="O263" s="514"/>
      <c r="P263" s="514"/>
      <c r="Q263" s="514"/>
      <c r="R263" s="514"/>
      <c r="S263" s="514"/>
      <c r="T263" s="514"/>
      <c r="U263" s="514"/>
      <c r="V263" s="514"/>
      <c r="W263" s="514"/>
      <c r="X263" s="514"/>
      <c r="Y263" s="514"/>
      <c r="Z263" s="514"/>
    </row>
    <row r="264" spans="2:26" x14ac:dyDescent="0.2">
      <c r="B264" s="514"/>
      <c r="C264" s="514"/>
      <c r="D264" s="514"/>
      <c r="E264" s="514"/>
      <c r="F264" s="514"/>
      <c r="G264" s="514"/>
      <c r="H264" s="514"/>
      <c r="I264" s="514"/>
      <c r="J264" s="514"/>
      <c r="K264" s="514"/>
      <c r="L264" s="514"/>
      <c r="M264" s="514"/>
      <c r="N264" s="514"/>
      <c r="O264" s="514"/>
      <c r="P264" s="514"/>
      <c r="Q264" s="514"/>
      <c r="R264" s="514"/>
      <c r="S264" s="514"/>
      <c r="T264" s="514"/>
      <c r="U264" s="514"/>
      <c r="V264" s="514"/>
      <c r="W264" s="514"/>
      <c r="X264" s="514"/>
      <c r="Y264" s="514"/>
      <c r="Z264" s="514"/>
    </row>
    <row r="265" spans="2:26" x14ac:dyDescent="0.2">
      <c r="B265" s="514"/>
      <c r="C265" s="514"/>
      <c r="D265" s="514"/>
      <c r="E265" s="514"/>
      <c r="F265" s="514"/>
      <c r="G265" s="514"/>
      <c r="H265" s="514"/>
      <c r="I265" s="514"/>
      <c r="J265" s="514"/>
      <c r="K265" s="514"/>
      <c r="L265" s="514"/>
      <c r="M265" s="514"/>
      <c r="N265" s="514"/>
      <c r="O265" s="514"/>
      <c r="P265" s="514"/>
      <c r="Q265" s="514"/>
      <c r="R265" s="514"/>
      <c r="S265" s="514"/>
      <c r="T265" s="514"/>
      <c r="U265" s="514"/>
      <c r="V265" s="514"/>
      <c r="W265" s="514"/>
      <c r="X265" s="514"/>
      <c r="Y265" s="514"/>
      <c r="Z265" s="514"/>
    </row>
    <row r="266" spans="2:26" x14ac:dyDescent="0.2">
      <c r="B266" s="514"/>
      <c r="C266" s="514"/>
      <c r="D266" s="514"/>
      <c r="E266" s="514"/>
      <c r="F266" s="514"/>
      <c r="G266" s="514"/>
      <c r="H266" s="514"/>
      <c r="I266" s="514"/>
      <c r="J266" s="514"/>
      <c r="K266" s="514"/>
      <c r="L266" s="514"/>
      <c r="M266" s="514"/>
      <c r="N266" s="514"/>
      <c r="O266" s="514"/>
      <c r="P266" s="514"/>
      <c r="Q266" s="514"/>
      <c r="R266" s="514"/>
      <c r="S266" s="514"/>
      <c r="T266" s="514"/>
      <c r="U266" s="514"/>
      <c r="V266" s="514"/>
      <c r="W266" s="514"/>
      <c r="X266" s="514"/>
      <c r="Y266" s="514"/>
      <c r="Z266" s="514"/>
    </row>
    <row r="267" spans="2:26" x14ac:dyDescent="0.2">
      <c r="B267" s="514"/>
      <c r="C267" s="514"/>
      <c r="D267" s="514"/>
      <c r="E267" s="514"/>
      <c r="F267" s="514"/>
      <c r="G267" s="514"/>
      <c r="H267" s="514"/>
      <c r="I267" s="514"/>
      <c r="J267" s="514"/>
      <c r="K267" s="514"/>
      <c r="L267" s="514"/>
      <c r="M267" s="514"/>
      <c r="N267" s="514"/>
      <c r="O267" s="514"/>
      <c r="P267" s="514"/>
      <c r="Q267" s="514"/>
      <c r="R267" s="514"/>
      <c r="S267" s="514"/>
      <c r="T267" s="514"/>
      <c r="U267" s="514"/>
      <c r="V267" s="514"/>
      <c r="W267" s="514"/>
      <c r="X267" s="514"/>
      <c r="Y267" s="514"/>
      <c r="Z267" s="514"/>
    </row>
    <row r="268" spans="2:26" x14ac:dyDescent="0.2">
      <c r="B268" s="514"/>
      <c r="C268" s="514"/>
      <c r="D268" s="514"/>
      <c r="E268" s="514"/>
      <c r="F268" s="514"/>
      <c r="G268" s="514"/>
      <c r="H268" s="514"/>
      <c r="I268" s="514"/>
      <c r="J268" s="514"/>
      <c r="K268" s="514"/>
      <c r="L268" s="514"/>
      <c r="M268" s="514"/>
      <c r="N268" s="514"/>
      <c r="O268" s="514"/>
      <c r="P268" s="514"/>
      <c r="Q268" s="514"/>
      <c r="R268" s="514"/>
      <c r="S268" s="514"/>
      <c r="T268" s="514"/>
      <c r="U268" s="514"/>
      <c r="V268" s="514"/>
      <c r="W268" s="514"/>
      <c r="X268" s="514"/>
      <c r="Y268" s="514"/>
      <c r="Z268" s="514"/>
    </row>
    <row r="269" spans="2:26" x14ac:dyDescent="0.2">
      <c r="B269" s="514"/>
      <c r="C269" s="514"/>
      <c r="D269" s="514"/>
      <c r="E269" s="514"/>
      <c r="F269" s="514"/>
      <c r="G269" s="514"/>
      <c r="H269" s="514"/>
      <c r="I269" s="514"/>
      <c r="J269" s="514"/>
      <c r="K269" s="514"/>
      <c r="L269" s="514"/>
      <c r="M269" s="514"/>
      <c r="N269" s="514"/>
      <c r="O269" s="514"/>
      <c r="P269" s="514"/>
      <c r="Q269" s="514"/>
      <c r="R269" s="514"/>
      <c r="S269" s="514"/>
      <c r="T269" s="514"/>
      <c r="U269" s="514"/>
      <c r="V269" s="514"/>
      <c r="W269" s="514"/>
      <c r="X269" s="514"/>
      <c r="Y269" s="514"/>
      <c r="Z269" s="514"/>
    </row>
    <row r="270" spans="2:26" x14ac:dyDescent="0.2">
      <c r="B270" s="514"/>
      <c r="C270" s="514"/>
      <c r="D270" s="514"/>
      <c r="E270" s="514"/>
      <c r="F270" s="514"/>
      <c r="G270" s="514"/>
      <c r="H270" s="514"/>
      <c r="I270" s="514"/>
      <c r="J270" s="514"/>
      <c r="K270" s="514"/>
      <c r="L270" s="514"/>
      <c r="M270" s="514"/>
      <c r="N270" s="514"/>
      <c r="O270" s="514"/>
      <c r="P270" s="514"/>
      <c r="Q270" s="514"/>
      <c r="R270" s="514"/>
      <c r="S270" s="514"/>
      <c r="T270" s="514"/>
      <c r="U270" s="514"/>
      <c r="V270" s="514"/>
      <c r="W270" s="514"/>
      <c r="X270" s="514"/>
      <c r="Y270" s="514"/>
      <c r="Z270" s="514"/>
    </row>
    <row r="271" spans="2:26" x14ac:dyDescent="0.2">
      <c r="B271" s="514"/>
      <c r="C271" s="514"/>
      <c r="D271" s="514"/>
      <c r="E271" s="514"/>
      <c r="F271" s="514"/>
      <c r="G271" s="514"/>
      <c r="H271" s="514"/>
      <c r="I271" s="514"/>
      <c r="J271" s="514"/>
      <c r="K271" s="514"/>
      <c r="L271" s="514"/>
      <c r="M271" s="514"/>
      <c r="N271" s="514"/>
      <c r="O271" s="514"/>
      <c r="P271" s="514"/>
      <c r="Q271" s="514"/>
      <c r="R271" s="514"/>
      <c r="S271" s="514"/>
      <c r="T271" s="514"/>
      <c r="U271" s="514"/>
      <c r="V271" s="514"/>
      <c r="W271" s="514"/>
      <c r="X271" s="514"/>
      <c r="Y271" s="514"/>
      <c r="Z271" s="514"/>
    </row>
    <row r="272" spans="2:26" x14ac:dyDescent="0.2">
      <c r="B272" s="514"/>
      <c r="C272" s="514"/>
      <c r="D272" s="514"/>
      <c r="E272" s="514"/>
      <c r="F272" s="514"/>
      <c r="G272" s="514"/>
      <c r="H272" s="514"/>
      <c r="I272" s="514"/>
      <c r="J272" s="514"/>
      <c r="K272" s="514"/>
      <c r="L272" s="514"/>
      <c r="M272" s="514"/>
      <c r="N272" s="514"/>
      <c r="O272" s="514"/>
      <c r="P272" s="514"/>
      <c r="Q272" s="514"/>
      <c r="R272" s="514"/>
      <c r="S272" s="514"/>
      <c r="T272" s="514"/>
      <c r="U272" s="514"/>
      <c r="V272" s="514"/>
      <c r="W272" s="514"/>
      <c r="X272" s="514"/>
      <c r="Y272" s="514"/>
      <c r="Z272" s="514"/>
    </row>
    <row r="273" spans="2:26" x14ac:dyDescent="0.2">
      <c r="B273" s="514"/>
      <c r="C273" s="514"/>
      <c r="D273" s="514"/>
      <c r="E273" s="514"/>
      <c r="F273" s="514"/>
      <c r="G273" s="514"/>
      <c r="H273" s="514"/>
      <c r="I273" s="514"/>
      <c r="J273" s="514"/>
      <c r="K273" s="514"/>
      <c r="L273" s="514"/>
      <c r="M273" s="514"/>
      <c r="N273" s="514"/>
      <c r="O273" s="514"/>
      <c r="P273" s="514"/>
      <c r="Q273" s="514"/>
      <c r="R273" s="514"/>
      <c r="S273" s="514"/>
      <c r="T273" s="514"/>
      <c r="U273" s="514"/>
      <c r="V273" s="514"/>
      <c r="W273" s="514"/>
      <c r="X273" s="514"/>
      <c r="Y273" s="514"/>
      <c r="Z273" s="514"/>
    </row>
    <row r="274" spans="2:26" x14ac:dyDescent="0.2">
      <c r="B274" s="514"/>
      <c r="C274" s="514"/>
      <c r="D274" s="514"/>
      <c r="E274" s="514"/>
      <c r="F274" s="514"/>
      <c r="G274" s="514"/>
      <c r="H274" s="514"/>
      <c r="I274" s="514"/>
      <c r="J274" s="514"/>
      <c r="K274" s="514"/>
      <c r="L274" s="514"/>
      <c r="M274" s="514"/>
      <c r="N274" s="514"/>
      <c r="O274" s="514"/>
      <c r="P274" s="514"/>
      <c r="Q274" s="514"/>
      <c r="R274" s="514"/>
      <c r="S274" s="514"/>
      <c r="T274" s="514"/>
      <c r="U274" s="514"/>
      <c r="V274" s="514"/>
      <c r="W274" s="514"/>
      <c r="X274" s="514"/>
      <c r="Y274" s="514"/>
      <c r="Z274" s="514"/>
    </row>
  </sheetData>
  <mergeCells count="33">
    <mergeCell ref="BI41:BM41"/>
    <mergeCell ref="B33:F33"/>
    <mergeCell ref="AT39:AV39"/>
    <mergeCell ref="AT40:AW40"/>
    <mergeCell ref="C31:F31"/>
    <mergeCell ref="N31:O31"/>
    <mergeCell ref="P31:Q31"/>
    <mergeCell ref="B32:C32"/>
    <mergeCell ref="D32:E32"/>
    <mergeCell ref="N32:R32"/>
    <mergeCell ref="P29:R29"/>
    <mergeCell ref="D30:F30"/>
    <mergeCell ref="O30:R30"/>
    <mergeCell ref="P22:R22"/>
    <mergeCell ref="D23:F23"/>
    <mergeCell ref="P23:R23"/>
    <mergeCell ref="D24:F24"/>
    <mergeCell ref="D16:F16"/>
    <mergeCell ref="P15:R15"/>
    <mergeCell ref="D10:F10"/>
    <mergeCell ref="P10:R10"/>
    <mergeCell ref="C7:F7"/>
    <mergeCell ref="O7:R7"/>
    <mergeCell ref="C8:F8"/>
    <mergeCell ref="O8:R8"/>
    <mergeCell ref="D9:F9"/>
    <mergeCell ref="P9:R9"/>
    <mergeCell ref="B5:F5"/>
    <mergeCell ref="N5:R5"/>
    <mergeCell ref="B6:C6"/>
    <mergeCell ref="D6:E6"/>
    <mergeCell ref="N6:O6"/>
    <mergeCell ref="P6:Q6"/>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B185"/>
  <sheetViews>
    <sheetView topLeftCell="A19" workbookViewId="0">
      <selection activeCell="BE14" sqref="BE14"/>
    </sheetView>
  </sheetViews>
  <sheetFormatPr defaultRowHeight="12.75" x14ac:dyDescent="0.2"/>
  <cols>
    <col min="1" max="1" width="6.5703125" style="173" customWidth="1"/>
    <col min="2" max="2" width="2.42578125" style="173" customWidth="1"/>
    <col min="3" max="3" width="2.85546875" style="173" customWidth="1"/>
    <col min="4" max="4" width="3" style="173" customWidth="1"/>
    <col min="5" max="5" width="33.85546875" style="173" customWidth="1"/>
    <col min="6" max="10" width="9.42578125" style="173" customWidth="1"/>
    <col min="11" max="11" width="8.28515625" style="173" customWidth="1"/>
    <col min="12" max="14" width="9.140625" style="173"/>
    <col min="15" max="15" width="7" style="173" customWidth="1"/>
    <col min="16" max="16" width="2.5703125" style="173" customWidth="1"/>
    <col min="17" max="17" width="3.140625" style="173" customWidth="1"/>
    <col min="18" max="18" width="2.7109375" style="173" customWidth="1"/>
    <col min="19" max="19" width="26.140625" style="173" customWidth="1"/>
    <col min="20" max="42" width="9.140625" style="173"/>
    <col min="43" max="43" width="7" style="173" customWidth="1"/>
    <col min="44" max="44" width="36" style="173" customWidth="1"/>
    <col min="45" max="46" width="6.140625" style="173" bestFit="1" customWidth="1"/>
    <col min="47" max="54" width="6.7109375" style="173" bestFit="1" customWidth="1"/>
    <col min="55" max="16384" width="9.140625" style="173"/>
  </cols>
  <sheetData>
    <row r="1" spans="2:54" ht="9" customHeight="1" x14ac:dyDescent="0.2"/>
    <row r="2" spans="2:54" ht="23.25" customHeight="1" x14ac:dyDescent="0.2">
      <c r="B2" s="171" t="s">
        <v>385</v>
      </c>
      <c r="C2" s="171"/>
      <c r="D2" s="171"/>
      <c r="E2" s="171"/>
      <c r="F2" s="171"/>
      <c r="G2" s="171"/>
      <c r="H2" s="171"/>
      <c r="I2" s="171"/>
      <c r="J2" s="171"/>
      <c r="K2" s="171"/>
      <c r="L2" s="171"/>
      <c r="M2" s="171"/>
      <c r="N2" s="171"/>
      <c r="O2" s="171"/>
    </row>
    <row r="3" spans="2:54" ht="19.5" customHeight="1" x14ac:dyDescent="0.2">
      <c r="B3" s="171"/>
      <c r="C3" s="171"/>
      <c r="D3" s="171"/>
      <c r="E3" s="171"/>
      <c r="F3" s="171"/>
      <c r="G3" s="171"/>
      <c r="H3" s="171"/>
      <c r="I3" s="171"/>
      <c r="J3" s="171"/>
      <c r="K3" s="171"/>
      <c r="L3" s="171"/>
      <c r="M3" s="171"/>
      <c r="N3" s="171"/>
      <c r="O3" s="171"/>
    </row>
    <row r="4" spans="2:54" ht="16.5" customHeight="1" thickBot="1" x14ac:dyDescent="0.25">
      <c r="B4" s="221" t="s">
        <v>317</v>
      </c>
      <c r="C4" s="174"/>
      <c r="D4" s="174"/>
      <c r="E4" s="174"/>
      <c r="F4" s="174"/>
      <c r="G4" s="174"/>
      <c r="H4" s="174"/>
      <c r="I4" s="174"/>
      <c r="J4" s="174"/>
      <c r="K4" s="174"/>
      <c r="L4" s="174"/>
      <c r="M4" s="174"/>
      <c r="N4" s="174"/>
      <c r="O4" s="171"/>
      <c r="AS4" s="552" t="s">
        <v>382</v>
      </c>
      <c r="AT4" s="552"/>
      <c r="AU4" s="552"/>
      <c r="AV4" s="552"/>
      <c r="AW4" s="552"/>
      <c r="AX4" s="552"/>
      <c r="AY4" s="552"/>
      <c r="AZ4" s="552"/>
      <c r="BA4" s="552"/>
      <c r="BB4" s="552"/>
    </row>
    <row r="5" spans="2:54" ht="14.25" customHeight="1" thickTop="1" thickBot="1" x14ac:dyDescent="0.25">
      <c r="B5" s="222" t="s">
        <v>318</v>
      </c>
      <c r="C5" s="202"/>
      <c r="D5" s="202"/>
      <c r="E5" s="222"/>
      <c r="F5" s="223" t="s">
        <v>4</v>
      </c>
      <c r="G5" s="223" t="s">
        <v>5</v>
      </c>
      <c r="H5" s="223" t="s">
        <v>6</v>
      </c>
      <c r="I5" s="223" t="s">
        <v>7</v>
      </c>
      <c r="J5" s="223" t="s">
        <v>8</v>
      </c>
      <c r="K5" s="215" t="s">
        <v>9</v>
      </c>
      <c r="L5" s="218" t="s">
        <v>10</v>
      </c>
      <c r="M5" s="218" t="s">
        <v>11</v>
      </c>
      <c r="N5" s="218" t="s">
        <v>12</v>
      </c>
      <c r="O5" s="171"/>
      <c r="P5" s="202" t="s">
        <v>318</v>
      </c>
      <c r="Q5" s="224"/>
      <c r="R5" s="224"/>
      <c r="S5" s="224"/>
      <c r="T5" s="180" t="s">
        <v>13</v>
      </c>
      <c r="U5" s="180" t="s">
        <v>14</v>
      </c>
      <c r="V5" s="180" t="s">
        <v>15</v>
      </c>
      <c r="W5" s="180" t="s">
        <v>16</v>
      </c>
      <c r="X5" s="180" t="s">
        <v>17</v>
      </c>
      <c r="Y5" s="180" t="s">
        <v>18</v>
      </c>
      <c r="Z5" s="180" t="s">
        <v>19</v>
      </c>
      <c r="AA5" s="180" t="s">
        <v>20</v>
      </c>
      <c r="AB5" s="180" t="s">
        <v>21</v>
      </c>
      <c r="AC5" s="180" t="s">
        <v>22</v>
      </c>
      <c r="AD5" s="180" t="s">
        <v>23</v>
      </c>
      <c r="AE5" s="180" t="s">
        <v>24</v>
      </c>
      <c r="AF5" s="180" t="s">
        <v>25</v>
      </c>
      <c r="AG5" s="180" t="s">
        <v>26</v>
      </c>
      <c r="AH5" s="180" t="s">
        <v>145</v>
      </c>
      <c r="AI5" s="180" t="s">
        <v>319</v>
      </c>
      <c r="AJ5" s="180" t="s">
        <v>29</v>
      </c>
      <c r="AK5" s="180" t="s">
        <v>30</v>
      </c>
      <c r="AL5" s="180" t="s">
        <v>31</v>
      </c>
      <c r="AM5" s="180" t="s">
        <v>32</v>
      </c>
      <c r="AN5" s="180" t="s">
        <v>33</v>
      </c>
      <c r="AO5" s="180" t="s">
        <v>34</v>
      </c>
      <c r="AP5" s="180" t="s">
        <v>35</v>
      </c>
      <c r="AR5" s="10"/>
      <c r="AS5" s="10" t="s">
        <v>37</v>
      </c>
      <c r="AT5" s="10" t="s">
        <v>38</v>
      </c>
      <c r="AU5" s="10" t="s">
        <v>39</v>
      </c>
      <c r="AV5" s="10" t="s">
        <v>40</v>
      </c>
      <c r="AW5" s="10" t="s">
        <v>141</v>
      </c>
      <c r="AX5" s="10" t="s">
        <v>493</v>
      </c>
      <c r="AY5" s="10" t="s">
        <v>494</v>
      </c>
      <c r="AZ5" s="10" t="s">
        <v>495</v>
      </c>
      <c r="BA5" s="10" t="s">
        <v>496</v>
      </c>
      <c r="BB5" s="10" t="s">
        <v>511</v>
      </c>
    </row>
    <row r="6" spans="2:54" ht="14.25" customHeight="1" thickTop="1" x14ac:dyDescent="0.2">
      <c r="B6" s="280"/>
      <c r="C6" s="207"/>
      <c r="D6" s="207"/>
      <c r="E6" s="280"/>
      <c r="F6" s="248"/>
      <c r="G6" s="248"/>
      <c r="H6" s="248"/>
      <c r="I6" s="248"/>
      <c r="J6" s="248"/>
      <c r="K6" s="247"/>
      <c r="L6" s="248"/>
      <c r="M6" s="248"/>
      <c r="N6" s="248"/>
      <c r="O6" s="171"/>
      <c r="P6" s="207"/>
      <c r="Q6" s="281"/>
      <c r="R6" s="281"/>
      <c r="S6" s="281"/>
      <c r="T6" s="249"/>
      <c r="U6" s="249"/>
      <c r="V6" s="249"/>
      <c r="W6" s="249"/>
      <c r="X6" s="249"/>
      <c r="Y6" s="249"/>
      <c r="Z6" s="249"/>
      <c r="AA6" s="249"/>
      <c r="AB6" s="249"/>
      <c r="AC6" s="249"/>
      <c r="AD6" s="249"/>
      <c r="AE6" s="249"/>
      <c r="AF6" s="282"/>
      <c r="AG6" s="249"/>
      <c r="AH6" s="249"/>
      <c r="AI6" s="249"/>
      <c r="AJ6" s="249"/>
      <c r="AK6" s="249"/>
      <c r="AL6" s="249"/>
      <c r="AM6" s="249"/>
      <c r="AN6" s="249"/>
      <c r="AO6" s="249"/>
      <c r="AP6" s="249"/>
      <c r="AR6" s="74"/>
      <c r="AS6" s="74"/>
      <c r="AT6" s="74"/>
      <c r="AU6" s="74"/>
      <c r="AV6" s="74"/>
      <c r="AW6" s="74"/>
      <c r="AX6" s="74"/>
      <c r="AY6" s="74"/>
      <c r="AZ6" s="74"/>
      <c r="BA6" s="74"/>
      <c r="BB6" s="74"/>
    </row>
    <row r="7" spans="2:54" ht="13.5" customHeight="1" x14ac:dyDescent="0.2">
      <c r="B7" s="283">
        <v>1</v>
      </c>
      <c r="C7" s="251" t="s">
        <v>320</v>
      </c>
      <c r="D7" s="214"/>
      <c r="E7" s="284"/>
      <c r="F7" s="226">
        <v>10045</v>
      </c>
      <c r="G7" s="226">
        <v>11922</v>
      </c>
      <c r="H7" s="226">
        <v>16211</v>
      </c>
      <c r="I7" s="226">
        <v>16634</v>
      </c>
      <c r="J7" s="226">
        <v>18491</v>
      </c>
      <c r="K7" s="226">
        <v>22233</v>
      </c>
      <c r="L7" s="226">
        <v>26577</v>
      </c>
      <c r="M7" s="226">
        <v>34865</v>
      </c>
      <c r="N7" s="226">
        <v>43585</v>
      </c>
      <c r="P7" s="227">
        <v>1</v>
      </c>
      <c r="Q7" s="253" t="s">
        <v>321</v>
      </c>
      <c r="R7" s="253"/>
      <c r="S7" s="253"/>
      <c r="T7" s="228">
        <v>43104</v>
      </c>
      <c r="U7" s="228">
        <v>44990</v>
      </c>
      <c r="V7" s="228">
        <v>48691</v>
      </c>
      <c r="W7" s="228">
        <v>56988</v>
      </c>
      <c r="X7" s="228">
        <v>80132</v>
      </c>
      <c r="Y7" s="228">
        <v>83741</v>
      </c>
      <c r="Z7" s="228">
        <v>107617</v>
      </c>
      <c r="AA7" s="228">
        <v>125747</v>
      </c>
      <c r="AB7" s="228">
        <v>151388</v>
      </c>
      <c r="AC7" s="228">
        <v>166997</v>
      </c>
      <c r="AD7" s="228">
        <v>159974</v>
      </c>
      <c r="AE7" s="228">
        <v>170509</v>
      </c>
      <c r="AF7" s="264">
        <v>210290</v>
      </c>
      <c r="AG7" s="229">
        <v>227399</v>
      </c>
      <c r="AH7" s="229">
        <v>234257</v>
      </c>
      <c r="AI7" s="229">
        <v>279219</v>
      </c>
      <c r="AJ7" s="229">
        <v>304394</v>
      </c>
      <c r="AK7" s="229">
        <v>358196</v>
      </c>
      <c r="AL7" s="229">
        <v>435880</v>
      </c>
      <c r="AM7" s="229">
        <v>542467.19999999995</v>
      </c>
      <c r="AN7" s="229">
        <v>619614</v>
      </c>
      <c r="AO7" s="229">
        <v>727679.2</v>
      </c>
      <c r="AP7" s="229">
        <v>879579.3</v>
      </c>
      <c r="AR7" s="102" t="s">
        <v>322</v>
      </c>
      <c r="AS7" s="22">
        <v>1211.4000000000001</v>
      </c>
      <c r="AT7" s="22">
        <v>1334</v>
      </c>
      <c r="AU7" s="22">
        <v>1544.5</v>
      </c>
      <c r="AV7" s="22">
        <v>1767.6</v>
      </c>
      <c r="AW7" s="22">
        <v>1902.3969999999999</v>
      </c>
      <c r="AX7" s="22">
        <v>2293.8519999999999</v>
      </c>
      <c r="AY7" s="22">
        <v>2428.23</v>
      </c>
      <c r="AZ7" s="22">
        <v>2938.4940000000001</v>
      </c>
      <c r="BA7" s="22">
        <v>2995.855</v>
      </c>
      <c r="BB7" s="22">
        <v>3240.9940000000001</v>
      </c>
    </row>
    <row r="8" spans="2:54" ht="12.75" customHeight="1" x14ac:dyDescent="0.2">
      <c r="B8" s="283"/>
      <c r="C8" s="255" t="s">
        <v>52</v>
      </c>
      <c r="D8" s="255" t="s">
        <v>323</v>
      </c>
      <c r="E8" s="214"/>
      <c r="F8" s="232">
        <v>8953</v>
      </c>
      <c r="G8" s="232">
        <v>10634</v>
      </c>
      <c r="H8" s="232">
        <v>13532</v>
      </c>
      <c r="I8" s="232">
        <v>15155</v>
      </c>
      <c r="J8" s="232">
        <v>17552</v>
      </c>
      <c r="K8" s="232">
        <v>21664</v>
      </c>
      <c r="L8" s="232">
        <v>25960</v>
      </c>
      <c r="M8" s="232">
        <v>32510</v>
      </c>
      <c r="N8" s="232">
        <v>39011</v>
      </c>
      <c r="P8" s="233"/>
      <c r="Q8" s="186" t="s">
        <v>52</v>
      </c>
      <c r="R8" s="186" t="s">
        <v>324</v>
      </c>
      <c r="S8" s="186"/>
      <c r="T8" s="234">
        <v>20298</v>
      </c>
      <c r="U8" s="234">
        <v>28633</v>
      </c>
      <c r="V8" s="234">
        <v>35671</v>
      </c>
      <c r="W8" s="234">
        <v>40257</v>
      </c>
      <c r="X8" s="234">
        <v>65527</v>
      </c>
      <c r="Y8" s="234">
        <v>68374</v>
      </c>
      <c r="Z8" s="234">
        <v>89872</v>
      </c>
      <c r="AA8" s="234">
        <v>106757</v>
      </c>
      <c r="AB8" s="234">
        <v>131701</v>
      </c>
      <c r="AC8" s="234">
        <v>146282</v>
      </c>
      <c r="AD8" s="234">
        <v>131131</v>
      </c>
      <c r="AE8" s="234">
        <v>137684</v>
      </c>
      <c r="AF8" s="235">
        <v>162617</v>
      </c>
      <c r="AG8" s="235">
        <v>188524</v>
      </c>
      <c r="AH8" s="235">
        <v>195720</v>
      </c>
      <c r="AI8" s="235">
        <v>217368</v>
      </c>
      <c r="AJ8" s="235">
        <v>242513</v>
      </c>
      <c r="AK8" s="235">
        <v>284046</v>
      </c>
      <c r="AL8" s="235">
        <v>339467</v>
      </c>
      <c r="AM8" s="235">
        <v>384114.5</v>
      </c>
      <c r="AN8" s="235">
        <v>443233</v>
      </c>
      <c r="AO8" s="235">
        <v>533592.5</v>
      </c>
      <c r="AP8" s="235">
        <v>630679.45900000003</v>
      </c>
      <c r="AR8" s="236" t="s">
        <v>325</v>
      </c>
      <c r="AS8" s="22">
        <v>999.3</v>
      </c>
      <c r="AT8" s="22">
        <v>1089.8</v>
      </c>
      <c r="AU8" s="22">
        <v>1214.9000000000001</v>
      </c>
      <c r="AV8" s="22">
        <v>1406.3</v>
      </c>
      <c r="AW8" s="22">
        <v>1538.674</v>
      </c>
      <c r="AX8" s="22">
        <v>1862.162</v>
      </c>
      <c r="AY8" s="22">
        <v>1965.807</v>
      </c>
      <c r="AZ8" s="22">
        <v>2217.4290000000001</v>
      </c>
      <c r="BA8" s="22">
        <v>2397.7620000000002</v>
      </c>
      <c r="BB8" s="22">
        <v>2504.002</v>
      </c>
    </row>
    <row r="9" spans="2:54" ht="12.75" customHeight="1" x14ac:dyDescent="0.2">
      <c r="B9" s="237"/>
      <c r="C9" s="238"/>
      <c r="D9" s="238" t="s">
        <v>56</v>
      </c>
      <c r="E9" s="231" t="s">
        <v>326</v>
      </c>
      <c r="F9" s="232">
        <v>1605</v>
      </c>
      <c r="G9" s="232">
        <v>1852</v>
      </c>
      <c r="H9" s="232">
        <v>2227</v>
      </c>
      <c r="I9" s="232">
        <v>2371</v>
      </c>
      <c r="J9" s="232">
        <v>2613</v>
      </c>
      <c r="K9" s="232">
        <v>2935</v>
      </c>
      <c r="L9" s="232">
        <v>3206</v>
      </c>
      <c r="M9" s="232">
        <v>3391</v>
      </c>
      <c r="N9" s="232">
        <v>3770</v>
      </c>
      <c r="P9" s="233"/>
      <c r="Q9" s="233"/>
      <c r="R9" s="186" t="s">
        <v>56</v>
      </c>
      <c r="S9" s="186" t="s">
        <v>326</v>
      </c>
      <c r="T9" s="234">
        <v>4209</v>
      </c>
      <c r="U9" s="234">
        <v>4880</v>
      </c>
      <c r="V9" s="234">
        <v>5022</v>
      </c>
      <c r="W9" s="234">
        <v>6731</v>
      </c>
      <c r="X9" s="234">
        <v>7536</v>
      </c>
      <c r="Y9" s="234">
        <v>7869</v>
      </c>
      <c r="Z9" s="234">
        <v>8697</v>
      </c>
      <c r="AA9" s="234">
        <v>9035</v>
      </c>
      <c r="AB9" s="234">
        <v>11255</v>
      </c>
      <c r="AC9" s="234">
        <v>14726</v>
      </c>
      <c r="AD9" s="234">
        <v>16712</v>
      </c>
      <c r="AE9" s="234">
        <v>19025</v>
      </c>
      <c r="AF9" s="235">
        <v>19460</v>
      </c>
      <c r="AG9" s="235">
        <v>20686</v>
      </c>
      <c r="AH9" s="235">
        <v>21607</v>
      </c>
      <c r="AI9" s="235">
        <v>23329</v>
      </c>
      <c r="AJ9" s="235">
        <v>30365</v>
      </c>
      <c r="AK9" s="235">
        <v>32828</v>
      </c>
      <c r="AL9" s="235">
        <v>39244</v>
      </c>
      <c r="AM9" s="235">
        <v>51062.5</v>
      </c>
      <c r="AN9" s="235">
        <v>50914</v>
      </c>
      <c r="AO9" s="235">
        <v>61360</v>
      </c>
      <c r="AP9" s="235">
        <v>63530.186999999998</v>
      </c>
      <c r="AR9" s="102" t="s">
        <v>327</v>
      </c>
      <c r="AS9" s="22">
        <v>64.599999999999994</v>
      </c>
      <c r="AT9" s="22">
        <v>107.2</v>
      </c>
      <c r="AU9" s="22">
        <v>150.69999999999999</v>
      </c>
      <c r="AV9" s="22">
        <v>190.1</v>
      </c>
      <c r="AW9" s="22">
        <v>205.82300000000001</v>
      </c>
      <c r="AX9" s="22">
        <v>283.27300000000002</v>
      </c>
      <c r="AY9" s="22">
        <v>321.77199999999999</v>
      </c>
      <c r="AZ9" s="22">
        <v>401.37200000000001</v>
      </c>
      <c r="BA9" s="22">
        <v>401.803</v>
      </c>
      <c r="BB9" s="22">
        <v>413.61700000000002</v>
      </c>
    </row>
    <row r="10" spans="2:54" x14ac:dyDescent="0.2">
      <c r="B10" s="237"/>
      <c r="C10" s="238"/>
      <c r="D10" s="238" t="s">
        <v>59</v>
      </c>
      <c r="E10" s="231" t="s">
        <v>328</v>
      </c>
      <c r="F10" s="232">
        <v>3468</v>
      </c>
      <c r="G10" s="232">
        <v>3240</v>
      </c>
      <c r="H10" s="232">
        <v>3293</v>
      </c>
      <c r="I10" s="232">
        <v>4217</v>
      </c>
      <c r="J10" s="232">
        <v>5621</v>
      </c>
      <c r="K10" s="232">
        <v>8288</v>
      </c>
      <c r="L10" s="232">
        <v>11702</v>
      </c>
      <c r="M10" s="232">
        <v>16981</v>
      </c>
      <c r="N10" s="232">
        <v>22960</v>
      </c>
      <c r="P10" s="233"/>
      <c r="Q10" s="233"/>
      <c r="R10" s="186" t="s">
        <v>59</v>
      </c>
      <c r="S10" s="186" t="s">
        <v>329</v>
      </c>
      <c r="T10" s="234">
        <v>16089</v>
      </c>
      <c r="U10" s="234">
        <v>23753</v>
      </c>
      <c r="V10" s="234">
        <v>30648</v>
      </c>
      <c r="W10" s="234">
        <v>33526</v>
      </c>
      <c r="X10" s="234">
        <v>57991</v>
      </c>
      <c r="Y10" s="234">
        <v>60505</v>
      </c>
      <c r="Z10" s="234">
        <v>81175</v>
      </c>
      <c r="AA10" s="234">
        <v>97721</v>
      </c>
      <c r="AB10" s="234">
        <v>120446</v>
      </c>
      <c r="AC10" s="234">
        <v>131556</v>
      </c>
      <c r="AD10" s="234">
        <v>114419</v>
      </c>
      <c r="AE10" s="234">
        <v>118659</v>
      </c>
      <c r="AF10" s="235">
        <v>143157</v>
      </c>
      <c r="AG10" s="235">
        <v>167838</v>
      </c>
      <c r="AH10" s="235">
        <v>174113</v>
      </c>
      <c r="AI10" s="235">
        <v>194039</v>
      </c>
      <c r="AJ10" s="235">
        <v>212148</v>
      </c>
      <c r="AK10" s="235">
        <v>251218</v>
      </c>
      <c r="AL10" s="235">
        <v>300224</v>
      </c>
      <c r="AM10" s="235">
        <v>333052</v>
      </c>
      <c r="AN10" s="235">
        <v>392318</v>
      </c>
      <c r="AO10" s="235">
        <v>472232.5</v>
      </c>
      <c r="AP10" s="235">
        <v>567150.272</v>
      </c>
      <c r="AR10" s="236" t="s">
        <v>330</v>
      </c>
      <c r="AS10" s="42">
        <v>3.8</v>
      </c>
      <c r="AT10" s="42">
        <v>7.8</v>
      </c>
      <c r="AU10" s="42">
        <v>6.8</v>
      </c>
      <c r="AV10" s="42">
        <v>9.3000000000000007</v>
      </c>
      <c r="AW10" s="42">
        <v>10.794</v>
      </c>
      <c r="AX10" s="42">
        <v>3.86</v>
      </c>
      <c r="AY10" s="42">
        <v>7.0359999999999996</v>
      </c>
      <c r="AZ10" s="42">
        <v>5.5510000000000002</v>
      </c>
      <c r="BA10" s="42">
        <v>7.0259999999999998</v>
      </c>
      <c r="BB10" s="42">
        <v>9.6509999999999998</v>
      </c>
    </row>
    <row r="11" spans="2:54" ht="12.75" customHeight="1" x14ac:dyDescent="0.2">
      <c r="B11" s="237"/>
      <c r="C11" s="238"/>
      <c r="D11" s="238" t="s">
        <v>64</v>
      </c>
      <c r="E11" s="231" t="s">
        <v>329</v>
      </c>
      <c r="F11" s="232">
        <v>3881</v>
      </c>
      <c r="G11" s="232">
        <v>5542</v>
      </c>
      <c r="H11" s="232">
        <v>8012</v>
      </c>
      <c r="I11" s="232">
        <v>8568</v>
      </c>
      <c r="J11" s="232">
        <v>9319</v>
      </c>
      <c r="K11" s="232">
        <v>10441</v>
      </c>
      <c r="L11" s="232">
        <v>11051</v>
      </c>
      <c r="M11" s="232">
        <v>12138</v>
      </c>
      <c r="N11" s="232">
        <v>12282</v>
      </c>
      <c r="P11" s="233"/>
      <c r="Q11" s="186" t="s">
        <v>74</v>
      </c>
      <c r="R11" s="186" t="s">
        <v>331</v>
      </c>
      <c r="S11" s="186"/>
      <c r="T11" s="234">
        <v>22805</v>
      </c>
      <c r="U11" s="234">
        <v>16357</v>
      </c>
      <c r="V11" s="234">
        <v>13020</v>
      </c>
      <c r="W11" s="234">
        <v>16731</v>
      </c>
      <c r="X11" s="234">
        <v>14605</v>
      </c>
      <c r="Y11" s="234">
        <v>15367</v>
      </c>
      <c r="Z11" s="234">
        <v>17745</v>
      </c>
      <c r="AA11" s="234">
        <v>18989</v>
      </c>
      <c r="AB11" s="234">
        <v>19687</v>
      </c>
      <c r="AC11" s="234">
        <v>20715</v>
      </c>
      <c r="AD11" s="234">
        <v>28843</v>
      </c>
      <c r="AE11" s="234">
        <v>32825</v>
      </c>
      <c r="AF11" s="235">
        <v>47673</v>
      </c>
      <c r="AG11" s="235">
        <v>38875</v>
      </c>
      <c r="AH11" s="235">
        <v>38537</v>
      </c>
      <c r="AI11" s="235">
        <v>61851</v>
      </c>
      <c r="AJ11" s="235">
        <v>61881</v>
      </c>
      <c r="AK11" s="235">
        <v>74150</v>
      </c>
      <c r="AL11" s="235">
        <v>96413</v>
      </c>
      <c r="AM11" s="235">
        <v>158352.6</v>
      </c>
      <c r="AN11" s="235">
        <v>176381</v>
      </c>
      <c r="AO11" s="235">
        <v>194086.6</v>
      </c>
      <c r="AP11" s="235">
        <v>248899.6</v>
      </c>
      <c r="AR11" s="236" t="s">
        <v>512</v>
      </c>
      <c r="AS11" s="239">
        <v>0</v>
      </c>
      <c r="AT11" s="239">
        <v>0</v>
      </c>
      <c r="AU11" s="239">
        <v>0</v>
      </c>
      <c r="AV11" s="239">
        <v>0</v>
      </c>
      <c r="AW11" s="239">
        <v>0</v>
      </c>
      <c r="AX11" s="239">
        <v>129.75200000000001</v>
      </c>
      <c r="AY11" s="239">
        <v>170.791</v>
      </c>
      <c r="AZ11" s="239">
        <v>223.86</v>
      </c>
      <c r="BA11" s="239">
        <v>202.881</v>
      </c>
      <c r="BB11" s="239">
        <v>232.96899999999999</v>
      </c>
    </row>
    <row r="12" spans="2:54" x14ac:dyDescent="0.2">
      <c r="B12" s="237"/>
      <c r="C12" s="238" t="s">
        <v>74</v>
      </c>
      <c r="D12" s="231" t="s">
        <v>332</v>
      </c>
      <c r="E12" s="231"/>
      <c r="F12" s="232">
        <v>1091</v>
      </c>
      <c r="G12" s="232">
        <v>1288</v>
      </c>
      <c r="H12" s="232">
        <v>2679</v>
      </c>
      <c r="I12" s="232">
        <v>1478</v>
      </c>
      <c r="J12" s="232">
        <v>939</v>
      </c>
      <c r="K12" s="232">
        <v>569</v>
      </c>
      <c r="L12" s="232">
        <v>616</v>
      </c>
      <c r="M12" s="232">
        <v>2355</v>
      </c>
      <c r="N12" s="232">
        <v>4574</v>
      </c>
      <c r="P12" s="227">
        <v>2</v>
      </c>
      <c r="Q12" s="227" t="s">
        <v>333</v>
      </c>
      <c r="R12" s="227"/>
      <c r="S12" s="227"/>
      <c r="T12" s="228">
        <v>45773</v>
      </c>
      <c r="U12" s="228">
        <v>47494</v>
      </c>
      <c r="V12" s="228">
        <v>52027</v>
      </c>
      <c r="W12" s="228">
        <v>63069</v>
      </c>
      <c r="X12" s="228">
        <v>75739</v>
      </c>
      <c r="Y12" s="228">
        <v>78793</v>
      </c>
      <c r="Z12" s="228">
        <v>98275</v>
      </c>
      <c r="AA12" s="228">
        <v>115813</v>
      </c>
      <c r="AB12" s="228">
        <v>140763</v>
      </c>
      <c r="AC12" s="228">
        <v>150905</v>
      </c>
      <c r="AD12" s="228">
        <v>159377</v>
      </c>
      <c r="AE12" s="228">
        <v>167669</v>
      </c>
      <c r="AF12" s="229">
        <v>200964</v>
      </c>
      <c r="AG12" s="229">
        <v>205401</v>
      </c>
      <c r="AH12" s="229">
        <v>211866</v>
      </c>
      <c r="AI12" s="229">
        <v>233253</v>
      </c>
      <c r="AJ12" s="229">
        <v>278796</v>
      </c>
      <c r="AK12" s="229">
        <v>310934</v>
      </c>
      <c r="AL12" s="229">
        <v>355048</v>
      </c>
      <c r="AM12" s="229">
        <v>434502</v>
      </c>
      <c r="AN12" s="229">
        <v>497506</v>
      </c>
      <c r="AO12" s="229">
        <v>568407</v>
      </c>
      <c r="AP12" s="229">
        <v>704881.89199999999</v>
      </c>
      <c r="AR12" s="236" t="s">
        <v>334</v>
      </c>
      <c r="AS12" s="42">
        <v>4.3230000000000004</v>
      </c>
      <c r="AT12" s="42">
        <v>4.226</v>
      </c>
      <c r="AU12" s="42">
        <v>4.92</v>
      </c>
      <c r="AV12" s="42">
        <v>5.4249999999999998</v>
      </c>
      <c r="AW12" s="42">
        <v>6.0350000000000001</v>
      </c>
      <c r="AX12" s="42">
        <v>6.88</v>
      </c>
      <c r="AY12" s="42">
        <v>6.6349999999999998</v>
      </c>
      <c r="AZ12" s="42">
        <v>8.5540000000000003</v>
      </c>
      <c r="BA12" s="42">
        <v>9.2739999999999991</v>
      </c>
      <c r="BB12" s="42">
        <v>7.6429999999999998</v>
      </c>
    </row>
    <row r="13" spans="2:54" ht="12.75" customHeight="1" x14ac:dyDescent="0.2">
      <c r="B13" s="230">
        <v>2</v>
      </c>
      <c r="C13" s="225" t="s">
        <v>335</v>
      </c>
      <c r="D13" s="225"/>
      <c r="E13" s="225"/>
      <c r="F13" s="226">
        <v>10150</v>
      </c>
      <c r="G13" s="226">
        <v>11940</v>
      </c>
      <c r="H13" s="226">
        <v>13860</v>
      </c>
      <c r="I13" s="226">
        <v>16659</v>
      </c>
      <c r="J13" s="226">
        <v>19796</v>
      </c>
      <c r="K13" s="226">
        <v>24066</v>
      </c>
      <c r="L13" s="226">
        <v>28366</v>
      </c>
      <c r="M13" s="226">
        <v>36543</v>
      </c>
      <c r="N13" s="226">
        <v>44579</v>
      </c>
      <c r="P13" s="233"/>
      <c r="Q13" s="186" t="s">
        <v>336</v>
      </c>
      <c r="R13" s="186"/>
      <c r="S13" s="186"/>
      <c r="T13" s="234">
        <v>-2669</v>
      </c>
      <c r="U13" s="234">
        <v>-2503</v>
      </c>
      <c r="V13" s="234">
        <v>-3336</v>
      </c>
      <c r="W13" s="234">
        <v>-6081</v>
      </c>
      <c r="X13" s="234">
        <v>4393</v>
      </c>
      <c r="Y13" s="234">
        <v>4947</v>
      </c>
      <c r="Z13" s="234">
        <v>9342</v>
      </c>
      <c r="AA13" s="234">
        <v>9934</v>
      </c>
      <c r="AB13" s="234">
        <v>10625</v>
      </c>
      <c r="AC13" s="234">
        <v>16094</v>
      </c>
      <c r="AD13" s="234">
        <v>597</v>
      </c>
      <c r="AE13" s="234">
        <v>2840</v>
      </c>
      <c r="AF13" s="229">
        <v>9325</v>
      </c>
      <c r="AG13" s="229">
        <v>21998</v>
      </c>
      <c r="AH13" s="229">
        <v>22391</v>
      </c>
      <c r="AI13" s="229">
        <v>45966</v>
      </c>
      <c r="AJ13" s="229">
        <v>25598</v>
      </c>
      <c r="AK13" s="229">
        <v>47262</v>
      </c>
      <c r="AL13" s="229">
        <v>80831.8</v>
      </c>
      <c r="AM13" s="229">
        <v>107965.5</v>
      </c>
      <c r="AN13" s="229">
        <v>122110</v>
      </c>
      <c r="AO13" s="229">
        <v>159272.20000000001</v>
      </c>
      <c r="AP13" s="229">
        <v>174698.4</v>
      </c>
      <c r="AR13" s="236" t="s">
        <v>337</v>
      </c>
      <c r="AS13" s="42">
        <v>14.1</v>
      </c>
      <c r="AT13" s="42">
        <v>16.600000000000001</v>
      </c>
      <c r="AU13" s="42">
        <v>18.3</v>
      </c>
      <c r="AV13" s="42">
        <v>21.7</v>
      </c>
      <c r="AW13" s="42">
        <v>29.475999999999999</v>
      </c>
      <c r="AX13" s="42">
        <v>35.484000000000002</v>
      </c>
      <c r="AY13" s="42">
        <v>38.167000000000002</v>
      </c>
      <c r="AZ13" s="42">
        <v>62.753999999999998</v>
      </c>
      <c r="BA13" s="42">
        <v>70.396000000000001</v>
      </c>
      <c r="BB13" s="42">
        <v>59.148000000000003</v>
      </c>
    </row>
    <row r="14" spans="2:54" ht="12.75" customHeight="1" x14ac:dyDescent="0.2">
      <c r="B14" s="237"/>
      <c r="C14" s="231" t="s">
        <v>52</v>
      </c>
      <c r="D14" s="231" t="s">
        <v>198</v>
      </c>
      <c r="E14" s="216"/>
      <c r="F14" s="232">
        <v>1357</v>
      </c>
      <c r="G14" s="232">
        <v>1385</v>
      </c>
      <c r="H14" s="232">
        <v>1574</v>
      </c>
      <c r="I14" s="232">
        <v>1965</v>
      </c>
      <c r="J14" s="232">
        <v>2368</v>
      </c>
      <c r="K14" s="232">
        <v>2528</v>
      </c>
      <c r="L14" s="232">
        <v>2476</v>
      </c>
      <c r="M14" s="232">
        <v>4361</v>
      </c>
      <c r="N14" s="232">
        <v>5353</v>
      </c>
      <c r="P14" s="227">
        <v>3</v>
      </c>
      <c r="Q14" s="227" t="s">
        <v>485</v>
      </c>
      <c r="R14" s="227"/>
      <c r="S14" s="227"/>
      <c r="T14" s="228">
        <v>16862</v>
      </c>
      <c r="U14" s="228">
        <v>17504</v>
      </c>
      <c r="V14" s="228">
        <v>16044</v>
      </c>
      <c r="W14" s="228">
        <v>23152</v>
      </c>
      <c r="X14" s="228">
        <v>27142</v>
      </c>
      <c r="Y14" s="228">
        <v>26677</v>
      </c>
      <c r="Z14" s="228">
        <v>21949</v>
      </c>
      <c r="AA14" s="228">
        <v>31434</v>
      </c>
      <c r="AB14" s="228">
        <v>32890</v>
      </c>
      <c r="AC14" s="228">
        <v>22136</v>
      </c>
      <c r="AD14" s="228">
        <v>27978</v>
      </c>
      <c r="AE14" s="228">
        <v>31151</v>
      </c>
      <c r="AF14" s="229">
        <v>32018</v>
      </c>
      <c r="AG14" s="229">
        <v>36900</v>
      </c>
      <c r="AH14" s="229">
        <v>39794</v>
      </c>
      <c r="AI14" s="229">
        <v>53286</v>
      </c>
      <c r="AJ14" s="229">
        <v>81802</v>
      </c>
      <c r="AK14" s="229">
        <v>123352</v>
      </c>
      <c r="AL14" s="229">
        <v>198074</v>
      </c>
      <c r="AM14" s="229">
        <v>236470</v>
      </c>
      <c r="AN14" s="229">
        <v>257112</v>
      </c>
      <c r="AO14" s="229">
        <v>265495.30000000005</v>
      </c>
      <c r="AP14" s="229">
        <v>303064.41500000004</v>
      </c>
      <c r="AR14" s="236" t="s">
        <v>338</v>
      </c>
      <c r="AS14" s="42">
        <v>10.6</v>
      </c>
      <c r="AT14" s="42">
        <v>11.2</v>
      </c>
      <c r="AU14" s="42">
        <v>13.9</v>
      </c>
      <c r="AV14" s="42">
        <v>15.5</v>
      </c>
      <c r="AW14" s="42">
        <v>15.872</v>
      </c>
      <c r="AX14" s="42">
        <v>19.077000000000002</v>
      </c>
      <c r="AY14" s="42">
        <v>21.282</v>
      </c>
      <c r="AZ14" s="42">
        <v>24.123000000000001</v>
      </c>
      <c r="BA14" s="42">
        <v>24.85</v>
      </c>
      <c r="BB14" s="42">
        <v>17.978999999999999</v>
      </c>
    </row>
    <row r="15" spans="2:54" ht="12.75" customHeight="1" x14ac:dyDescent="0.2">
      <c r="B15" s="237"/>
      <c r="C15" s="231" t="s">
        <v>74</v>
      </c>
      <c r="D15" s="231" t="s">
        <v>339</v>
      </c>
      <c r="E15" s="216"/>
      <c r="F15" s="232">
        <v>8793</v>
      </c>
      <c r="G15" s="232">
        <v>10555</v>
      </c>
      <c r="H15" s="232">
        <v>12286</v>
      </c>
      <c r="I15" s="232">
        <v>14693</v>
      </c>
      <c r="J15" s="232">
        <v>17428</v>
      </c>
      <c r="K15" s="232">
        <v>21538</v>
      </c>
      <c r="L15" s="232">
        <v>25888</v>
      </c>
      <c r="M15" s="232">
        <v>32181</v>
      </c>
      <c r="N15" s="232">
        <v>39226</v>
      </c>
      <c r="P15" s="233"/>
      <c r="Q15" s="186" t="s">
        <v>52</v>
      </c>
      <c r="R15" s="186" t="s">
        <v>340</v>
      </c>
      <c r="S15" s="186"/>
      <c r="T15" s="234">
        <v>5850</v>
      </c>
      <c r="U15" s="234">
        <v>5275</v>
      </c>
      <c r="V15" s="234">
        <v>5561</v>
      </c>
      <c r="W15" s="234">
        <v>9905</v>
      </c>
      <c r="X15" s="234">
        <v>10891</v>
      </c>
      <c r="Y15" s="234">
        <v>10842</v>
      </c>
      <c r="Z15" s="234">
        <v>8078</v>
      </c>
      <c r="AA15" s="234">
        <v>10835</v>
      </c>
      <c r="AB15" s="234">
        <v>11730</v>
      </c>
      <c r="AC15" s="234">
        <v>7660</v>
      </c>
      <c r="AD15" s="234">
        <v>9585</v>
      </c>
      <c r="AE15" s="234">
        <v>11143</v>
      </c>
      <c r="AF15" s="235">
        <v>11606</v>
      </c>
      <c r="AG15" s="235">
        <v>12752</v>
      </c>
      <c r="AH15" s="235">
        <v>17378</v>
      </c>
      <c r="AI15" s="235">
        <v>23931</v>
      </c>
      <c r="AJ15" s="235">
        <v>30559</v>
      </c>
      <c r="AK15" s="235">
        <v>46012</v>
      </c>
      <c r="AL15" s="235">
        <v>44896</v>
      </c>
      <c r="AM15" s="235">
        <v>81434</v>
      </c>
      <c r="AN15" s="235">
        <v>94113</v>
      </c>
      <c r="AO15" s="235">
        <v>91999.4</v>
      </c>
      <c r="AP15" s="235">
        <v>112347</v>
      </c>
      <c r="AR15" s="236" t="s">
        <v>341</v>
      </c>
      <c r="AS15" s="42">
        <v>32</v>
      </c>
      <c r="AT15" s="42">
        <v>67.400000000000006</v>
      </c>
      <c r="AU15" s="42">
        <v>106.9</v>
      </c>
      <c r="AV15" s="42">
        <v>137.9</v>
      </c>
      <c r="AW15" s="42">
        <v>143.64599999999999</v>
      </c>
      <c r="AX15" s="42">
        <v>88.22</v>
      </c>
      <c r="AY15" s="42">
        <v>77.861000000000004</v>
      </c>
      <c r="AZ15" s="42">
        <v>76.53</v>
      </c>
      <c r="BA15" s="42">
        <v>87.376000000000005</v>
      </c>
      <c r="BB15" s="42">
        <v>86.227000000000004</v>
      </c>
    </row>
    <row r="16" spans="2:54" ht="12.75" customHeight="1" x14ac:dyDescent="0.2">
      <c r="B16" s="237"/>
      <c r="C16" s="231"/>
      <c r="D16" s="231" t="s">
        <v>342</v>
      </c>
      <c r="E16" s="231"/>
      <c r="F16" s="232">
        <v>-104</v>
      </c>
      <c r="G16" s="232">
        <v>-18</v>
      </c>
      <c r="H16" s="232">
        <v>2349</v>
      </c>
      <c r="I16" s="232">
        <v>-25</v>
      </c>
      <c r="J16" s="232">
        <v>-1305</v>
      </c>
      <c r="K16" s="232">
        <v>-1833</v>
      </c>
      <c r="L16" s="232">
        <v>-1789</v>
      </c>
      <c r="M16" s="232">
        <v>-1677</v>
      </c>
      <c r="N16" s="232">
        <v>-994</v>
      </c>
      <c r="P16" s="233"/>
      <c r="Q16" s="186" t="s">
        <v>74</v>
      </c>
      <c r="R16" s="186" t="s">
        <v>343</v>
      </c>
      <c r="S16" s="186"/>
      <c r="T16" s="234">
        <v>11012</v>
      </c>
      <c r="U16" s="234">
        <v>12229</v>
      </c>
      <c r="V16" s="234">
        <v>11142</v>
      </c>
      <c r="W16" s="234">
        <v>13247</v>
      </c>
      <c r="X16" s="234">
        <v>16252</v>
      </c>
      <c r="Y16" s="234">
        <v>15835</v>
      </c>
      <c r="Z16" s="234">
        <v>13871</v>
      </c>
      <c r="AA16" s="234">
        <v>20994</v>
      </c>
      <c r="AB16" s="234">
        <v>21627</v>
      </c>
      <c r="AC16" s="234">
        <v>14476</v>
      </c>
      <c r="AD16" s="234">
        <v>18968</v>
      </c>
      <c r="AE16" s="234">
        <v>17331</v>
      </c>
      <c r="AF16" s="235">
        <v>16263</v>
      </c>
      <c r="AG16" s="235">
        <v>21733</v>
      </c>
      <c r="AH16" s="235">
        <v>20002</v>
      </c>
      <c r="AI16" s="235">
        <v>30002</v>
      </c>
      <c r="AJ16" s="235">
        <v>51243</v>
      </c>
      <c r="AK16" s="235">
        <v>77483</v>
      </c>
      <c r="AL16" s="235">
        <v>120179</v>
      </c>
      <c r="AM16" s="235">
        <v>155036</v>
      </c>
      <c r="AN16" s="235">
        <v>163000</v>
      </c>
      <c r="AO16" s="235">
        <v>178795.9</v>
      </c>
      <c r="AP16" s="235">
        <v>190715.41499999998</v>
      </c>
      <c r="AR16" s="102" t="s">
        <v>344</v>
      </c>
      <c r="AS16" s="22">
        <v>62.3</v>
      </c>
      <c r="AT16" s="22">
        <v>48</v>
      </c>
      <c r="AU16" s="22">
        <v>71.3</v>
      </c>
      <c r="AV16" s="22">
        <v>49.4</v>
      </c>
      <c r="AW16" s="22">
        <v>75.614999999999995</v>
      </c>
      <c r="AX16" s="22">
        <v>93.313999999999993</v>
      </c>
      <c r="AY16" s="22">
        <v>79.498999999999995</v>
      </c>
      <c r="AZ16" s="22">
        <v>146.69800000000001</v>
      </c>
      <c r="BA16" s="22">
        <v>86.296000000000006</v>
      </c>
      <c r="BB16" s="22">
        <v>102.389</v>
      </c>
    </row>
    <row r="17" spans="2:54" ht="12.75" customHeight="1" x14ac:dyDescent="0.2">
      <c r="B17" s="230">
        <v>3</v>
      </c>
      <c r="C17" s="225" t="s">
        <v>345</v>
      </c>
      <c r="D17" s="225"/>
      <c r="E17" s="225"/>
      <c r="F17" s="226">
        <v>3034</v>
      </c>
      <c r="G17" s="226">
        <v>3094</v>
      </c>
      <c r="H17" s="226">
        <v>3499</v>
      </c>
      <c r="I17" s="226">
        <v>4140</v>
      </c>
      <c r="J17" s="226">
        <v>5091</v>
      </c>
      <c r="K17" s="226">
        <v>5448</v>
      </c>
      <c r="L17" s="226">
        <v>5936</v>
      </c>
      <c r="M17" s="226">
        <v>7042</v>
      </c>
      <c r="N17" s="226">
        <v>9599</v>
      </c>
      <c r="P17" s="233"/>
      <c r="Q17" s="186" t="s">
        <v>346</v>
      </c>
      <c r="R17" s="186"/>
      <c r="S17" s="186"/>
      <c r="T17" s="234">
        <v>0</v>
      </c>
      <c r="U17" s="234">
        <v>0</v>
      </c>
      <c r="V17" s="234">
        <v>-659</v>
      </c>
      <c r="W17" s="234">
        <v>0</v>
      </c>
      <c r="X17" s="234">
        <v>0</v>
      </c>
      <c r="Y17" s="234">
        <v>0</v>
      </c>
      <c r="Z17" s="234">
        <v>0</v>
      </c>
      <c r="AA17" s="234">
        <v>-395</v>
      </c>
      <c r="AB17" s="234">
        <v>-467</v>
      </c>
      <c r="AC17" s="234">
        <v>0</v>
      </c>
      <c r="AD17" s="234">
        <v>-575</v>
      </c>
      <c r="AE17" s="234">
        <v>2677</v>
      </c>
      <c r="AF17" s="235">
        <v>4148</v>
      </c>
      <c r="AG17" s="235">
        <v>2415</v>
      </c>
      <c r="AH17" s="235">
        <v>2414</v>
      </c>
      <c r="AI17" s="235">
        <v>-647</v>
      </c>
      <c r="AJ17" s="235">
        <v>0</v>
      </c>
      <c r="AK17" s="234">
        <v>-143</v>
      </c>
      <c r="AL17" s="234">
        <v>33000</v>
      </c>
      <c r="AM17" s="234">
        <v>0</v>
      </c>
      <c r="AN17" s="235">
        <v>0</v>
      </c>
      <c r="AO17" s="235">
        <v>-5300</v>
      </c>
      <c r="AP17" s="235">
        <v>0</v>
      </c>
      <c r="AR17" s="236" t="s">
        <v>347</v>
      </c>
      <c r="AS17" s="42">
        <v>1.429</v>
      </c>
      <c r="AT17" s="42">
        <v>2.0219999999999998</v>
      </c>
      <c r="AU17" s="42">
        <v>0.747</v>
      </c>
      <c r="AV17" s="42">
        <v>1.204</v>
      </c>
      <c r="AW17" s="42">
        <v>1.6060000000000001</v>
      </c>
      <c r="AX17" s="42">
        <v>0.33700000000000002</v>
      </c>
      <c r="AY17" s="42">
        <v>0.314</v>
      </c>
      <c r="AZ17" s="42">
        <v>1.095</v>
      </c>
      <c r="BA17" s="42">
        <v>0.72099999999999997</v>
      </c>
      <c r="BB17" s="42">
        <v>0.49399999999999999</v>
      </c>
    </row>
    <row r="18" spans="2:54" ht="12.75" customHeight="1" x14ac:dyDescent="0.2">
      <c r="B18" s="237"/>
      <c r="C18" s="231" t="s">
        <v>52</v>
      </c>
      <c r="D18" s="231" t="s">
        <v>198</v>
      </c>
      <c r="E18" s="231"/>
      <c r="F18" s="232">
        <v>2976</v>
      </c>
      <c r="G18" s="232">
        <v>3030</v>
      </c>
      <c r="H18" s="232">
        <v>3440</v>
      </c>
      <c r="I18" s="232">
        <v>4086</v>
      </c>
      <c r="J18" s="232">
        <v>5022</v>
      </c>
      <c r="K18" s="232">
        <v>5373</v>
      </c>
      <c r="L18" s="232">
        <v>5842</v>
      </c>
      <c r="M18" s="232">
        <v>6974</v>
      </c>
      <c r="N18" s="232">
        <v>9529</v>
      </c>
      <c r="P18" s="227">
        <v>4</v>
      </c>
      <c r="Q18" s="227" t="s">
        <v>348</v>
      </c>
      <c r="R18" s="227"/>
      <c r="S18" s="227"/>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R18" s="236" t="s">
        <v>349</v>
      </c>
      <c r="AS18" s="42">
        <v>7.5</v>
      </c>
      <c r="AT18" s="239">
        <v>0</v>
      </c>
      <c r="AU18" s="239">
        <v>0</v>
      </c>
      <c r="AV18" s="239">
        <v>0</v>
      </c>
      <c r="AW18" s="42">
        <v>7.1999999999999995E-2</v>
      </c>
      <c r="AX18" s="239">
        <v>36.442999999999998</v>
      </c>
      <c r="AY18" s="42">
        <v>23.463000000000001</v>
      </c>
      <c r="AZ18" s="42">
        <v>61.3</v>
      </c>
      <c r="BA18" s="42">
        <v>21.06</v>
      </c>
      <c r="BB18" s="42">
        <v>25.71</v>
      </c>
    </row>
    <row r="19" spans="2:54" ht="12.75" customHeight="1" x14ac:dyDescent="0.2">
      <c r="B19" s="237"/>
      <c r="C19" s="231" t="s">
        <v>74</v>
      </c>
      <c r="D19" s="231" t="s">
        <v>339</v>
      </c>
      <c r="E19" s="231"/>
      <c r="F19" s="232">
        <v>58</v>
      </c>
      <c r="G19" s="232">
        <v>64</v>
      </c>
      <c r="H19" s="232">
        <v>58</v>
      </c>
      <c r="I19" s="232">
        <v>56</v>
      </c>
      <c r="J19" s="232">
        <v>69</v>
      </c>
      <c r="K19" s="232">
        <v>75</v>
      </c>
      <c r="L19" s="232">
        <v>94</v>
      </c>
      <c r="M19" s="232">
        <v>68</v>
      </c>
      <c r="N19" s="232">
        <v>70</v>
      </c>
      <c r="P19" s="233"/>
      <c r="Q19" s="186" t="s">
        <v>52</v>
      </c>
      <c r="R19" s="186" t="s">
        <v>350</v>
      </c>
      <c r="S19" s="186"/>
      <c r="T19" s="234">
        <v>-2669</v>
      </c>
      <c r="U19" s="234">
        <v>-2503</v>
      </c>
      <c r="V19" s="234">
        <v>-3336</v>
      </c>
      <c r="W19" s="234">
        <v>-6081</v>
      </c>
      <c r="X19" s="234">
        <v>4393</v>
      </c>
      <c r="Y19" s="234">
        <v>4947</v>
      </c>
      <c r="Z19" s="234">
        <v>9342</v>
      </c>
      <c r="AA19" s="234">
        <v>9933</v>
      </c>
      <c r="AB19" s="234">
        <v>10625</v>
      </c>
      <c r="AC19" s="234">
        <v>16094</v>
      </c>
      <c r="AD19" s="234">
        <v>597</v>
      </c>
      <c r="AE19" s="234">
        <v>2840</v>
      </c>
      <c r="AF19" s="235">
        <v>9325</v>
      </c>
      <c r="AG19" s="235">
        <v>21998</v>
      </c>
      <c r="AH19" s="235">
        <v>22391</v>
      </c>
      <c r="AI19" s="235">
        <v>45966</v>
      </c>
      <c r="AJ19" s="235">
        <v>25598</v>
      </c>
      <c r="AK19" s="235">
        <v>47262</v>
      </c>
      <c r="AL19" s="235">
        <v>87682</v>
      </c>
      <c r="AM19" s="235">
        <v>107965.5</v>
      </c>
      <c r="AN19" s="235">
        <v>122137</v>
      </c>
      <c r="AO19" s="235">
        <v>55352.2</v>
      </c>
      <c r="AP19" s="235">
        <v>174698.4</v>
      </c>
      <c r="AR19" s="236" t="s">
        <v>351</v>
      </c>
      <c r="AS19" s="42">
        <v>3.1</v>
      </c>
      <c r="AT19" s="42">
        <v>3.2</v>
      </c>
      <c r="AU19" s="42">
        <v>2.5</v>
      </c>
      <c r="AV19" s="42">
        <v>2.7</v>
      </c>
      <c r="AW19" s="42">
        <v>2.1469999999999998</v>
      </c>
      <c r="AX19" s="42">
        <v>2.2090000000000001</v>
      </c>
      <c r="AY19" s="42">
        <v>2.1280000000000001</v>
      </c>
      <c r="AZ19" s="42">
        <v>2.226</v>
      </c>
      <c r="BA19" s="42">
        <v>2.4239999999999999</v>
      </c>
      <c r="BB19" s="42">
        <v>3.7839999999999998</v>
      </c>
    </row>
    <row r="20" spans="2:54" ht="12.75" customHeight="1" x14ac:dyDescent="0.2">
      <c r="B20" s="237"/>
      <c r="C20" s="225" t="s">
        <v>352</v>
      </c>
      <c r="D20" s="216"/>
      <c r="E20" s="225"/>
      <c r="F20" s="232"/>
      <c r="G20" s="232"/>
      <c r="H20" s="232"/>
      <c r="I20" s="232"/>
      <c r="J20" s="232"/>
      <c r="K20" s="232"/>
      <c r="L20" s="232"/>
      <c r="M20" s="232"/>
      <c r="N20" s="232"/>
      <c r="P20" s="233"/>
      <c r="Q20" s="186" t="s">
        <v>74</v>
      </c>
      <c r="R20" s="186" t="s">
        <v>353</v>
      </c>
      <c r="S20" s="186"/>
      <c r="T20" s="234">
        <v>-1583</v>
      </c>
      <c r="U20" s="234">
        <v>-1971</v>
      </c>
      <c r="V20" s="234">
        <v>-887</v>
      </c>
      <c r="W20" s="234">
        <v>-685</v>
      </c>
      <c r="X20" s="234">
        <v>-1940</v>
      </c>
      <c r="Y20" s="234">
        <v>-812</v>
      </c>
      <c r="Z20" s="234">
        <v>-2218</v>
      </c>
      <c r="AA20" s="234">
        <v>-3616</v>
      </c>
      <c r="AB20" s="234">
        <v>-3706</v>
      </c>
      <c r="AC20" s="234">
        <v>-4831</v>
      </c>
      <c r="AD20" s="234">
        <v>-4587</v>
      </c>
      <c r="AE20" s="234">
        <v>-3305</v>
      </c>
      <c r="AF20" s="235">
        <v>-9469</v>
      </c>
      <c r="AG20" s="235">
        <v>-13927</v>
      </c>
      <c r="AH20" s="235">
        <v>-23196</v>
      </c>
      <c r="AI20" s="235">
        <v>-19854</v>
      </c>
      <c r="AJ20" s="235">
        <v>-22689</v>
      </c>
      <c r="AK20" s="235">
        <v>-10868</v>
      </c>
      <c r="AL20" s="235">
        <v>8340</v>
      </c>
      <c r="AM20" s="235">
        <v>-1443</v>
      </c>
      <c r="AN20" s="235">
        <v>21590.799999999999</v>
      </c>
      <c r="AO20" s="235">
        <v>-14215.6</v>
      </c>
      <c r="AP20" s="235">
        <v>9682.4260000000013</v>
      </c>
      <c r="AR20" s="240" t="s">
        <v>93</v>
      </c>
      <c r="AS20" s="42">
        <v>50.3</v>
      </c>
      <c r="AT20" s="42">
        <v>42.8</v>
      </c>
      <c r="AU20" s="42">
        <v>68.2</v>
      </c>
      <c r="AV20" s="42">
        <v>45.5</v>
      </c>
      <c r="AW20" s="42">
        <v>71.861999999999995</v>
      </c>
      <c r="AX20" s="42">
        <v>54.325000000000003</v>
      </c>
      <c r="AY20" s="42">
        <v>53.594000000000001</v>
      </c>
      <c r="AZ20" s="42">
        <v>82.076999999999998</v>
      </c>
      <c r="BA20" s="42">
        <v>62.091000000000001</v>
      </c>
      <c r="BB20" s="42">
        <v>72.400999999999996</v>
      </c>
    </row>
    <row r="21" spans="2:54" ht="12.75" customHeight="1" x14ac:dyDescent="0.2">
      <c r="B21" s="230"/>
      <c r="C21" s="225" t="s">
        <v>354</v>
      </c>
      <c r="D21" s="216"/>
      <c r="E21" s="225"/>
      <c r="F21" s="226">
        <v>3138</v>
      </c>
      <c r="G21" s="226">
        <v>3112</v>
      </c>
      <c r="H21" s="226">
        <v>1149</v>
      </c>
      <c r="I21" s="226">
        <v>4167</v>
      </c>
      <c r="J21" s="226">
        <v>6396</v>
      </c>
      <c r="K21" s="226">
        <v>7281</v>
      </c>
      <c r="L21" s="226">
        <v>7725</v>
      </c>
      <c r="M21" s="226">
        <v>8719</v>
      </c>
      <c r="N21" s="226">
        <v>10593</v>
      </c>
      <c r="P21" s="233"/>
      <c r="Q21" s="186" t="s">
        <v>104</v>
      </c>
      <c r="R21" s="186" t="s">
        <v>355</v>
      </c>
      <c r="S21" s="186"/>
      <c r="T21" s="234">
        <v>613</v>
      </c>
      <c r="U21" s="234">
        <v>-1702</v>
      </c>
      <c r="V21" s="234">
        <v>1712</v>
      </c>
      <c r="W21" s="234">
        <v>2748</v>
      </c>
      <c r="X21" s="234">
        <v>9686</v>
      </c>
      <c r="Y21" s="234">
        <v>1015</v>
      </c>
      <c r="Z21" s="234">
        <v>3084</v>
      </c>
      <c r="AA21" s="234">
        <v>3842</v>
      </c>
      <c r="AB21" s="234">
        <v>1840</v>
      </c>
      <c r="AC21" s="234">
        <v>-2195</v>
      </c>
      <c r="AD21" s="234">
        <v>5674</v>
      </c>
      <c r="AE21" s="234">
        <v>3545</v>
      </c>
      <c r="AF21" s="235">
        <v>5463</v>
      </c>
      <c r="AG21" s="235">
        <v>2887</v>
      </c>
      <c r="AH21" s="235">
        <v>5558</v>
      </c>
      <c r="AI21" s="235">
        <v>-135809</v>
      </c>
      <c r="AJ21" s="235">
        <v>29138</v>
      </c>
      <c r="AK21" s="235">
        <v>13977</v>
      </c>
      <c r="AL21" s="235">
        <v>31705</v>
      </c>
      <c r="AM21" s="235">
        <v>43728</v>
      </c>
      <c r="AN21" s="235">
        <v>20595.7</v>
      </c>
      <c r="AO21" s="235">
        <v>59546</v>
      </c>
      <c r="AP21" s="235">
        <v>7842.192</v>
      </c>
      <c r="AR21" s="102" t="s">
        <v>356</v>
      </c>
      <c r="AS21" s="22">
        <v>85.2</v>
      </c>
      <c r="AT21" s="22">
        <v>88.9</v>
      </c>
      <c r="AU21" s="22">
        <v>107.5</v>
      </c>
      <c r="AV21" s="22">
        <v>121.7</v>
      </c>
      <c r="AW21" s="22">
        <v>82.284999999999997</v>
      </c>
      <c r="AX21" s="22">
        <v>55.103000000000002</v>
      </c>
      <c r="AY21" s="22">
        <v>61.152000000000001</v>
      </c>
      <c r="AZ21" s="22">
        <v>172.995</v>
      </c>
      <c r="BA21" s="22">
        <v>109.994</v>
      </c>
      <c r="BB21" s="22">
        <v>220.98599999999999</v>
      </c>
    </row>
    <row r="22" spans="2:54" ht="12.75" customHeight="1" x14ac:dyDescent="0.2">
      <c r="B22" s="230">
        <v>4</v>
      </c>
      <c r="C22" s="225" t="s">
        <v>357</v>
      </c>
      <c r="D22" s="225"/>
      <c r="E22" s="225"/>
      <c r="F22" s="232"/>
      <c r="G22" s="232"/>
      <c r="H22" s="232"/>
      <c r="I22" s="232"/>
      <c r="J22" s="232"/>
      <c r="K22" s="232"/>
      <c r="L22" s="232"/>
      <c r="M22" s="232"/>
      <c r="N22" s="232"/>
      <c r="P22" s="233"/>
      <c r="Q22" s="186" t="s">
        <v>161</v>
      </c>
      <c r="R22" s="186" t="s">
        <v>358</v>
      </c>
      <c r="S22" s="186"/>
      <c r="T22" s="234">
        <v>12419</v>
      </c>
      <c r="U22" s="234">
        <v>11269</v>
      </c>
      <c r="V22" s="234">
        <v>2944</v>
      </c>
      <c r="W22" s="234">
        <v>6649</v>
      </c>
      <c r="X22" s="234">
        <v>4871</v>
      </c>
      <c r="Y22" s="234">
        <v>3588</v>
      </c>
      <c r="Z22" s="234">
        <v>4214</v>
      </c>
      <c r="AA22" s="234">
        <v>11276</v>
      </c>
      <c r="AB22" s="234">
        <v>11170</v>
      </c>
      <c r="AC22" s="234">
        <v>3698</v>
      </c>
      <c r="AD22" s="234">
        <v>4082</v>
      </c>
      <c r="AE22" s="234">
        <v>3225</v>
      </c>
      <c r="AF22" s="235">
        <v>6437</v>
      </c>
      <c r="AG22" s="235">
        <v>5579</v>
      </c>
      <c r="AH22" s="235">
        <v>22758</v>
      </c>
      <c r="AI22" s="235">
        <v>6134</v>
      </c>
      <c r="AJ22" s="235">
        <v>12761</v>
      </c>
      <c r="AK22" s="235">
        <v>19083</v>
      </c>
      <c r="AL22" s="235">
        <v>20005</v>
      </c>
      <c r="AM22" s="235">
        <v>27811</v>
      </c>
      <c r="AN22" s="235">
        <v>28788.3</v>
      </c>
      <c r="AO22" s="235">
        <v>25113.200000000001</v>
      </c>
      <c r="AP22" s="235">
        <v>31323.023000000001</v>
      </c>
      <c r="AR22" s="236" t="s">
        <v>359</v>
      </c>
      <c r="AS22" s="42">
        <v>15.1</v>
      </c>
      <c r="AT22" s="42">
        <v>10.199999999999999</v>
      </c>
      <c r="AU22" s="42">
        <v>22.9</v>
      </c>
      <c r="AV22" s="42">
        <v>62.3</v>
      </c>
      <c r="AW22" s="42">
        <v>36.292000000000002</v>
      </c>
      <c r="AX22" s="42">
        <v>12.28</v>
      </c>
      <c r="AY22" s="42">
        <v>31.213000000000001</v>
      </c>
      <c r="AZ22" s="42">
        <v>63.463999999999999</v>
      </c>
      <c r="BA22" s="42">
        <v>22.582000000000001</v>
      </c>
      <c r="BB22" s="42">
        <v>-9.9260000000000002</v>
      </c>
    </row>
    <row r="23" spans="2:54" ht="12.75" customHeight="1" x14ac:dyDescent="0.2">
      <c r="B23" s="186"/>
      <c r="C23" s="231" t="s">
        <v>52</v>
      </c>
      <c r="D23" s="231" t="s">
        <v>360</v>
      </c>
      <c r="E23" s="231"/>
      <c r="F23" s="232">
        <v>-2377</v>
      </c>
      <c r="G23" s="232">
        <v>178</v>
      </c>
      <c r="H23" s="232">
        <v>-62</v>
      </c>
      <c r="I23" s="232">
        <v>-75</v>
      </c>
      <c r="J23" s="232">
        <v>119</v>
      </c>
      <c r="K23" s="232">
        <v>225</v>
      </c>
      <c r="L23" s="232">
        <v>-1314</v>
      </c>
      <c r="M23" s="232">
        <v>-692</v>
      </c>
      <c r="N23" s="232">
        <v>-539</v>
      </c>
      <c r="P23" s="233"/>
      <c r="Q23" s="186" t="s">
        <v>166</v>
      </c>
      <c r="R23" s="186" t="s">
        <v>361</v>
      </c>
      <c r="S23" s="186"/>
      <c r="T23" s="234">
        <v>5542</v>
      </c>
      <c r="U23" s="234">
        <v>7050</v>
      </c>
      <c r="V23" s="234">
        <v>12718</v>
      </c>
      <c r="W23" s="234">
        <v>16100</v>
      </c>
      <c r="X23" s="234">
        <v>15495</v>
      </c>
      <c r="Y23" s="234">
        <v>15663</v>
      </c>
      <c r="Z23" s="234">
        <v>18185</v>
      </c>
      <c r="AA23" s="234">
        <v>12862</v>
      </c>
      <c r="AB23" s="234">
        <v>8565</v>
      </c>
      <c r="AC23" s="234">
        <v>5956</v>
      </c>
      <c r="AD23" s="234">
        <v>18057</v>
      </c>
      <c r="AE23" s="234">
        <v>22086</v>
      </c>
      <c r="AF23" s="235">
        <v>19688</v>
      </c>
      <c r="AG23" s="235">
        <v>8478</v>
      </c>
      <c r="AH23" s="235">
        <v>11096</v>
      </c>
      <c r="AI23" s="235">
        <v>24055</v>
      </c>
      <c r="AJ23" s="235">
        <v>21322</v>
      </c>
      <c r="AK23" s="235">
        <v>22403</v>
      </c>
      <c r="AL23" s="235">
        <v>35598</v>
      </c>
      <c r="AM23" s="235">
        <v>33963</v>
      </c>
      <c r="AN23" s="235">
        <v>22471.8</v>
      </c>
      <c r="AO23" s="235">
        <v>34287.5</v>
      </c>
      <c r="AP23" s="235">
        <v>20365.236000000001</v>
      </c>
      <c r="AR23" s="236" t="s">
        <v>362</v>
      </c>
      <c r="AS23" s="42">
        <v>53.3</v>
      </c>
      <c r="AT23" s="42">
        <v>54.6</v>
      </c>
      <c r="AU23" s="42">
        <v>59.8</v>
      </c>
      <c r="AV23" s="42">
        <v>53.8</v>
      </c>
      <c r="AW23" s="42">
        <v>32.734999999999999</v>
      </c>
      <c r="AX23" s="42">
        <v>34.158000000000001</v>
      </c>
      <c r="AY23" s="42">
        <v>22.166</v>
      </c>
      <c r="AZ23" s="42">
        <v>24.701000000000001</v>
      </c>
      <c r="BA23" s="42">
        <v>27.747</v>
      </c>
      <c r="BB23" s="42">
        <v>76.388999999999996</v>
      </c>
    </row>
    <row r="24" spans="2:54" ht="12.75" customHeight="1" x14ac:dyDescent="0.2">
      <c r="B24" s="186"/>
      <c r="C24" s="231" t="s">
        <v>74</v>
      </c>
      <c r="D24" s="231" t="s">
        <v>363</v>
      </c>
      <c r="E24" s="231"/>
      <c r="F24" s="232">
        <v>196</v>
      </c>
      <c r="G24" s="232">
        <v>221</v>
      </c>
      <c r="H24" s="232">
        <v>176</v>
      </c>
      <c r="I24" s="232">
        <v>219</v>
      </c>
      <c r="J24" s="232">
        <v>1046</v>
      </c>
      <c r="K24" s="232">
        <v>-18</v>
      </c>
      <c r="L24" s="232">
        <v>1703</v>
      </c>
      <c r="M24" s="232">
        <v>1346</v>
      </c>
      <c r="N24" s="232">
        <v>1107</v>
      </c>
      <c r="P24" s="233"/>
      <c r="Q24" s="186" t="s">
        <v>170</v>
      </c>
      <c r="R24" s="186" t="s">
        <v>364</v>
      </c>
      <c r="S24" s="186"/>
      <c r="T24" s="234">
        <v>2540</v>
      </c>
      <c r="U24" s="234">
        <v>5361</v>
      </c>
      <c r="V24" s="234">
        <v>2891</v>
      </c>
      <c r="W24" s="234">
        <v>4422</v>
      </c>
      <c r="X24" s="234">
        <v>-5363</v>
      </c>
      <c r="Y24" s="234">
        <v>2276</v>
      </c>
      <c r="Z24" s="234">
        <v>-3858</v>
      </c>
      <c r="AA24" s="234">
        <v>-2468</v>
      </c>
      <c r="AB24" s="234">
        <v>4925</v>
      </c>
      <c r="AC24" s="234">
        <v>3416</v>
      </c>
      <c r="AD24" s="234">
        <v>17</v>
      </c>
      <c r="AE24" s="234">
        <v>-516</v>
      </c>
      <c r="AF24" s="235">
        <v>-3850</v>
      </c>
      <c r="AG24" s="235">
        <v>7361</v>
      </c>
      <c r="AH24" s="235">
        <v>7698</v>
      </c>
      <c r="AI24" s="235">
        <v>128289</v>
      </c>
      <c r="AJ24" s="235">
        <v>3293</v>
      </c>
      <c r="AK24" s="235">
        <v>8605</v>
      </c>
      <c r="AL24" s="235">
        <v>29406</v>
      </c>
      <c r="AM24" s="235">
        <v>22006</v>
      </c>
      <c r="AN24" s="235">
        <v>44292.800000000003</v>
      </c>
      <c r="AO24" s="235">
        <v>58374</v>
      </c>
      <c r="AP24" s="235">
        <v>-24323.9</v>
      </c>
      <c r="AR24" s="240" t="s">
        <v>365</v>
      </c>
      <c r="AS24" s="42">
        <v>16.8</v>
      </c>
      <c r="AT24" s="42">
        <v>24</v>
      </c>
      <c r="AU24" s="42">
        <v>24.6</v>
      </c>
      <c r="AV24" s="42">
        <v>5.6</v>
      </c>
      <c r="AW24" s="42">
        <v>13.257999999999999</v>
      </c>
      <c r="AX24" s="42">
        <v>8.6649999999999991</v>
      </c>
      <c r="AY24" s="42">
        <v>7.7729999999999997</v>
      </c>
      <c r="AZ24" s="42">
        <v>84.83</v>
      </c>
      <c r="BA24" s="42">
        <v>59.664999999999999</v>
      </c>
      <c r="BB24" s="42">
        <v>154.523</v>
      </c>
    </row>
    <row r="25" spans="2:54" ht="12.75" customHeight="1" x14ac:dyDescent="0.2">
      <c r="B25" s="186"/>
      <c r="C25" s="231" t="s">
        <v>104</v>
      </c>
      <c r="D25" s="231" t="s">
        <v>366</v>
      </c>
      <c r="E25" s="231"/>
      <c r="F25" s="232">
        <v>2751</v>
      </c>
      <c r="G25" s="232">
        <v>2812</v>
      </c>
      <c r="H25" s="232">
        <v>1120</v>
      </c>
      <c r="I25" s="232">
        <v>3740</v>
      </c>
      <c r="J25" s="232">
        <v>5459</v>
      </c>
      <c r="K25" s="232">
        <v>5843</v>
      </c>
      <c r="L25" s="232">
        <v>7101</v>
      </c>
      <c r="M25" s="232">
        <v>8213</v>
      </c>
      <c r="N25" s="232">
        <v>10377</v>
      </c>
      <c r="P25" s="233"/>
      <c r="Q25" s="186" t="s">
        <v>175</v>
      </c>
      <c r="R25" s="186" t="s">
        <v>367</v>
      </c>
      <c r="S25" s="186"/>
      <c r="T25" s="234"/>
      <c r="U25" s="234"/>
      <c r="V25" s="234"/>
      <c r="W25" s="234"/>
      <c r="X25" s="234"/>
      <c r="Y25" s="234"/>
      <c r="Z25" s="234">
        <v>-6800</v>
      </c>
      <c r="AA25" s="234">
        <v>-395</v>
      </c>
      <c r="AB25" s="234">
        <v>-529</v>
      </c>
      <c r="AC25" s="234" t="s">
        <v>66</v>
      </c>
      <c r="AD25" s="234">
        <v>4138</v>
      </c>
      <c r="AE25" s="234">
        <v>3277</v>
      </c>
      <c r="AF25" s="235">
        <v>4424</v>
      </c>
      <c r="AG25" s="235">
        <v>4524</v>
      </c>
      <c r="AH25" s="235">
        <v>-6512</v>
      </c>
      <c r="AI25" s="235">
        <v>4505</v>
      </c>
      <c r="AJ25" s="235">
        <v>12379</v>
      </c>
      <c r="AK25" s="235">
        <v>22890</v>
      </c>
      <c r="AL25" s="235">
        <v>-14801</v>
      </c>
      <c r="AM25" s="235">
        <v>2400</v>
      </c>
      <c r="AN25" s="235">
        <v>-2700</v>
      </c>
      <c r="AO25" s="235">
        <v>9000</v>
      </c>
      <c r="AP25" s="235">
        <v>4495</v>
      </c>
      <c r="AR25" s="102" t="s">
        <v>368</v>
      </c>
      <c r="AS25" s="22">
        <v>1076.8</v>
      </c>
      <c r="AT25" s="22">
        <v>1356.1</v>
      </c>
      <c r="AU25" s="22">
        <v>1481.7</v>
      </c>
      <c r="AV25" s="22">
        <v>1617.9</v>
      </c>
      <c r="AW25" s="22">
        <v>1898.9</v>
      </c>
      <c r="AX25" s="22">
        <v>2152.1869999999999</v>
      </c>
      <c r="AY25" s="22">
        <v>2591.4760000000001</v>
      </c>
      <c r="AZ25" s="22">
        <v>2960.864</v>
      </c>
      <c r="BA25" s="22">
        <v>2856.982</v>
      </c>
      <c r="BB25" s="22">
        <v>3163.9340000000002</v>
      </c>
    </row>
    <row r="26" spans="2:54" ht="12.75" customHeight="1" x14ac:dyDescent="0.2">
      <c r="B26" s="186"/>
      <c r="C26" s="231" t="s">
        <v>161</v>
      </c>
      <c r="D26" s="231" t="s">
        <v>369</v>
      </c>
      <c r="E26" s="231"/>
      <c r="F26" s="232">
        <v>2567</v>
      </c>
      <c r="G26" s="232">
        <v>-99</v>
      </c>
      <c r="H26" s="232">
        <v>-85</v>
      </c>
      <c r="I26" s="232">
        <v>282</v>
      </c>
      <c r="J26" s="232">
        <v>-229</v>
      </c>
      <c r="K26" s="232">
        <v>1230</v>
      </c>
      <c r="L26" s="232">
        <v>235</v>
      </c>
      <c r="M26" s="232">
        <v>-149</v>
      </c>
      <c r="N26" s="232">
        <v>-352</v>
      </c>
      <c r="P26" s="227"/>
      <c r="Q26" s="227" t="s">
        <v>370</v>
      </c>
      <c r="R26" s="227"/>
      <c r="S26" s="227"/>
      <c r="T26" s="228">
        <v>16862</v>
      </c>
      <c r="U26" s="228">
        <v>17504</v>
      </c>
      <c r="V26" s="228">
        <v>16044</v>
      </c>
      <c r="W26" s="228">
        <v>23152</v>
      </c>
      <c r="X26" s="228">
        <v>27142</v>
      </c>
      <c r="Y26" s="228">
        <v>26676</v>
      </c>
      <c r="Z26" s="228">
        <v>21949</v>
      </c>
      <c r="AA26" s="228">
        <v>31434</v>
      </c>
      <c r="AB26" s="228">
        <v>32890</v>
      </c>
      <c r="AC26" s="228">
        <v>22138</v>
      </c>
      <c r="AD26" s="228">
        <v>27978</v>
      </c>
      <c r="AE26" s="228">
        <v>31152</v>
      </c>
      <c r="AF26" s="228">
        <v>32018</v>
      </c>
      <c r="AG26" s="229">
        <v>36900</v>
      </c>
      <c r="AH26" s="229">
        <v>39794</v>
      </c>
      <c r="AI26" s="229">
        <v>53286</v>
      </c>
      <c r="AJ26" s="229">
        <v>81802</v>
      </c>
      <c r="AK26" s="229">
        <v>123352</v>
      </c>
      <c r="AL26" s="229">
        <v>197934</v>
      </c>
      <c r="AM26" s="229">
        <v>236430</v>
      </c>
      <c r="AN26" s="229">
        <v>257175</v>
      </c>
      <c r="AO26" s="229">
        <v>227458.7</v>
      </c>
      <c r="AP26" s="229">
        <v>224082.4</v>
      </c>
      <c r="AR26" s="102" t="s">
        <v>371</v>
      </c>
      <c r="AS26" s="22">
        <v>831.1</v>
      </c>
      <c r="AT26" s="22">
        <v>980.7</v>
      </c>
      <c r="AU26" s="22">
        <v>1110</v>
      </c>
      <c r="AV26" s="22">
        <v>1187.4000000000001</v>
      </c>
      <c r="AW26" s="22">
        <v>1400.0930000000001</v>
      </c>
      <c r="AX26" s="22">
        <v>1559.771</v>
      </c>
      <c r="AY26" s="22">
        <v>1739.3</v>
      </c>
      <c r="AZ26" s="22">
        <v>2080.721</v>
      </c>
      <c r="BA26" s="22">
        <v>2350.8159999999998</v>
      </c>
      <c r="BB26" s="22">
        <v>2541.9389999999999</v>
      </c>
    </row>
    <row r="27" spans="2:54" ht="12.75" customHeight="1" thickBot="1" x14ac:dyDescent="0.25">
      <c r="B27" s="227"/>
      <c r="C27" s="225" t="s">
        <v>372</v>
      </c>
      <c r="D27" s="225"/>
      <c r="E27" s="225"/>
      <c r="F27" s="226">
        <v>3138</v>
      </c>
      <c r="G27" s="226">
        <v>3112</v>
      </c>
      <c r="H27" s="226">
        <v>1149</v>
      </c>
      <c r="I27" s="226">
        <v>4167</v>
      </c>
      <c r="J27" s="226">
        <v>6396</v>
      </c>
      <c r="K27" s="226">
        <v>7281</v>
      </c>
      <c r="L27" s="226">
        <v>7725</v>
      </c>
      <c r="M27" s="226">
        <v>8719</v>
      </c>
      <c r="N27" s="226">
        <v>10593</v>
      </c>
      <c r="P27" s="241"/>
      <c r="Q27" s="241"/>
      <c r="R27" s="593"/>
      <c r="S27" s="593"/>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R27" s="242" t="s">
        <v>384</v>
      </c>
      <c r="AS27" s="243">
        <v>18.600000000000001</v>
      </c>
      <c r="AT27" s="243">
        <v>12.8</v>
      </c>
      <c r="AU27" s="243">
        <v>14.7</v>
      </c>
      <c r="AV27" s="243">
        <v>14</v>
      </c>
      <c r="AW27" s="243">
        <v>12.93</v>
      </c>
      <c r="AX27" s="243">
        <v>9.7530000000000001</v>
      </c>
      <c r="AY27" s="243">
        <v>13.596</v>
      </c>
      <c r="AZ27" s="243">
        <v>16.221</v>
      </c>
      <c r="BA27" s="243">
        <v>22.934999999999999</v>
      </c>
      <c r="BB27" s="243">
        <v>26.111000000000001</v>
      </c>
    </row>
    <row r="28" spans="2:54" ht="14.25" customHeight="1" thickTop="1" thickBot="1" x14ac:dyDescent="0.25">
      <c r="B28" s="593"/>
      <c r="C28" s="593"/>
      <c r="D28" s="593"/>
      <c r="E28" s="593"/>
      <c r="F28" s="593"/>
      <c r="G28" s="244"/>
      <c r="H28" s="244"/>
      <c r="I28" s="241"/>
      <c r="J28" s="241"/>
      <c r="K28" s="241"/>
      <c r="L28" s="241"/>
      <c r="M28" s="241"/>
      <c r="N28" s="241"/>
      <c r="AR28" s="245" t="s">
        <v>383</v>
      </c>
      <c r="AS28" s="243">
        <v>812.6</v>
      </c>
      <c r="AT28" s="243">
        <v>967.8</v>
      </c>
      <c r="AU28" s="243">
        <v>1095.2</v>
      </c>
      <c r="AV28" s="243">
        <v>1173.4000000000001</v>
      </c>
      <c r="AW28" s="243">
        <v>1387.163</v>
      </c>
      <c r="AX28" s="243">
        <v>1550.018</v>
      </c>
      <c r="AY28" s="243">
        <v>1725.704</v>
      </c>
      <c r="AZ28" s="243">
        <v>2064.5</v>
      </c>
      <c r="BA28" s="243">
        <v>2327.8809999999999</v>
      </c>
      <c r="BB28" s="243">
        <v>2515.828</v>
      </c>
    </row>
    <row r="29" spans="2:54" ht="13.5" customHeight="1" thickTop="1" x14ac:dyDescent="0.2">
      <c r="B29" s="5"/>
      <c r="C29" s="595" t="s">
        <v>477</v>
      </c>
      <c r="D29" s="595"/>
      <c r="E29" s="595"/>
      <c r="F29" s="595"/>
      <c r="G29" s="595"/>
      <c r="H29" s="595"/>
      <c r="I29" s="191"/>
      <c r="J29" s="191"/>
      <c r="AR29" s="102" t="s">
        <v>373</v>
      </c>
      <c r="AS29" s="22">
        <v>245.6</v>
      </c>
      <c r="AT29" s="22">
        <v>375.4</v>
      </c>
      <c r="AU29" s="22">
        <v>371.5</v>
      </c>
      <c r="AV29" s="22">
        <v>430.5</v>
      </c>
      <c r="AW29" s="22">
        <v>498.80700000000002</v>
      </c>
      <c r="AX29" s="22">
        <v>592.41600000000005</v>
      </c>
      <c r="AY29" s="22">
        <v>852.17600000000004</v>
      </c>
      <c r="AZ29" s="22">
        <v>880.14300000000003</v>
      </c>
      <c r="BA29" s="22">
        <v>506.166</v>
      </c>
      <c r="BB29" s="22">
        <v>621.995</v>
      </c>
    </row>
    <row r="30" spans="2:54" ht="14.25" customHeight="1" x14ac:dyDescent="0.2">
      <c r="C30" s="596"/>
      <c r="D30" s="596"/>
      <c r="E30" s="596"/>
      <c r="F30" s="596"/>
      <c r="G30" s="596"/>
      <c r="H30" s="596"/>
      <c r="I30" s="248"/>
      <c r="J30" s="213"/>
      <c r="K30" s="185"/>
      <c r="L30" s="249"/>
      <c r="M30" s="249"/>
      <c r="N30" s="249"/>
      <c r="O30" s="177"/>
      <c r="P30" s="177"/>
      <c r="Q30" s="177"/>
      <c r="AR30" s="102" t="s">
        <v>374</v>
      </c>
      <c r="AS30" s="22">
        <v>134.5</v>
      </c>
      <c r="AT30" s="22">
        <v>-22.1</v>
      </c>
      <c r="AU30" s="22">
        <v>62.9</v>
      </c>
      <c r="AV30" s="22">
        <v>149.5</v>
      </c>
      <c r="AW30" s="22">
        <v>3.4969999999997889</v>
      </c>
      <c r="AX30" s="22">
        <v>141.66499999999999</v>
      </c>
      <c r="AY30" s="22">
        <v>-163.24600000000001</v>
      </c>
      <c r="AZ30" s="22">
        <v>-22.37</v>
      </c>
      <c r="BA30" s="22">
        <v>138.87299999999999</v>
      </c>
      <c r="BB30" s="22">
        <v>77.06</v>
      </c>
    </row>
    <row r="31" spans="2:54" x14ac:dyDescent="0.2">
      <c r="C31" s="596"/>
      <c r="D31" s="596"/>
      <c r="E31" s="596"/>
      <c r="F31" s="596"/>
      <c r="G31" s="596"/>
      <c r="H31" s="596"/>
      <c r="I31" s="252"/>
      <c r="J31" s="253"/>
      <c r="K31" s="254"/>
      <c r="L31" s="254"/>
      <c r="M31" s="254"/>
      <c r="N31" s="254"/>
      <c r="O31" s="177"/>
      <c r="P31" s="177"/>
      <c r="Q31" s="177"/>
      <c r="AR31" s="102" t="s">
        <v>375</v>
      </c>
      <c r="AS31" s="22">
        <v>-133.9</v>
      </c>
      <c r="AT31" s="22">
        <v>39.200000000000003</v>
      </c>
      <c r="AU31" s="22">
        <v>-52.8</v>
      </c>
      <c r="AV31" s="22">
        <v>-197</v>
      </c>
      <c r="AW31" s="22">
        <v>-87.298000000000002</v>
      </c>
      <c r="AX31" s="22">
        <v>-207.39599999999999</v>
      </c>
      <c r="AY31" s="22">
        <v>15.866</v>
      </c>
      <c r="AZ31" s="22">
        <v>17.532</v>
      </c>
      <c r="BA31" s="22">
        <v>-190.005</v>
      </c>
      <c r="BB31" s="22">
        <v>-224.935</v>
      </c>
    </row>
    <row r="32" spans="2:54" ht="12.75" customHeight="1" x14ac:dyDescent="0.2">
      <c r="B32" s="250"/>
      <c r="C32" s="286"/>
      <c r="D32" s="286"/>
      <c r="E32" s="286"/>
      <c r="F32" s="286"/>
      <c r="G32" s="286"/>
      <c r="H32" s="256"/>
      <c r="I32" s="256"/>
      <c r="J32" s="210"/>
      <c r="K32" s="257"/>
      <c r="L32" s="257"/>
      <c r="M32" s="257"/>
      <c r="N32" s="257"/>
      <c r="O32" s="257"/>
      <c r="P32" s="257"/>
      <c r="Q32" s="257"/>
      <c r="R32" s="257"/>
      <c r="S32" s="257"/>
      <c r="AR32" s="236" t="s">
        <v>376</v>
      </c>
      <c r="AS32" s="239">
        <v>0</v>
      </c>
      <c r="AT32" s="239">
        <v>0</v>
      </c>
      <c r="AU32" s="239">
        <v>0</v>
      </c>
      <c r="AV32" s="239">
        <v>0</v>
      </c>
      <c r="AW32" s="239">
        <v>0</v>
      </c>
      <c r="AX32" s="239">
        <v>0</v>
      </c>
      <c r="AY32" s="239">
        <v>0</v>
      </c>
      <c r="AZ32" s="239">
        <v>0</v>
      </c>
      <c r="BA32" s="239">
        <v>0</v>
      </c>
      <c r="BB32" s="239">
        <v>0</v>
      </c>
    </row>
    <row r="33" spans="2:54" ht="12.75" customHeight="1" x14ac:dyDescent="0.2">
      <c r="B33" s="559" t="s">
        <v>489</v>
      </c>
      <c r="C33" s="559"/>
      <c r="D33" s="559"/>
      <c r="E33" s="559"/>
      <c r="F33" s="559"/>
      <c r="G33" s="559"/>
      <c r="H33" s="559"/>
      <c r="I33" s="559"/>
      <c r="J33" s="210"/>
      <c r="K33" s="257"/>
      <c r="L33" s="257"/>
      <c r="M33" s="257"/>
      <c r="N33" s="257"/>
      <c r="O33" s="177"/>
      <c r="P33" s="177"/>
      <c r="Q33" s="177"/>
      <c r="AR33" s="236" t="s">
        <v>377</v>
      </c>
      <c r="AS33" s="42">
        <v>-133.9</v>
      </c>
      <c r="AT33" s="42">
        <v>39.200000000000003</v>
      </c>
      <c r="AU33" s="42">
        <v>-52.8</v>
      </c>
      <c r="AV33" s="42">
        <v>-197</v>
      </c>
      <c r="AW33" s="42">
        <v>-87.298000000000002</v>
      </c>
      <c r="AX33" s="42">
        <v>-207.39599999999999</v>
      </c>
      <c r="AY33" s="42">
        <v>15.866</v>
      </c>
      <c r="AZ33" s="42">
        <v>17.532</v>
      </c>
      <c r="BA33" s="42">
        <v>-190.005</v>
      </c>
      <c r="BB33" s="42">
        <v>-224.935</v>
      </c>
    </row>
    <row r="34" spans="2:54" ht="12.75" customHeight="1" x14ac:dyDescent="0.2">
      <c r="B34" s="559"/>
      <c r="C34" s="559"/>
      <c r="D34" s="559"/>
      <c r="E34" s="559"/>
      <c r="F34" s="559"/>
      <c r="G34" s="559"/>
      <c r="H34" s="559"/>
      <c r="I34" s="559"/>
      <c r="J34" s="210"/>
      <c r="K34" s="257"/>
      <c r="L34" s="257"/>
      <c r="M34" s="257"/>
      <c r="N34" s="257"/>
      <c r="O34" s="177"/>
      <c r="P34" s="177"/>
      <c r="Q34" s="177"/>
      <c r="AR34" s="236" t="s">
        <v>378</v>
      </c>
      <c r="AS34" s="42">
        <v>-132.6</v>
      </c>
      <c r="AT34" s="42">
        <v>37.299999999999997</v>
      </c>
      <c r="AU34" s="42">
        <v>-50.9</v>
      </c>
      <c r="AV34" s="42">
        <v>-194.6</v>
      </c>
      <c r="AW34" s="42">
        <v>-82.622</v>
      </c>
      <c r="AX34" s="42">
        <v>-205.327</v>
      </c>
      <c r="AY34" s="42">
        <v>15.568</v>
      </c>
      <c r="AZ34" s="42">
        <v>8.1259999999999994</v>
      </c>
      <c r="BA34" s="42">
        <v>-192.40799999999999</v>
      </c>
      <c r="BB34" s="42">
        <v>-242.227</v>
      </c>
    </row>
    <row r="35" spans="2:54" ht="12.75" customHeight="1" x14ac:dyDescent="0.2">
      <c r="B35" s="559"/>
      <c r="C35" s="559"/>
      <c r="D35" s="559"/>
      <c r="E35" s="559"/>
      <c r="F35" s="559"/>
      <c r="G35" s="559"/>
      <c r="H35" s="559"/>
      <c r="I35" s="559"/>
      <c r="J35" s="210"/>
      <c r="K35" s="257"/>
      <c r="L35" s="257"/>
      <c r="M35" s="257"/>
      <c r="N35" s="257"/>
      <c r="O35" s="177"/>
      <c r="P35" s="177"/>
      <c r="Q35" s="177"/>
      <c r="AR35" s="236" t="s">
        <v>379</v>
      </c>
      <c r="AS35" s="42">
        <v>-1.4</v>
      </c>
      <c r="AT35" s="42">
        <v>1.9</v>
      </c>
      <c r="AU35" s="42">
        <v>-1.7</v>
      </c>
      <c r="AV35" s="42">
        <v>-2.5</v>
      </c>
      <c r="AW35" s="42">
        <v>-4.6760000000000002</v>
      </c>
      <c r="AX35" s="42">
        <v>-2.069</v>
      </c>
      <c r="AY35" s="42">
        <v>0.29799999999999999</v>
      </c>
      <c r="AZ35" s="42">
        <v>25.658000000000001</v>
      </c>
      <c r="BA35" s="42">
        <v>2.403</v>
      </c>
      <c r="BB35" s="42">
        <v>17.292000000000002</v>
      </c>
    </row>
    <row r="36" spans="2:54" ht="12.75" customHeight="1" thickBot="1" x14ac:dyDescent="0.25">
      <c r="B36" s="594" t="s">
        <v>490</v>
      </c>
      <c r="C36" s="594"/>
      <c r="D36" s="594"/>
      <c r="E36" s="594"/>
      <c r="F36" s="594"/>
      <c r="G36" s="594"/>
      <c r="J36" s="285"/>
      <c r="K36" s="285"/>
      <c r="L36" s="285"/>
      <c r="M36" s="285"/>
      <c r="N36" s="285"/>
      <c r="O36" s="177"/>
      <c r="P36" s="177"/>
      <c r="Q36" s="177"/>
      <c r="AR36" s="61"/>
      <c r="AS36" s="61"/>
      <c r="AT36" s="61"/>
      <c r="AU36" s="61"/>
      <c r="AV36" s="61"/>
      <c r="AW36" s="61"/>
      <c r="AX36" s="61"/>
      <c r="AY36" s="61"/>
      <c r="AZ36" s="42"/>
      <c r="BA36" s="61"/>
      <c r="BB36" s="61"/>
    </row>
    <row r="37" spans="2:54" ht="17.25" customHeight="1" thickTop="1" x14ac:dyDescent="0.2">
      <c r="J37" s="253"/>
      <c r="K37" s="254"/>
      <c r="L37" s="254"/>
      <c r="M37" s="254"/>
      <c r="N37" s="254"/>
      <c r="O37" s="177"/>
      <c r="P37" s="177"/>
      <c r="Q37" s="177"/>
      <c r="AR37" s="5"/>
      <c r="AS37" s="591"/>
      <c r="AT37" s="591"/>
      <c r="AU37" s="591"/>
      <c r="AV37" s="591"/>
      <c r="AW37" s="591"/>
      <c r="AX37" s="591"/>
      <c r="AY37" s="591"/>
      <c r="AZ37" s="591"/>
      <c r="BA37" s="591"/>
      <c r="BB37" s="591"/>
    </row>
    <row r="38" spans="2:54" x14ac:dyDescent="0.2">
      <c r="H38" s="256"/>
      <c r="I38" s="256"/>
      <c r="J38" s="210"/>
      <c r="K38" s="257"/>
      <c r="L38" s="257"/>
      <c r="M38" s="257"/>
      <c r="N38" s="257"/>
      <c r="O38" s="257"/>
      <c r="P38" s="177"/>
      <c r="Q38" s="177"/>
      <c r="AR38" s="592"/>
      <c r="AS38" s="592"/>
      <c r="AT38" s="592"/>
      <c r="AU38" s="592"/>
      <c r="AV38" s="592"/>
      <c r="AW38" s="592"/>
    </row>
    <row r="39" spans="2:54" ht="12.75" customHeight="1" x14ac:dyDescent="0.2">
      <c r="B39" s="258"/>
      <c r="C39" s="255"/>
      <c r="D39" s="255"/>
      <c r="E39" s="214"/>
      <c r="F39" s="256"/>
      <c r="G39" s="256"/>
      <c r="H39" s="256"/>
      <c r="I39" s="256"/>
      <c r="J39" s="210"/>
      <c r="K39" s="257"/>
      <c r="L39" s="257"/>
      <c r="M39" s="257"/>
      <c r="N39" s="257"/>
      <c r="O39" s="257"/>
      <c r="P39" s="177"/>
      <c r="Q39" s="177"/>
      <c r="AR39" s="590"/>
      <c r="AS39" s="590"/>
      <c r="AT39" s="590"/>
      <c r="AU39" s="590"/>
      <c r="AV39" s="590"/>
      <c r="AW39" s="590"/>
    </row>
    <row r="40" spans="2:54" ht="12.75" customHeight="1" x14ac:dyDescent="0.2">
      <c r="B40" s="258"/>
      <c r="C40" s="255"/>
      <c r="D40" s="255"/>
      <c r="E40" s="255"/>
      <c r="F40" s="256"/>
      <c r="G40" s="256"/>
      <c r="H40" s="256"/>
      <c r="I40" s="259"/>
      <c r="J40" s="210"/>
      <c r="K40" s="257"/>
      <c r="L40" s="257"/>
      <c r="M40" s="257"/>
      <c r="N40" s="257"/>
      <c r="O40" s="257"/>
      <c r="P40" s="177"/>
      <c r="Q40" s="177"/>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row>
    <row r="41" spans="2:54" ht="12.75" customHeight="1" x14ac:dyDescent="0.2">
      <c r="B41" s="250"/>
      <c r="C41" s="251"/>
      <c r="D41" s="251"/>
      <c r="E41" s="251"/>
      <c r="F41" s="252"/>
      <c r="G41" s="252"/>
      <c r="H41" s="252"/>
      <c r="I41" s="252"/>
      <c r="J41" s="253"/>
      <c r="K41" s="254"/>
      <c r="L41" s="254"/>
      <c r="M41" s="254"/>
      <c r="N41" s="254"/>
      <c r="O41" s="254"/>
      <c r="P41" s="177"/>
      <c r="Q41" s="177"/>
      <c r="T41" s="208"/>
      <c r="U41" s="208"/>
      <c r="V41" s="208"/>
      <c r="W41" s="208"/>
      <c r="X41" s="208"/>
      <c r="Y41" s="208"/>
      <c r="Z41" s="208"/>
      <c r="AA41" s="208"/>
      <c r="AB41" s="208"/>
      <c r="AC41" s="208"/>
      <c r="AD41" s="208"/>
      <c r="AE41" s="208"/>
      <c r="AF41" s="208"/>
      <c r="AG41" s="208"/>
      <c r="AH41" s="208"/>
      <c r="AI41" s="208"/>
      <c r="AJ41" s="208"/>
      <c r="AK41" s="208"/>
      <c r="AL41" s="208"/>
      <c r="AM41" s="208"/>
      <c r="AN41" s="208"/>
      <c r="AO41" s="208"/>
      <c r="AP41" s="208"/>
    </row>
    <row r="42" spans="2:54" ht="12.75" customHeight="1" x14ac:dyDescent="0.2">
      <c r="B42" s="258"/>
      <c r="C42" s="255"/>
      <c r="D42" s="255"/>
      <c r="E42" s="214"/>
      <c r="F42" s="256"/>
      <c r="G42" s="256"/>
      <c r="H42" s="256"/>
      <c r="I42" s="256"/>
      <c r="J42" s="210"/>
      <c r="K42" s="257"/>
      <c r="L42" s="257"/>
      <c r="M42" s="257"/>
      <c r="N42" s="257"/>
      <c r="O42" s="257"/>
      <c r="P42" s="177"/>
      <c r="Q42" s="177"/>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row>
    <row r="43" spans="2:54" ht="12.75" customHeight="1" x14ac:dyDescent="0.2">
      <c r="B43" s="258"/>
      <c r="C43" s="255"/>
      <c r="D43" s="255"/>
      <c r="E43" s="214"/>
      <c r="F43" s="259"/>
      <c r="G43" s="259"/>
      <c r="H43" s="259"/>
      <c r="I43" s="259"/>
      <c r="J43" s="210"/>
      <c r="K43" s="260"/>
      <c r="L43" s="257"/>
      <c r="M43" s="257"/>
      <c r="N43" s="257"/>
      <c r="O43" s="257"/>
      <c r="P43" s="177"/>
      <c r="Q43" s="177"/>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208"/>
    </row>
    <row r="44" spans="2:54" ht="12.75" customHeight="1" x14ac:dyDescent="0.2">
      <c r="B44" s="258"/>
      <c r="C44" s="251"/>
      <c r="D44" s="214"/>
      <c r="E44" s="251"/>
      <c r="F44" s="259"/>
      <c r="G44" s="259"/>
      <c r="H44" s="259"/>
      <c r="I44" s="259"/>
      <c r="J44" s="207"/>
      <c r="K44" s="260"/>
      <c r="L44" s="260"/>
      <c r="M44" s="260"/>
      <c r="N44" s="260"/>
      <c r="O44" s="260"/>
      <c r="P44" s="177"/>
      <c r="Q44" s="177"/>
      <c r="T44" s="208"/>
      <c r="U44" s="208"/>
      <c r="V44" s="208"/>
      <c r="W44" s="208"/>
      <c r="X44" s="208"/>
      <c r="Y44" s="208"/>
      <c r="Z44" s="208"/>
      <c r="AA44" s="208"/>
      <c r="AB44" s="208"/>
      <c r="AC44" s="208"/>
      <c r="AD44" s="208"/>
      <c r="AE44" s="208"/>
      <c r="AF44" s="208"/>
      <c r="AG44" s="208"/>
      <c r="AH44" s="208"/>
      <c r="AI44" s="208"/>
      <c r="AJ44" s="208"/>
      <c r="AK44" s="208"/>
      <c r="AL44" s="208"/>
      <c r="AM44" s="208"/>
      <c r="AN44" s="208"/>
      <c r="AO44" s="208"/>
      <c r="AP44" s="208"/>
    </row>
    <row r="45" spans="2:54" ht="12.75" customHeight="1" x14ac:dyDescent="0.2">
      <c r="B45" s="250"/>
      <c r="C45" s="251"/>
      <c r="D45" s="214"/>
      <c r="E45" s="251"/>
      <c r="F45" s="252"/>
      <c r="G45" s="252"/>
      <c r="H45" s="252"/>
      <c r="I45" s="252"/>
      <c r="J45" s="253"/>
      <c r="K45" s="254"/>
      <c r="L45" s="254"/>
      <c r="M45" s="254"/>
      <c r="N45" s="254"/>
      <c r="O45" s="177"/>
      <c r="P45" s="177"/>
      <c r="Q45" s="177"/>
      <c r="AK45" s="208"/>
      <c r="AL45" s="208"/>
      <c r="AM45" s="208"/>
      <c r="AN45" s="208"/>
      <c r="AO45" s="208"/>
      <c r="AP45" s="208"/>
    </row>
    <row r="46" spans="2:54" ht="12.75" customHeight="1" x14ac:dyDescent="0.2">
      <c r="B46" s="250"/>
      <c r="C46" s="251"/>
      <c r="D46" s="251"/>
      <c r="E46" s="251"/>
      <c r="F46" s="259"/>
      <c r="G46" s="259"/>
      <c r="H46" s="259"/>
      <c r="I46" s="259"/>
      <c r="J46" s="253"/>
      <c r="K46" s="260"/>
      <c r="L46" s="260"/>
      <c r="M46" s="260"/>
      <c r="N46" s="260"/>
      <c r="O46" s="177"/>
      <c r="P46" s="177"/>
      <c r="Q46" s="177"/>
    </row>
    <row r="47" spans="2:54" ht="12.75" customHeight="1" x14ac:dyDescent="0.2">
      <c r="B47" s="255"/>
      <c r="C47" s="255"/>
      <c r="D47" s="255"/>
      <c r="E47" s="214"/>
      <c r="F47" s="259"/>
      <c r="G47" s="256"/>
      <c r="H47" s="259"/>
      <c r="I47" s="259"/>
      <c r="J47" s="210"/>
      <c r="K47" s="260"/>
      <c r="L47" s="257"/>
      <c r="M47" s="260"/>
      <c r="N47" s="260"/>
      <c r="O47" s="177"/>
      <c r="P47" s="177"/>
      <c r="Q47" s="177"/>
    </row>
    <row r="48" spans="2:54" ht="12.75" customHeight="1" x14ac:dyDescent="0.2">
      <c r="B48" s="255"/>
      <c r="C48" s="255"/>
      <c r="D48" s="255"/>
      <c r="E48" s="214"/>
      <c r="F48" s="259"/>
      <c r="G48" s="256"/>
      <c r="H48" s="256"/>
      <c r="I48" s="256"/>
      <c r="J48" s="210"/>
      <c r="K48" s="260"/>
      <c r="L48" s="257"/>
      <c r="M48" s="257"/>
      <c r="N48" s="257"/>
      <c r="O48" s="177"/>
      <c r="P48" s="177"/>
      <c r="Q48" s="177"/>
    </row>
    <row r="49" spans="2:24" ht="12.75" customHeight="1" x14ac:dyDescent="0.2">
      <c r="B49" s="255"/>
      <c r="C49" s="255"/>
      <c r="D49" s="255"/>
      <c r="E49" s="214"/>
      <c r="F49" s="256"/>
      <c r="G49" s="256"/>
      <c r="H49" s="256"/>
      <c r="I49" s="256"/>
      <c r="J49" s="210"/>
      <c r="K49" s="257"/>
      <c r="L49" s="257"/>
      <c r="M49" s="257"/>
      <c r="N49" s="257"/>
      <c r="O49" s="177"/>
      <c r="P49" s="177"/>
      <c r="Q49" s="177"/>
    </row>
    <row r="50" spans="2:24" ht="12.75" customHeight="1" x14ac:dyDescent="0.2">
      <c r="B50" s="255"/>
      <c r="C50" s="255"/>
      <c r="D50" s="255"/>
      <c r="E50" s="214"/>
      <c r="F50" s="256"/>
      <c r="G50" s="259"/>
      <c r="H50" s="259"/>
      <c r="I50" s="259"/>
      <c r="J50" s="210"/>
      <c r="K50" s="257"/>
      <c r="L50" s="260"/>
      <c r="M50" s="260"/>
      <c r="N50" s="260"/>
      <c r="O50" s="177"/>
      <c r="P50" s="177"/>
      <c r="Q50" s="177"/>
    </row>
    <row r="51" spans="2:24" ht="12.75" customHeight="1" x14ac:dyDescent="0.2">
      <c r="B51" s="251"/>
      <c r="C51" s="251"/>
      <c r="D51" s="214"/>
      <c r="E51" s="251"/>
      <c r="F51" s="252"/>
      <c r="G51" s="252"/>
      <c r="H51" s="252"/>
      <c r="I51" s="252"/>
      <c r="J51" s="253"/>
      <c r="K51" s="254"/>
      <c r="L51" s="254"/>
      <c r="M51" s="254"/>
      <c r="N51" s="254"/>
      <c r="O51" s="177"/>
      <c r="P51" s="177"/>
      <c r="Q51" s="177"/>
    </row>
    <row r="52" spans="2:24" ht="6" customHeight="1" x14ac:dyDescent="0.2">
      <c r="B52" s="210"/>
      <c r="C52" s="210"/>
      <c r="D52" s="210"/>
      <c r="E52" s="210"/>
      <c r="F52" s="210"/>
      <c r="G52" s="210"/>
      <c r="H52" s="210"/>
      <c r="I52" s="211"/>
      <c r="J52" s="211"/>
      <c r="K52" s="260"/>
      <c r="L52" s="260"/>
      <c r="M52" s="260"/>
      <c r="N52" s="260"/>
      <c r="O52" s="177"/>
      <c r="P52" s="177"/>
      <c r="Q52" s="177"/>
    </row>
    <row r="53" spans="2:24" x14ac:dyDescent="0.2">
      <c r="B53" s="177"/>
      <c r="C53" s="177"/>
      <c r="D53" s="177"/>
      <c r="E53" s="177"/>
      <c r="F53" s="177"/>
      <c r="G53" s="177"/>
      <c r="H53" s="177"/>
      <c r="I53" s="177"/>
      <c r="J53" s="177"/>
      <c r="K53" s="177"/>
      <c r="L53" s="177"/>
      <c r="M53" s="177"/>
      <c r="N53" s="177"/>
      <c r="O53" s="177"/>
      <c r="P53" s="177"/>
      <c r="Q53" s="177"/>
    </row>
    <row r="54" spans="2:24" x14ac:dyDescent="0.2">
      <c r="B54" s="177"/>
      <c r="C54" s="177"/>
      <c r="D54" s="177"/>
      <c r="E54" s="177"/>
      <c r="F54" s="177"/>
      <c r="G54" s="177"/>
      <c r="H54" s="177"/>
      <c r="I54" s="177"/>
      <c r="J54" s="177"/>
      <c r="K54" s="177"/>
      <c r="L54" s="177"/>
      <c r="M54" s="177"/>
      <c r="N54" s="177"/>
      <c r="O54" s="177"/>
      <c r="P54" s="177"/>
      <c r="Q54" s="177"/>
    </row>
    <row r="55" spans="2:24" ht="21.75" customHeight="1" x14ac:dyDescent="0.2">
      <c r="B55" s="261"/>
      <c r="C55" s="261"/>
      <c r="D55" s="261"/>
      <c r="E55" s="261"/>
      <c r="F55" s="261"/>
      <c r="G55" s="261"/>
      <c r="H55" s="261"/>
      <c r="I55" s="261"/>
      <c r="J55" s="261"/>
      <c r="K55" s="261"/>
      <c r="L55" s="261"/>
      <c r="M55" s="261"/>
      <c r="N55" s="261"/>
      <c r="O55" s="177"/>
      <c r="P55" s="177"/>
      <c r="Q55" s="177"/>
    </row>
    <row r="56" spans="2:24" ht="13.5" customHeight="1" x14ac:dyDescent="0.2">
      <c r="B56" s="175"/>
      <c r="C56" s="175"/>
      <c r="D56" s="175"/>
      <c r="E56" s="175"/>
      <c r="F56" s="175"/>
      <c r="G56" s="175"/>
      <c r="H56" s="175"/>
      <c r="I56" s="175"/>
      <c r="J56" s="175"/>
      <c r="K56" s="175"/>
      <c r="L56" s="175"/>
      <c r="M56" s="175"/>
      <c r="N56" s="175"/>
      <c r="O56" s="177"/>
      <c r="P56" s="177"/>
      <c r="Q56" s="177"/>
    </row>
    <row r="57" spans="2:24" ht="14.25" customHeight="1" x14ac:dyDescent="0.2">
      <c r="B57" s="207"/>
      <c r="C57" s="207"/>
      <c r="D57" s="207"/>
      <c r="E57" s="207"/>
      <c r="F57" s="248"/>
      <c r="G57" s="248"/>
      <c r="H57" s="248"/>
      <c r="I57" s="248"/>
      <c r="J57" s="248"/>
      <c r="K57" s="248"/>
      <c r="L57" s="249"/>
      <c r="M57" s="249"/>
      <c r="N57" s="249"/>
      <c r="O57" s="177"/>
      <c r="P57" s="177"/>
      <c r="Q57" s="177"/>
    </row>
    <row r="58" spans="2:24" ht="13.5" customHeight="1" x14ac:dyDescent="0.2">
      <c r="B58" s="253"/>
      <c r="C58" s="253"/>
      <c r="D58" s="253"/>
      <c r="E58" s="253"/>
      <c r="F58" s="254"/>
      <c r="G58" s="254"/>
      <c r="H58" s="254"/>
      <c r="I58" s="254"/>
      <c r="J58" s="254"/>
      <c r="K58" s="254"/>
      <c r="L58" s="254"/>
      <c r="M58" s="254"/>
      <c r="N58" s="254"/>
      <c r="O58" s="177"/>
      <c r="P58" s="177"/>
      <c r="Q58" s="177"/>
      <c r="S58" s="208"/>
      <c r="T58" s="208"/>
      <c r="U58" s="208"/>
      <c r="V58" s="208"/>
      <c r="W58" s="208"/>
      <c r="X58" s="208"/>
    </row>
    <row r="59" spans="2:24" ht="12.75" customHeight="1" x14ac:dyDescent="0.2">
      <c r="B59" s="211"/>
      <c r="C59" s="210"/>
      <c r="D59" s="210"/>
      <c r="E59" s="210"/>
      <c r="F59" s="257"/>
      <c r="G59" s="257"/>
      <c r="H59" s="257"/>
      <c r="I59" s="257"/>
      <c r="J59" s="257"/>
      <c r="K59" s="257"/>
      <c r="L59" s="257"/>
      <c r="M59" s="257"/>
      <c r="N59" s="257"/>
      <c r="O59" s="177"/>
      <c r="P59" s="177"/>
      <c r="Q59" s="177"/>
      <c r="S59" s="208"/>
      <c r="T59" s="208"/>
      <c r="U59" s="208"/>
      <c r="V59" s="208"/>
      <c r="W59" s="208"/>
      <c r="X59" s="208"/>
    </row>
    <row r="60" spans="2:24" x14ac:dyDescent="0.2">
      <c r="B60" s="211"/>
      <c r="C60" s="211"/>
      <c r="D60" s="210"/>
      <c r="E60" s="210"/>
      <c r="F60" s="257"/>
      <c r="G60" s="257"/>
      <c r="H60" s="257"/>
      <c r="I60" s="257"/>
      <c r="J60" s="257"/>
      <c r="K60" s="257"/>
      <c r="L60" s="257"/>
      <c r="M60" s="257"/>
      <c r="N60" s="257"/>
      <c r="O60" s="177"/>
      <c r="P60" s="177"/>
      <c r="Q60" s="177"/>
      <c r="S60" s="208"/>
      <c r="T60" s="208"/>
      <c r="U60" s="208"/>
      <c r="V60" s="208"/>
      <c r="W60" s="208"/>
      <c r="X60" s="208"/>
    </row>
    <row r="61" spans="2:24" x14ac:dyDescent="0.2">
      <c r="B61" s="211"/>
      <c r="C61" s="211"/>
      <c r="D61" s="210"/>
      <c r="E61" s="210"/>
      <c r="F61" s="257"/>
      <c r="G61" s="257"/>
      <c r="H61" s="257"/>
      <c r="I61" s="257"/>
      <c r="J61" s="257"/>
      <c r="K61" s="257"/>
      <c r="L61" s="257"/>
      <c r="M61" s="257"/>
      <c r="N61" s="257"/>
      <c r="O61" s="177"/>
      <c r="P61" s="177"/>
      <c r="Q61" s="177"/>
      <c r="S61" s="208"/>
      <c r="T61" s="208"/>
      <c r="U61" s="208"/>
      <c r="V61" s="208"/>
      <c r="W61" s="208"/>
      <c r="X61" s="208"/>
    </row>
    <row r="62" spans="2:24" ht="12.75" customHeight="1" x14ac:dyDescent="0.2">
      <c r="B62" s="211"/>
      <c r="C62" s="210"/>
      <c r="D62" s="210"/>
      <c r="E62" s="210"/>
      <c r="F62" s="257"/>
      <c r="G62" s="257"/>
      <c r="H62" s="257"/>
      <c r="I62" s="257"/>
      <c r="J62" s="257"/>
      <c r="K62" s="257"/>
      <c r="L62" s="257"/>
      <c r="M62" s="257"/>
      <c r="N62" s="257"/>
      <c r="O62" s="177"/>
      <c r="P62" s="177"/>
      <c r="Q62" s="177"/>
      <c r="S62" s="208"/>
      <c r="T62" s="208"/>
      <c r="U62" s="208"/>
      <c r="V62" s="208"/>
      <c r="W62" s="208"/>
      <c r="X62" s="208"/>
    </row>
    <row r="63" spans="2:24" ht="12.75" customHeight="1" x14ac:dyDescent="0.2">
      <c r="B63" s="253"/>
      <c r="C63" s="253"/>
      <c r="D63" s="253"/>
      <c r="E63" s="253"/>
      <c r="F63" s="254"/>
      <c r="G63" s="254"/>
      <c r="H63" s="254"/>
      <c r="I63" s="254"/>
      <c r="J63" s="254"/>
      <c r="K63" s="254"/>
      <c r="L63" s="254"/>
      <c r="M63" s="262"/>
      <c r="N63" s="262"/>
      <c r="O63" s="262"/>
      <c r="P63" s="262"/>
      <c r="Q63" s="262"/>
      <c r="R63" s="208"/>
      <c r="S63" s="208"/>
      <c r="T63" s="208"/>
      <c r="U63" s="208"/>
      <c r="V63" s="208"/>
      <c r="W63" s="208"/>
      <c r="X63" s="208"/>
    </row>
    <row r="64" spans="2:24" ht="12.75" customHeight="1" x14ac:dyDescent="0.2">
      <c r="B64" s="211"/>
      <c r="C64" s="210"/>
      <c r="D64" s="210"/>
      <c r="E64" s="210"/>
      <c r="F64" s="257"/>
      <c r="G64" s="257"/>
      <c r="H64" s="257"/>
      <c r="I64" s="257"/>
      <c r="J64" s="257"/>
      <c r="K64" s="257"/>
      <c r="L64" s="257"/>
      <c r="M64" s="262"/>
      <c r="N64" s="262"/>
      <c r="O64" s="262"/>
      <c r="P64" s="262"/>
      <c r="Q64" s="262"/>
      <c r="R64" s="208"/>
      <c r="S64" s="208"/>
      <c r="T64" s="208"/>
      <c r="U64" s="208"/>
      <c r="V64" s="208"/>
      <c r="W64" s="208"/>
      <c r="X64" s="208"/>
    </row>
    <row r="65" spans="2:24" ht="12.75" customHeight="1" x14ac:dyDescent="0.2">
      <c r="B65" s="253"/>
      <c r="C65" s="253"/>
      <c r="D65" s="253"/>
      <c r="E65" s="253"/>
      <c r="F65" s="254"/>
      <c r="G65" s="254"/>
      <c r="H65" s="254"/>
      <c r="I65" s="254"/>
      <c r="J65" s="254"/>
      <c r="K65" s="254"/>
      <c r="L65" s="254"/>
      <c r="M65" s="262"/>
      <c r="N65" s="262"/>
      <c r="O65" s="262"/>
      <c r="P65" s="262"/>
      <c r="Q65" s="262"/>
      <c r="R65" s="208"/>
      <c r="S65" s="208"/>
      <c r="T65" s="208"/>
      <c r="U65" s="208"/>
      <c r="V65" s="208"/>
      <c r="W65" s="208"/>
      <c r="X65" s="208"/>
    </row>
    <row r="66" spans="2:24" ht="12.75" customHeight="1" x14ac:dyDescent="0.2">
      <c r="B66" s="211"/>
      <c r="C66" s="210"/>
      <c r="D66" s="210"/>
      <c r="E66" s="210"/>
      <c r="F66" s="257"/>
      <c r="G66" s="257"/>
      <c r="H66" s="257"/>
      <c r="I66" s="257"/>
      <c r="J66" s="257"/>
      <c r="K66" s="257"/>
      <c r="L66" s="257"/>
      <c r="M66" s="262"/>
      <c r="N66" s="262"/>
      <c r="O66" s="262"/>
      <c r="P66" s="262"/>
      <c r="Q66" s="262"/>
      <c r="R66" s="208"/>
      <c r="S66" s="208"/>
      <c r="T66" s="208"/>
      <c r="U66" s="208"/>
      <c r="V66" s="208"/>
      <c r="W66" s="208"/>
      <c r="X66" s="208"/>
    </row>
    <row r="67" spans="2:24" ht="12.75" customHeight="1" x14ac:dyDescent="0.2">
      <c r="B67" s="211"/>
      <c r="C67" s="210"/>
      <c r="D67" s="210"/>
      <c r="E67" s="210"/>
      <c r="F67" s="257"/>
      <c r="G67" s="257"/>
      <c r="H67" s="257"/>
      <c r="I67" s="257"/>
      <c r="J67" s="257"/>
      <c r="K67" s="257"/>
      <c r="L67" s="257"/>
      <c r="M67" s="262"/>
      <c r="N67" s="262"/>
      <c r="O67" s="262"/>
      <c r="P67" s="262"/>
      <c r="Q67" s="262"/>
      <c r="R67" s="208"/>
      <c r="S67" s="208"/>
      <c r="T67" s="208"/>
      <c r="U67" s="208"/>
      <c r="V67" s="208"/>
      <c r="W67" s="208"/>
      <c r="X67" s="208"/>
    </row>
    <row r="68" spans="2:24" ht="12.75" customHeight="1" x14ac:dyDescent="0.2">
      <c r="B68" s="211"/>
      <c r="C68" s="210"/>
      <c r="D68" s="210"/>
      <c r="E68" s="210"/>
      <c r="F68" s="257"/>
      <c r="G68" s="257"/>
      <c r="H68" s="257"/>
      <c r="I68" s="257"/>
      <c r="J68" s="257"/>
      <c r="K68" s="257"/>
      <c r="L68" s="260"/>
      <c r="M68" s="262"/>
      <c r="N68" s="262"/>
      <c r="O68" s="262"/>
      <c r="P68" s="262"/>
      <c r="Q68" s="262"/>
      <c r="R68" s="208"/>
      <c r="S68" s="208"/>
      <c r="T68" s="208"/>
      <c r="U68" s="208"/>
      <c r="V68" s="208"/>
      <c r="W68" s="208"/>
      <c r="X68" s="208"/>
    </row>
    <row r="69" spans="2:24" ht="12.75" customHeight="1" x14ac:dyDescent="0.2">
      <c r="B69" s="253"/>
      <c r="C69" s="253"/>
      <c r="D69" s="253"/>
      <c r="E69" s="253"/>
      <c r="F69" s="260"/>
      <c r="G69" s="260"/>
      <c r="H69" s="260"/>
      <c r="I69" s="260"/>
      <c r="J69" s="260"/>
      <c r="K69" s="260"/>
      <c r="L69" s="260"/>
      <c r="M69" s="260"/>
      <c r="N69" s="260"/>
      <c r="O69" s="177"/>
      <c r="P69" s="177"/>
      <c r="Q69" s="177"/>
      <c r="S69" s="208"/>
      <c r="T69" s="208"/>
      <c r="U69" s="208"/>
      <c r="V69" s="208"/>
      <c r="W69" s="208"/>
      <c r="X69" s="208"/>
    </row>
    <row r="70" spans="2:24" ht="12.75" customHeight="1" x14ac:dyDescent="0.2">
      <c r="B70" s="211"/>
      <c r="C70" s="210"/>
      <c r="D70" s="210"/>
      <c r="E70" s="210"/>
      <c r="F70" s="257"/>
      <c r="G70" s="257"/>
      <c r="H70" s="257"/>
      <c r="I70" s="257"/>
      <c r="J70" s="257"/>
      <c r="K70" s="257"/>
      <c r="L70" s="257"/>
      <c r="M70" s="257"/>
      <c r="N70" s="257"/>
      <c r="O70" s="177"/>
      <c r="P70" s="177"/>
      <c r="Q70" s="177"/>
      <c r="S70" s="208"/>
      <c r="T70" s="208"/>
      <c r="U70" s="208"/>
      <c r="V70" s="208"/>
      <c r="W70" s="208"/>
      <c r="X70" s="208"/>
    </row>
    <row r="71" spans="2:24" ht="12.75" customHeight="1" x14ac:dyDescent="0.2">
      <c r="B71" s="211"/>
      <c r="C71" s="210"/>
      <c r="D71" s="210"/>
      <c r="E71" s="210"/>
      <c r="F71" s="257"/>
      <c r="G71" s="257"/>
      <c r="H71" s="260"/>
      <c r="I71" s="260"/>
      <c r="J71" s="257"/>
      <c r="K71" s="260"/>
      <c r="L71" s="260"/>
      <c r="M71" s="257"/>
      <c r="N71" s="260"/>
      <c r="O71" s="177"/>
      <c r="P71" s="177"/>
      <c r="Q71" s="177"/>
      <c r="S71" s="208"/>
      <c r="T71" s="208"/>
      <c r="U71" s="208"/>
      <c r="V71" s="208"/>
      <c r="W71" s="208"/>
      <c r="X71" s="208"/>
    </row>
    <row r="72" spans="2:24" ht="12.75" customHeight="1" x14ac:dyDescent="0.2">
      <c r="B72" s="211"/>
      <c r="C72" s="210"/>
      <c r="D72" s="210"/>
      <c r="E72" s="210"/>
      <c r="F72" s="260"/>
      <c r="G72" s="257"/>
      <c r="H72" s="257"/>
      <c r="I72" s="257"/>
      <c r="J72" s="257"/>
      <c r="K72" s="257"/>
      <c r="L72" s="257"/>
      <c r="M72" s="257"/>
      <c r="N72" s="257"/>
      <c r="O72" s="177"/>
      <c r="P72" s="177"/>
      <c r="Q72" s="177"/>
      <c r="S72" s="208"/>
      <c r="T72" s="208"/>
      <c r="U72" s="208"/>
      <c r="V72" s="208"/>
      <c r="W72" s="208"/>
      <c r="X72" s="208"/>
    </row>
    <row r="73" spans="2:24" ht="12.75" customHeight="1" x14ac:dyDescent="0.2">
      <c r="B73" s="211"/>
      <c r="C73" s="210"/>
      <c r="D73" s="210"/>
      <c r="E73" s="210"/>
      <c r="F73" s="257"/>
      <c r="G73" s="257"/>
      <c r="H73" s="257"/>
      <c r="I73" s="257"/>
      <c r="J73" s="257"/>
      <c r="K73" s="257"/>
      <c r="L73" s="257"/>
      <c r="M73" s="257"/>
      <c r="N73" s="257"/>
      <c r="O73" s="177"/>
      <c r="P73" s="177"/>
      <c r="Q73" s="177"/>
      <c r="S73" s="208"/>
      <c r="T73" s="208"/>
      <c r="U73" s="208"/>
      <c r="V73" s="208"/>
      <c r="W73" s="208"/>
      <c r="X73" s="208"/>
    </row>
    <row r="74" spans="2:24" ht="12.75" customHeight="1" x14ac:dyDescent="0.2">
      <c r="B74" s="211"/>
      <c r="C74" s="210"/>
      <c r="D74" s="210"/>
      <c r="E74" s="210"/>
      <c r="F74" s="257"/>
      <c r="G74" s="257"/>
      <c r="H74" s="257"/>
      <c r="I74" s="257"/>
      <c r="J74" s="257"/>
      <c r="K74" s="257"/>
      <c r="L74" s="257"/>
      <c r="M74" s="257"/>
      <c r="N74" s="257"/>
      <c r="O74" s="177"/>
      <c r="P74" s="177"/>
      <c r="Q74" s="177"/>
      <c r="S74" s="208"/>
      <c r="T74" s="208"/>
      <c r="U74" s="208"/>
      <c r="V74" s="208"/>
      <c r="W74" s="208"/>
      <c r="X74" s="208"/>
    </row>
    <row r="75" spans="2:24" ht="12.75" customHeight="1" x14ac:dyDescent="0.2">
      <c r="B75" s="211"/>
      <c r="C75" s="210"/>
      <c r="D75" s="210"/>
      <c r="E75" s="210"/>
      <c r="F75" s="257"/>
      <c r="G75" s="257"/>
      <c r="H75" s="257"/>
      <c r="I75" s="257"/>
      <c r="J75" s="257"/>
      <c r="K75" s="257"/>
      <c r="L75" s="257"/>
      <c r="M75" s="257"/>
      <c r="N75" s="257"/>
      <c r="O75" s="177"/>
      <c r="P75" s="177"/>
      <c r="Q75" s="177"/>
      <c r="S75" s="208"/>
      <c r="T75" s="208"/>
      <c r="U75" s="208"/>
      <c r="V75" s="208"/>
      <c r="W75" s="208"/>
      <c r="X75" s="208"/>
    </row>
    <row r="76" spans="2:24" ht="12.75" customHeight="1" x14ac:dyDescent="0.2">
      <c r="B76" s="253"/>
      <c r="C76" s="253"/>
      <c r="D76" s="253"/>
      <c r="E76" s="253"/>
      <c r="F76" s="254"/>
      <c r="G76" s="254"/>
      <c r="H76" s="254"/>
      <c r="I76" s="254"/>
      <c r="J76" s="254"/>
      <c r="K76" s="254"/>
      <c r="L76" s="254"/>
      <c r="M76" s="254"/>
      <c r="N76" s="254"/>
      <c r="O76" s="177"/>
      <c r="P76" s="177"/>
      <c r="Q76" s="177"/>
      <c r="S76" s="208"/>
      <c r="T76" s="208"/>
      <c r="U76" s="208"/>
      <c r="V76" s="208"/>
      <c r="W76" s="208"/>
      <c r="X76" s="208"/>
    </row>
    <row r="77" spans="2:24" ht="8.25" customHeight="1" x14ac:dyDescent="0.2">
      <c r="B77" s="260"/>
      <c r="C77" s="260"/>
      <c r="D77" s="263"/>
      <c r="E77" s="263"/>
      <c r="F77" s="263"/>
      <c r="G77" s="263"/>
      <c r="H77" s="260"/>
      <c r="I77" s="260"/>
      <c r="J77" s="260"/>
      <c r="K77" s="260"/>
      <c r="L77" s="260"/>
      <c r="M77" s="260"/>
      <c r="N77" s="260"/>
      <c r="O77" s="177"/>
      <c r="P77" s="177"/>
      <c r="Q77" s="177"/>
    </row>
    <row r="78" spans="2:24" x14ac:dyDescent="0.2">
      <c r="B78" s="177"/>
      <c r="C78" s="177"/>
      <c r="D78" s="177"/>
      <c r="E78" s="177"/>
      <c r="F78" s="177"/>
      <c r="G78" s="177"/>
      <c r="H78" s="177"/>
      <c r="I78" s="177"/>
      <c r="J78" s="177"/>
      <c r="K78" s="177"/>
      <c r="L78" s="177"/>
      <c r="M78" s="177"/>
      <c r="N78" s="177"/>
      <c r="O78" s="177"/>
      <c r="P78" s="177"/>
      <c r="Q78" s="177"/>
    </row>
    <row r="79" spans="2:24" ht="14.25" customHeight="1" x14ac:dyDescent="0.2">
      <c r="B79" s="207"/>
      <c r="C79" s="207"/>
      <c r="D79" s="207"/>
      <c r="E79" s="207"/>
      <c r="F79" s="249"/>
      <c r="G79" s="249"/>
      <c r="H79" s="249"/>
      <c r="I79" s="249"/>
      <c r="J79" s="249"/>
      <c r="K79" s="249"/>
      <c r="L79" s="249"/>
      <c r="M79" s="249"/>
      <c r="N79" s="249"/>
      <c r="O79" s="177"/>
      <c r="P79" s="177"/>
      <c r="Q79" s="177"/>
    </row>
    <row r="80" spans="2:24" ht="13.5" customHeight="1" x14ac:dyDescent="0.2">
      <c r="B80" s="253"/>
      <c r="C80" s="253"/>
      <c r="D80" s="253"/>
      <c r="E80" s="253"/>
      <c r="F80" s="254"/>
      <c r="G80" s="254"/>
      <c r="H80" s="254"/>
      <c r="I80" s="254"/>
      <c r="J80" s="254"/>
      <c r="K80" s="254"/>
      <c r="L80" s="254"/>
      <c r="M80" s="254"/>
      <c r="N80" s="254"/>
      <c r="O80" s="177"/>
      <c r="P80" s="177"/>
      <c r="Q80" s="177"/>
      <c r="S80" s="208"/>
      <c r="T80" s="208"/>
      <c r="U80" s="208"/>
      <c r="V80" s="208"/>
      <c r="W80" s="208"/>
      <c r="X80" s="208"/>
    </row>
    <row r="81" spans="2:24" ht="12.75" customHeight="1" x14ac:dyDescent="0.2">
      <c r="B81" s="211"/>
      <c r="C81" s="210"/>
      <c r="D81" s="210"/>
      <c r="E81" s="210"/>
      <c r="F81" s="257"/>
      <c r="G81" s="257"/>
      <c r="H81" s="257"/>
      <c r="I81" s="257"/>
      <c r="J81" s="257"/>
      <c r="K81" s="257"/>
      <c r="L81" s="257"/>
      <c r="M81" s="257"/>
      <c r="N81" s="257"/>
      <c r="O81" s="177"/>
      <c r="P81" s="177"/>
      <c r="Q81" s="177"/>
      <c r="S81" s="208"/>
      <c r="T81" s="208"/>
      <c r="U81" s="208"/>
      <c r="V81" s="208"/>
      <c r="W81" s="208"/>
      <c r="X81" s="208"/>
    </row>
    <row r="82" spans="2:24" x14ac:dyDescent="0.2">
      <c r="B82" s="211"/>
      <c r="C82" s="211"/>
      <c r="D82" s="210"/>
      <c r="E82" s="210"/>
      <c r="F82" s="257"/>
      <c r="G82" s="257"/>
      <c r="H82" s="257"/>
      <c r="I82" s="257"/>
      <c r="J82" s="257"/>
      <c r="K82" s="257"/>
      <c r="L82" s="257"/>
      <c r="M82" s="257"/>
      <c r="N82" s="257"/>
      <c r="O82" s="177"/>
      <c r="P82" s="177"/>
      <c r="Q82" s="177"/>
      <c r="S82" s="208"/>
      <c r="T82" s="208"/>
      <c r="U82" s="208"/>
      <c r="V82" s="208"/>
      <c r="W82" s="208"/>
      <c r="X82" s="208"/>
    </row>
    <row r="83" spans="2:24" x14ac:dyDescent="0.2">
      <c r="B83" s="211"/>
      <c r="C83" s="211"/>
      <c r="D83" s="210"/>
      <c r="E83" s="210"/>
      <c r="F83" s="257"/>
      <c r="G83" s="257"/>
      <c r="H83" s="257"/>
      <c r="I83" s="257"/>
      <c r="J83" s="257"/>
      <c r="K83" s="257"/>
      <c r="L83" s="257"/>
      <c r="M83" s="257"/>
      <c r="N83" s="257"/>
      <c r="O83" s="177"/>
      <c r="P83" s="177"/>
      <c r="Q83" s="177"/>
      <c r="S83" s="208"/>
      <c r="T83" s="208"/>
      <c r="U83" s="208"/>
      <c r="V83" s="208"/>
      <c r="W83" s="208"/>
      <c r="X83" s="208"/>
    </row>
    <row r="84" spans="2:24" ht="12.75" customHeight="1" x14ac:dyDescent="0.2">
      <c r="B84" s="211"/>
      <c r="C84" s="210"/>
      <c r="D84" s="210"/>
      <c r="E84" s="210"/>
      <c r="F84" s="257"/>
      <c r="G84" s="257"/>
      <c r="H84" s="257"/>
      <c r="I84" s="257"/>
      <c r="J84" s="257"/>
      <c r="K84" s="257"/>
      <c r="L84" s="257"/>
      <c r="M84" s="257"/>
      <c r="N84" s="257"/>
      <c r="O84" s="177"/>
      <c r="P84" s="177"/>
      <c r="Q84" s="177"/>
      <c r="S84" s="208"/>
      <c r="T84" s="208"/>
      <c r="U84" s="208"/>
      <c r="V84" s="208"/>
      <c r="W84" s="208"/>
      <c r="X84" s="208"/>
    </row>
    <row r="85" spans="2:24" ht="12.75" customHeight="1" x14ac:dyDescent="0.2">
      <c r="B85" s="253"/>
      <c r="C85" s="253"/>
      <c r="D85" s="253"/>
      <c r="E85" s="253"/>
      <c r="F85" s="254"/>
      <c r="G85" s="254"/>
      <c r="H85" s="254"/>
      <c r="I85" s="254"/>
      <c r="J85" s="254"/>
      <c r="K85" s="254"/>
      <c r="L85" s="254"/>
      <c r="M85" s="262"/>
      <c r="N85" s="262"/>
      <c r="O85" s="262"/>
      <c r="P85" s="262"/>
      <c r="Q85" s="262"/>
      <c r="R85" s="208"/>
      <c r="S85" s="208"/>
      <c r="T85" s="208"/>
      <c r="U85" s="208"/>
      <c r="V85" s="208"/>
      <c r="W85" s="208"/>
      <c r="X85" s="208"/>
    </row>
    <row r="86" spans="2:24" ht="12.75" customHeight="1" x14ac:dyDescent="0.2">
      <c r="B86" s="211"/>
      <c r="C86" s="210"/>
      <c r="D86" s="210"/>
      <c r="E86" s="210"/>
      <c r="F86" s="257"/>
      <c r="G86" s="257"/>
      <c r="H86" s="257"/>
      <c r="I86" s="257"/>
      <c r="J86" s="260"/>
      <c r="K86" s="257"/>
      <c r="L86" s="257"/>
      <c r="M86" s="262"/>
      <c r="N86" s="262"/>
      <c r="O86" s="262"/>
      <c r="P86" s="262"/>
      <c r="Q86" s="262"/>
      <c r="R86" s="208"/>
      <c r="S86" s="208"/>
      <c r="T86" s="208"/>
      <c r="U86" s="208"/>
      <c r="V86" s="208"/>
      <c r="W86" s="208"/>
      <c r="X86" s="208"/>
    </row>
    <row r="87" spans="2:24" ht="12.75" customHeight="1" x14ac:dyDescent="0.2">
      <c r="B87" s="253"/>
      <c r="C87" s="253"/>
      <c r="D87" s="253"/>
      <c r="E87" s="253"/>
      <c r="F87" s="254"/>
      <c r="G87" s="254"/>
      <c r="H87" s="254"/>
      <c r="I87" s="254"/>
      <c r="J87" s="254"/>
      <c r="K87" s="254"/>
      <c r="L87" s="254"/>
      <c r="M87" s="262"/>
      <c r="N87" s="262"/>
      <c r="O87" s="262"/>
      <c r="P87" s="262"/>
      <c r="Q87" s="262"/>
      <c r="R87" s="208"/>
      <c r="S87" s="208"/>
      <c r="T87" s="208"/>
      <c r="U87" s="208"/>
      <c r="V87" s="208"/>
      <c r="W87" s="208"/>
      <c r="X87" s="208"/>
    </row>
    <row r="88" spans="2:24" x14ac:dyDescent="0.2">
      <c r="B88" s="211"/>
      <c r="C88" s="210"/>
      <c r="D88" s="210"/>
      <c r="E88" s="210"/>
      <c r="F88" s="257"/>
      <c r="G88" s="257"/>
      <c r="H88" s="257"/>
      <c r="I88" s="257"/>
      <c r="J88" s="257"/>
      <c r="K88" s="257"/>
      <c r="L88" s="257"/>
      <c r="M88" s="262"/>
      <c r="N88" s="262"/>
      <c r="O88" s="262"/>
      <c r="P88" s="262"/>
      <c r="Q88" s="262"/>
      <c r="R88" s="208"/>
      <c r="S88" s="208"/>
      <c r="T88" s="208"/>
      <c r="U88" s="208"/>
      <c r="V88" s="208"/>
      <c r="W88" s="208"/>
      <c r="X88" s="208"/>
    </row>
    <row r="89" spans="2:24" x14ac:dyDescent="0.2">
      <c r="B89" s="211"/>
      <c r="C89" s="210"/>
      <c r="D89" s="210"/>
      <c r="E89" s="210"/>
      <c r="F89" s="257"/>
      <c r="G89" s="257"/>
      <c r="H89" s="257"/>
      <c r="I89" s="257"/>
      <c r="J89" s="257"/>
      <c r="K89" s="257"/>
      <c r="L89" s="257"/>
      <c r="M89" s="262"/>
      <c r="N89" s="262"/>
      <c r="O89" s="262"/>
      <c r="P89" s="262"/>
      <c r="Q89" s="262"/>
      <c r="R89" s="208"/>
      <c r="S89" s="208"/>
      <c r="T89" s="208"/>
      <c r="U89" s="208"/>
      <c r="V89" s="208"/>
      <c r="W89" s="208"/>
      <c r="X89" s="208"/>
    </row>
    <row r="90" spans="2:24" x14ac:dyDescent="0.2">
      <c r="B90" s="211"/>
      <c r="C90" s="210"/>
      <c r="D90" s="210"/>
      <c r="E90" s="210"/>
      <c r="F90" s="257"/>
      <c r="G90" s="257"/>
      <c r="H90" s="257"/>
      <c r="I90" s="257"/>
      <c r="J90" s="260"/>
      <c r="K90" s="257"/>
      <c r="L90" s="260"/>
      <c r="M90" s="262"/>
      <c r="N90" s="262"/>
      <c r="O90" s="262"/>
      <c r="P90" s="262"/>
      <c r="Q90" s="262"/>
      <c r="R90" s="208"/>
      <c r="S90" s="208"/>
      <c r="T90" s="208"/>
      <c r="U90" s="208"/>
      <c r="V90" s="208"/>
      <c r="W90" s="208"/>
      <c r="X90" s="208"/>
    </row>
    <row r="91" spans="2:24" x14ac:dyDescent="0.2">
      <c r="B91" s="253"/>
      <c r="C91" s="253"/>
      <c r="D91" s="253"/>
      <c r="E91" s="253"/>
      <c r="F91" s="260"/>
      <c r="G91" s="260"/>
      <c r="H91" s="260"/>
      <c r="I91" s="260"/>
      <c r="J91" s="260"/>
      <c r="K91" s="260"/>
      <c r="L91" s="260"/>
      <c r="M91" s="260"/>
      <c r="N91" s="260"/>
      <c r="O91" s="177"/>
      <c r="P91" s="177"/>
      <c r="Q91" s="177"/>
      <c r="S91" s="208"/>
      <c r="T91" s="208"/>
      <c r="U91" s="208"/>
      <c r="V91" s="208"/>
      <c r="W91" s="208"/>
      <c r="X91" s="208"/>
    </row>
    <row r="92" spans="2:24" ht="12.75" customHeight="1" x14ac:dyDescent="0.2">
      <c r="B92" s="211"/>
      <c r="C92" s="210"/>
      <c r="D92" s="210"/>
      <c r="E92" s="210"/>
      <c r="F92" s="257"/>
      <c r="G92" s="257"/>
      <c r="H92" s="257"/>
      <c r="I92" s="257"/>
      <c r="J92" s="260"/>
      <c r="K92" s="257"/>
      <c r="L92" s="257"/>
      <c r="M92" s="260"/>
      <c r="N92" s="257"/>
      <c r="O92" s="177"/>
      <c r="P92" s="177"/>
      <c r="Q92" s="177"/>
      <c r="S92" s="208"/>
      <c r="T92" s="208"/>
      <c r="U92" s="208"/>
      <c r="V92" s="208"/>
      <c r="W92" s="208"/>
      <c r="X92" s="208"/>
    </row>
    <row r="93" spans="2:24" ht="12.75" customHeight="1" x14ac:dyDescent="0.2">
      <c r="B93" s="211"/>
      <c r="C93" s="210"/>
      <c r="D93" s="210"/>
      <c r="E93" s="210"/>
      <c r="F93" s="257"/>
      <c r="G93" s="257"/>
      <c r="H93" s="257"/>
      <c r="I93" s="257"/>
      <c r="J93" s="257"/>
      <c r="K93" s="257"/>
      <c r="L93" s="257"/>
      <c r="M93" s="257"/>
      <c r="N93" s="257"/>
      <c r="O93" s="177"/>
      <c r="P93" s="177"/>
      <c r="Q93" s="177"/>
      <c r="S93" s="208"/>
      <c r="T93" s="208"/>
      <c r="U93" s="208"/>
      <c r="V93" s="208"/>
      <c r="W93" s="208"/>
      <c r="X93" s="208"/>
    </row>
    <row r="94" spans="2:24" ht="12.75" customHeight="1" x14ac:dyDescent="0.2">
      <c r="B94" s="211"/>
      <c r="C94" s="210"/>
      <c r="D94" s="210"/>
      <c r="E94" s="210"/>
      <c r="F94" s="257"/>
      <c r="G94" s="257"/>
      <c r="H94" s="257"/>
      <c r="I94" s="257"/>
      <c r="J94" s="257"/>
      <c r="K94" s="257"/>
      <c r="L94" s="257"/>
      <c r="M94" s="257"/>
      <c r="N94" s="257"/>
      <c r="O94" s="177"/>
      <c r="P94" s="177"/>
      <c r="Q94" s="177"/>
      <c r="S94" s="208"/>
      <c r="T94" s="208"/>
      <c r="U94" s="208"/>
      <c r="V94" s="208"/>
      <c r="W94" s="208"/>
      <c r="X94" s="208"/>
    </row>
    <row r="95" spans="2:24" x14ac:dyDescent="0.2">
      <c r="B95" s="211"/>
      <c r="C95" s="210"/>
      <c r="D95" s="210"/>
      <c r="E95" s="210"/>
      <c r="F95" s="257"/>
      <c r="G95" s="257"/>
      <c r="H95" s="257"/>
      <c r="I95" s="257"/>
      <c r="J95" s="257"/>
      <c r="K95" s="257"/>
      <c r="L95" s="257"/>
      <c r="M95" s="257"/>
      <c r="N95" s="257"/>
      <c r="O95" s="177"/>
      <c r="P95" s="177"/>
      <c r="Q95" s="177"/>
      <c r="S95" s="208"/>
      <c r="T95" s="208"/>
      <c r="U95" s="208"/>
      <c r="V95" s="208"/>
      <c r="W95" s="208"/>
      <c r="X95" s="208"/>
    </row>
    <row r="96" spans="2:24" x14ac:dyDescent="0.2">
      <c r="B96" s="211"/>
      <c r="C96" s="210"/>
      <c r="D96" s="210"/>
      <c r="E96" s="210"/>
      <c r="F96" s="257"/>
      <c r="G96" s="257"/>
      <c r="H96" s="257"/>
      <c r="I96" s="257"/>
      <c r="J96" s="257"/>
      <c r="K96" s="257"/>
      <c r="L96" s="257"/>
      <c r="M96" s="257"/>
      <c r="N96" s="257"/>
      <c r="O96" s="177"/>
      <c r="P96" s="177"/>
      <c r="Q96" s="177"/>
      <c r="S96" s="208"/>
      <c r="T96" s="208"/>
      <c r="U96" s="208"/>
      <c r="V96" s="208"/>
      <c r="W96" s="208"/>
      <c r="X96" s="208"/>
    </row>
    <row r="97" spans="2:24" x14ac:dyDescent="0.2">
      <c r="B97" s="211"/>
      <c r="C97" s="210"/>
      <c r="D97" s="210"/>
      <c r="E97" s="210"/>
      <c r="F97" s="257"/>
      <c r="G97" s="257"/>
      <c r="H97" s="257"/>
      <c r="I97" s="257"/>
      <c r="J97" s="260"/>
      <c r="K97" s="260"/>
      <c r="L97" s="257"/>
      <c r="M97" s="260"/>
      <c r="N97" s="260"/>
      <c r="O97" s="177"/>
      <c r="P97" s="177"/>
      <c r="Q97" s="177"/>
      <c r="S97" s="208"/>
      <c r="T97" s="208"/>
      <c r="U97" s="208"/>
      <c r="V97" s="208"/>
      <c r="W97" s="208"/>
      <c r="X97" s="208"/>
    </row>
    <row r="98" spans="2:24" x14ac:dyDescent="0.2">
      <c r="B98" s="211"/>
      <c r="C98" s="210"/>
      <c r="D98" s="210"/>
      <c r="E98" s="210"/>
      <c r="F98" s="257"/>
      <c r="G98" s="260"/>
      <c r="H98" s="260"/>
      <c r="I98" s="260"/>
      <c r="J98" s="257"/>
      <c r="K98" s="257"/>
      <c r="L98" s="260"/>
      <c r="M98" s="257"/>
      <c r="N98" s="257"/>
      <c r="O98" s="177"/>
      <c r="P98" s="177"/>
      <c r="Q98" s="177"/>
      <c r="S98" s="208"/>
      <c r="T98" s="208"/>
      <c r="U98" s="208"/>
      <c r="V98" s="208"/>
      <c r="W98" s="208"/>
      <c r="X98" s="208"/>
    </row>
    <row r="99" spans="2:24" ht="12.75" customHeight="1" x14ac:dyDescent="0.2">
      <c r="B99" s="253"/>
      <c r="C99" s="253"/>
      <c r="D99" s="253"/>
      <c r="E99" s="253"/>
      <c r="F99" s="254"/>
      <c r="G99" s="254"/>
      <c r="H99" s="254"/>
      <c r="I99" s="254"/>
      <c r="J99" s="254"/>
      <c r="K99" s="254"/>
      <c r="L99" s="254"/>
      <c r="M99" s="254"/>
      <c r="N99" s="254"/>
      <c r="O99" s="177"/>
      <c r="P99" s="177"/>
      <c r="Q99" s="177"/>
      <c r="S99" s="208"/>
      <c r="T99" s="208"/>
      <c r="U99" s="208"/>
      <c r="V99" s="208"/>
      <c r="W99" s="208"/>
      <c r="X99" s="208"/>
    </row>
    <row r="100" spans="2:24" ht="8.25" customHeight="1" x14ac:dyDescent="0.2">
      <c r="B100" s="260"/>
      <c r="C100" s="260"/>
      <c r="D100" s="263"/>
      <c r="E100" s="263"/>
      <c r="F100" s="263"/>
      <c r="G100" s="263"/>
      <c r="H100" s="260"/>
      <c r="I100" s="260"/>
      <c r="J100" s="260"/>
      <c r="K100" s="260"/>
      <c r="L100" s="260"/>
      <c r="M100" s="260"/>
      <c r="N100" s="260"/>
      <c r="O100" s="177"/>
      <c r="P100" s="177"/>
      <c r="Q100" s="177"/>
    </row>
    <row r="101" spans="2:24" x14ac:dyDescent="0.2">
      <c r="B101" s="177"/>
      <c r="C101" s="177"/>
      <c r="D101" s="177"/>
      <c r="E101" s="177"/>
      <c r="F101" s="177"/>
      <c r="G101" s="177"/>
      <c r="H101" s="177"/>
      <c r="I101" s="177"/>
      <c r="J101" s="177"/>
      <c r="K101" s="177"/>
      <c r="L101" s="177"/>
      <c r="M101" s="177"/>
      <c r="N101" s="177"/>
      <c r="O101" s="177"/>
      <c r="P101" s="177"/>
      <c r="Q101" s="177"/>
    </row>
    <row r="102" spans="2:24" ht="20.25" customHeight="1" x14ac:dyDescent="0.2">
      <c r="B102" s="261"/>
      <c r="C102" s="261"/>
      <c r="D102" s="261"/>
      <c r="E102" s="261"/>
      <c r="F102" s="261"/>
      <c r="G102" s="261"/>
      <c r="H102" s="261"/>
      <c r="I102" s="261"/>
      <c r="J102" s="261"/>
      <c r="K102" s="261"/>
      <c r="L102" s="261"/>
      <c r="M102" s="261"/>
      <c r="N102" s="261"/>
      <c r="O102" s="261"/>
      <c r="P102" s="177"/>
      <c r="Q102" s="177"/>
    </row>
    <row r="103" spans="2:24" ht="13.5" customHeight="1" x14ac:dyDescent="0.2">
      <c r="B103" s="175"/>
      <c r="C103" s="175"/>
      <c r="D103" s="175"/>
      <c r="E103" s="175"/>
      <c r="F103" s="175"/>
      <c r="G103" s="175"/>
      <c r="H103" s="175"/>
      <c r="I103" s="175"/>
      <c r="J103" s="175"/>
      <c r="K103" s="175"/>
      <c r="L103" s="175"/>
      <c r="M103" s="175"/>
      <c r="N103" s="175"/>
      <c r="O103" s="175"/>
      <c r="P103" s="177"/>
      <c r="Q103" s="177"/>
    </row>
    <row r="104" spans="2:24" x14ac:dyDescent="0.2">
      <c r="B104" s="207"/>
      <c r="C104" s="207"/>
      <c r="D104" s="207"/>
      <c r="E104" s="207"/>
      <c r="F104" s="185"/>
      <c r="G104" s="185"/>
      <c r="H104" s="185"/>
      <c r="I104" s="185"/>
      <c r="J104" s="185"/>
      <c r="K104" s="185"/>
      <c r="L104" s="185"/>
      <c r="M104" s="185"/>
      <c r="N104" s="185"/>
      <c r="O104" s="177"/>
      <c r="P104" s="177"/>
      <c r="Q104" s="177"/>
    </row>
    <row r="105" spans="2:24" ht="12.75" customHeight="1" x14ac:dyDescent="0.2">
      <c r="B105" s="253"/>
      <c r="C105" s="253"/>
      <c r="D105" s="253"/>
      <c r="E105" s="253"/>
      <c r="F105" s="264"/>
      <c r="G105" s="264"/>
      <c r="H105" s="264"/>
      <c r="I105" s="264"/>
      <c r="J105" s="264"/>
      <c r="K105" s="264"/>
      <c r="L105" s="264"/>
      <c r="M105" s="264"/>
      <c r="N105" s="264"/>
      <c r="O105" s="177"/>
      <c r="P105" s="177"/>
      <c r="Q105" s="177"/>
      <c r="S105" s="208"/>
      <c r="T105" s="208"/>
      <c r="U105" s="208"/>
      <c r="V105" s="208"/>
      <c r="W105" s="208"/>
    </row>
    <row r="106" spans="2:24" ht="12.75" customHeight="1" x14ac:dyDescent="0.2">
      <c r="B106" s="210"/>
      <c r="C106" s="210"/>
      <c r="D106" s="210"/>
      <c r="E106" s="210"/>
      <c r="F106" s="265"/>
      <c r="G106" s="265"/>
      <c r="H106" s="265"/>
      <c r="I106" s="265"/>
      <c r="J106" s="265"/>
      <c r="K106" s="265"/>
      <c r="L106" s="265"/>
      <c r="M106" s="265"/>
      <c r="N106" s="265"/>
      <c r="O106" s="177"/>
      <c r="P106" s="177"/>
      <c r="Q106" s="177"/>
      <c r="S106" s="208"/>
      <c r="T106" s="208"/>
      <c r="U106" s="208"/>
      <c r="V106" s="208"/>
      <c r="W106" s="208"/>
    </row>
    <row r="107" spans="2:24" ht="12.75" customHeight="1" x14ac:dyDescent="0.2">
      <c r="B107" s="210"/>
      <c r="C107" s="211"/>
      <c r="D107" s="210"/>
      <c r="E107" s="210"/>
      <c r="F107" s="265"/>
      <c r="G107" s="265"/>
      <c r="H107" s="265"/>
      <c r="I107" s="265"/>
      <c r="J107" s="265"/>
      <c r="K107" s="265"/>
      <c r="L107" s="265"/>
      <c r="M107" s="265"/>
      <c r="N107" s="265"/>
      <c r="O107" s="177"/>
      <c r="P107" s="177"/>
      <c r="Q107" s="177"/>
      <c r="S107" s="208"/>
      <c r="T107" s="208"/>
      <c r="U107" s="208"/>
      <c r="V107" s="208"/>
      <c r="W107" s="208"/>
    </row>
    <row r="108" spans="2:24" ht="12.75" customHeight="1" x14ac:dyDescent="0.2">
      <c r="B108" s="210"/>
      <c r="C108" s="211"/>
      <c r="D108" s="210"/>
      <c r="E108" s="210"/>
      <c r="F108" s="265"/>
      <c r="G108" s="265"/>
      <c r="H108" s="265"/>
      <c r="I108" s="265"/>
      <c r="J108" s="265"/>
      <c r="K108" s="265"/>
      <c r="L108" s="265"/>
      <c r="M108" s="265"/>
      <c r="N108" s="265"/>
      <c r="O108" s="177"/>
      <c r="P108" s="177"/>
      <c r="Q108" s="177"/>
      <c r="S108" s="208"/>
      <c r="T108" s="208"/>
      <c r="U108" s="208"/>
      <c r="V108" s="208"/>
      <c r="W108" s="208"/>
    </row>
    <row r="109" spans="2:24" ht="12.75" customHeight="1" x14ac:dyDescent="0.2">
      <c r="B109" s="210"/>
      <c r="C109" s="210"/>
      <c r="D109" s="210"/>
      <c r="E109" s="210"/>
      <c r="F109" s="265"/>
      <c r="G109" s="265"/>
      <c r="H109" s="265"/>
      <c r="I109" s="265"/>
      <c r="J109" s="265"/>
      <c r="K109" s="265"/>
      <c r="L109" s="265"/>
      <c r="M109" s="265"/>
      <c r="N109" s="265"/>
      <c r="O109" s="177"/>
      <c r="P109" s="177"/>
      <c r="Q109" s="177"/>
      <c r="S109" s="208"/>
      <c r="T109" s="208"/>
      <c r="U109" s="208"/>
      <c r="V109" s="208"/>
      <c r="W109" s="208"/>
    </row>
    <row r="110" spans="2:24" ht="12.75" customHeight="1" x14ac:dyDescent="0.2">
      <c r="B110" s="253"/>
      <c r="C110" s="253"/>
      <c r="D110" s="253"/>
      <c r="E110" s="253"/>
      <c r="F110" s="264"/>
      <c r="G110" s="264"/>
      <c r="H110" s="264"/>
      <c r="I110" s="264"/>
      <c r="J110" s="264"/>
      <c r="K110" s="264"/>
      <c r="L110" s="264"/>
      <c r="M110" s="262"/>
      <c r="N110" s="262"/>
      <c r="O110" s="262"/>
      <c r="P110" s="262"/>
      <c r="Q110" s="262"/>
      <c r="R110" s="208"/>
      <c r="S110" s="208"/>
      <c r="T110" s="208"/>
      <c r="U110" s="208"/>
      <c r="V110" s="208"/>
      <c r="W110" s="208"/>
    </row>
    <row r="111" spans="2:24" ht="12.75" customHeight="1" x14ac:dyDescent="0.2">
      <c r="B111" s="210"/>
      <c r="C111" s="253"/>
      <c r="D111" s="253"/>
      <c r="E111" s="253"/>
      <c r="F111" s="264"/>
      <c r="G111" s="264"/>
      <c r="H111" s="264"/>
      <c r="I111" s="264"/>
      <c r="J111" s="264"/>
      <c r="K111" s="264"/>
      <c r="L111" s="264"/>
      <c r="M111" s="262"/>
      <c r="N111" s="262"/>
      <c r="O111" s="262"/>
      <c r="P111" s="262"/>
      <c r="Q111" s="262"/>
      <c r="R111" s="208"/>
      <c r="S111" s="208"/>
      <c r="T111" s="208"/>
      <c r="U111" s="208"/>
      <c r="V111" s="208"/>
      <c r="W111" s="208"/>
    </row>
    <row r="112" spans="2:24" ht="12.75" customHeight="1" x14ac:dyDescent="0.2">
      <c r="B112" s="253"/>
      <c r="C112" s="253"/>
      <c r="D112" s="253"/>
      <c r="E112" s="253"/>
      <c r="F112" s="264"/>
      <c r="G112" s="264"/>
      <c r="H112" s="264"/>
      <c r="I112" s="264"/>
      <c r="J112" s="264"/>
      <c r="K112" s="264"/>
      <c r="L112" s="264"/>
      <c r="M112" s="262"/>
      <c r="N112" s="262"/>
      <c r="O112" s="262"/>
      <c r="P112" s="262"/>
      <c r="Q112" s="262"/>
      <c r="R112" s="208"/>
      <c r="S112" s="208"/>
      <c r="T112" s="208"/>
      <c r="U112" s="208"/>
      <c r="V112" s="208"/>
      <c r="W112" s="208"/>
    </row>
    <row r="113" spans="2:24" ht="12.75" customHeight="1" x14ac:dyDescent="0.2">
      <c r="B113" s="210"/>
      <c r="C113" s="210"/>
      <c r="D113" s="210"/>
      <c r="E113" s="210"/>
      <c r="F113" s="265"/>
      <c r="G113" s="265"/>
      <c r="H113" s="265"/>
      <c r="I113" s="265"/>
      <c r="J113" s="265"/>
      <c r="K113" s="265"/>
      <c r="L113" s="265"/>
      <c r="M113" s="262"/>
      <c r="N113" s="262"/>
      <c r="O113" s="262"/>
      <c r="P113" s="262"/>
      <c r="Q113" s="262"/>
      <c r="R113" s="208"/>
      <c r="S113" s="208"/>
      <c r="T113" s="208"/>
      <c r="U113" s="208"/>
      <c r="V113" s="208"/>
      <c r="W113" s="208"/>
    </row>
    <row r="114" spans="2:24" ht="12.75" customHeight="1" x14ac:dyDescent="0.2">
      <c r="B114" s="210"/>
      <c r="C114" s="210"/>
      <c r="D114" s="210"/>
      <c r="E114" s="210"/>
      <c r="F114" s="265"/>
      <c r="G114" s="265"/>
      <c r="H114" s="265"/>
      <c r="I114" s="265"/>
      <c r="J114" s="265"/>
      <c r="K114" s="265"/>
      <c r="L114" s="265"/>
      <c r="M114" s="262"/>
      <c r="N114" s="262"/>
      <c r="O114" s="262"/>
      <c r="P114" s="262"/>
      <c r="Q114" s="262"/>
      <c r="R114" s="208"/>
      <c r="S114" s="208"/>
      <c r="T114" s="208"/>
      <c r="U114" s="208"/>
      <c r="V114" s="208"/>
      <c r="W114" s="208"/>
    </row>
    <row r="115" spans="2:24" ht="12.75" customHeight="1" x14ac:dyDescent="0.2">
      <c r="B115" s="210"/>
      <c r="C115" s="210"/>
      <c r="D115" s="210"/>
      <c r="E115" s="210"/>
      <c r="F115" s="265"/>
      <c r="G115" s="265"/>
      <c r="H115" s="265"/>
      <c r="I115" s="266"/>
      <c r="J115" s="266"/>
      <c r="K115" s="265"/>
      <c r="L115" s="265"/>
      <c r="M115" s="265"/>
      <c r="N115" s="265"/>
      <c r="O115" s="265"/>
      <c r="P115" s="265"/>
      <c r="Q115" s="265"/>
      <c r="S115" s="208"/>
      <c r="T115" s="208"/>
      <c r="U115" s="208"/>
      <c r="V115" s="208"/>
      <c r="W115" s="208"/>
    </row>
    <row r="116" spans="2:24" ht="12.75" customHeight="1" x14ac:dyDescent="0.2">
      <c r="B116" s="253"/>
      <c r="C116" s="253"/>
      <c r="D116" s="253"/>
      <c r="E116" s="253"/>
      <c r="F116" s="260"/>
      <c r="G116" s="260"/>
      <c r="H116" s="260"/>
      <c r="I116" s="260"/>
      <c r="J116" s="260"/>
      <c r="K116" s="260"/>
      <c r="L116" s="260"/>
      <c r="M116" s="260"/>
      <c r="N116" s="260"/>
      <c r="O116" s="177"/>
      <c r="P116" s="177"/>
      <c r="Q116" s="177"/>
      <c r="S116" s="208"/>
      <c r="T116" s="208"/>
      <c r="U116" s="208"/>
      <c r="V116" s="208"/>
      <c r="W116" s="208"/>
    </row>
    <row r="117" spans="2:24" ht="12.75" customHeight="1" x14ac:dyDescent="0.2">
      <c r="B117" s="210"/>
      <c r="C117" s="210"/>
      <c r="D117" s="210"/>
      <c r="E117" s="210"/>
      <c r="F117" s="265"/>
      <c r="G117" s="265"/>
      <c r="H117" s="265"/>
      <c r="I117" s="265"/>
      <c r="J117" s="265"/>
      <c r="K117" s="265"/>
      <c r="L117" s="265"/>
      <c r="M117" s="265"/>
      <c r="N117" s="265"/>
      <c r="O117" s="177"/>
      <c r="P117" s="177"/>
      <c r="Q117" s="177"/>
      <c r="S117" s="208"/>
      <c r="T117" s="208"/>
      <c r="U117" s="208"/>
      <c r="V117" s="208"/>
      <c r="W117" s="208"/>
    </row>
    <row r="118" spans="2:24" ht="12.75" customHeight="1" x14ac:dyDescent="0.2">
      <c r="B118" s="210"/>
      <c r="C118" s="210"/>
      <c r="D118" s="210"/>
      <c r="E118" s="210"/>
      <c r="F118" s="265"/>
      <c r="G118" s="265"/>
      <c r="H118" s="265"/>
      <c r="I118" s="265"/>
      <c r="J118" s="265"/>
      <c r="K118" s="265"/>
      <c r="L118" s="265"/>
      <c r="M118" s="265"/>
      <c r="N118" s="265"/>
      <c r="O118" s="177"/>
      <c r="P118" s="177"/>
      <c r="Q118" s="177"/>
      <c r="S118" s="208"/>
      <c r="T118" s="208"/>
      <c r="U118" s="208"/>
      <c r="V118" s="208"/>
      <c r="W118" s="208"/>
    </row>
    <row r="119" spans="2:24" ht="12.75" customHeight="1" x14ac:dyDescent="0.2">
      <c r="B119" s="210"/>
      <c r="C119" s="210"/>
      <c r="D119" s="210"/>
      <c r="E119" s="210"/>
      <c r="F119" s="265"/>
      <c r="G119" s="265"/>
      <c r="H119" s="265"/>
      <c r="I119" s="265"/>
      <c r="J119" s="265"/>
      <c r="K119" s="265"/>
      <c r="L119" s="265"/>
      <c r="M119" s="265"/>
      <c r="N119" s="265"/>
      <c r="O119" s="177"/>
      <c r="P119" s="177"/>
      <c r="Q119" s="177"/>
      <c r="S119" s="208"/>
      <c r="T119" s="208"/>
      <c r="U119" s="208"/>
      <c r="V119" s="208"/>
      <c r="W119" s="208"/>
    </row>
    <row r="120" spans="2:24" ht="12.75" customHeight="1" x14ac:dyDescent="0.2">
      <c r="B120" s="210"/>
      <c r="C120" s="210"/>
      <c r="D120" s="210"/>
      <c r="E120" s="210"/>
      <c r="F120" s="265"/>
      <c r="G120" s="265"/>
      <c r="H120" s="265"/>
      <c r="I120" s="265"/>
      <c r="J120" s="265"/>
      <c r="K120" s="265"/>
      <c r="L120" s="265"/>
      <c r="M120" s="265"/>
      <c r="N120" s="265"/>
      <c r="O120" s="177"/>
      <c r="P120" s="177"/>
      <c r="Q120" s="177"/>
      <c r="S120" s="208"/>
      <c r="T120" s="208"/>
      <c r="U120" s="208"/>
      <c r="V120" s="208"/>
      <c r="W120" s="208"/>
    </row>
    <row r="121" spans="2:24" ht="12.75" customHeight="1" x14ac:dyDescent="0.2">
      <c r="B121" s="210"/>
      <c r="C121" s="210"/>
      <c r="D121" s="210"/>
      <c r="E121" s="210"/>
      <c r="F121" s="265"/>
      <c r="G121" s="265"/>
      <c r="H121" s="265"/>
      <c r="I121" s="265"/>
      <c r="J121" s="265"/>
      <c r="K121" s="265"/>
      <c r="L121" s="265"/>
      <c r="M121" s="265"/>
      <c r="N121" s="265"/>
      <c r="O121" s="177"/>
      <c r="P121" s="177"/>
      <c r="Q121" s="177"/>
      <c r="S121" s="208"/>
      <c r="T121" s="208"/>
      <c r="U121" s="208"/>
      <c r="V121" s="208"/>
      <c r="W121" s="208"/>
    </row>
    <row r="122" spans="2:24" ht="12.75" customHeight="1" x14ac:dyDescent="0.2">
      <c r="B122" s="210"/>
      <c r="C122" s="210"/>
      <c r="D122" s="210"/>
      <c r="E122" s="210"/>
      <c r="F122" s="265"/>
      <c r="G122" s="265"/>
      <c r="H122" s="265"/>
      <c r="I122" s="265"/>
      <c r="J122" s="265"/>
      <c r="K122" s="265"/>
      <c r="L122" s="265"/>
      <c r="M122" s="265"/>
      <c r="N122" s="265"/>
      <c r="O122" s="177"/>
      <c r="P122" s="177"/>
      <c r="Q122" s="177"/>
      <c r="S122" s="208"/>
      <c r="T122" s="208"/>
      <c r="U122" s="208"/>
      <c r="V122" s="208"/>
      <c r="W122" s="208"/>
    </row>
    <row r="123" spans="2:24" ht="12.75" customHeight="1" x14ac:dyDescent="0.2">
      <c r="B123" s="210"/>
      <c r="C123" s="210"/>
      <c r="D123" s="210"/>
      <c r="E123" s="210"/>
      <c r="F123" s="265"/>
      <c r="G123" s="265"/>
      <c r="H123" s="265"/>
      <c r="I123" s="265"/>
      <c r="J123" s="265"/>
      <c r="K123" s="265"/>
      <c r="L123" s="265"/>
      <c r="M123" s="265"/>
      <c r="N123" s="265"/>
      <c r="O123" s="177"/>
      <c r="P123" s="177"/>
      <c r="Q123" s="177"/>
      <c r="S123" s="208"/>
      <c r="T123" s="208"/>
      <c r="U123" s="208"/>
      <c r="V123" s="208"/>
      <c r="W123" s="208"/>
    </row>
    <row r="124" spans="2:24" ht="12.75" customHeight="1" x14ac:dyDescent="0.2">
      <c r="B124" s="253"/>
      <c r="C124" s="253"/>
      <c r="D124" s="253"/>
      <c r="E124" s="253"/>
      <c r="F124" s="264"/>
      <c r="G124" s="264"/>
      <c r="H124" s="264"/>
      <c r="I124" s="264"/>
      <c r="J124" s="264"/>
      <c r="K124" s="264"/>
      <c r="L124" s="264"/>
      <c r="M124" s="264"/>
      <c r="N124" s="264"/>
      <c r="O124" s="177"/>
      <c r="P124" s="177"/>
      <c r="Q124" s="177"/>
      <c r="S124" s="208"/>
      <c r="T124" s="208"/>
      <c r="U124" s="208"/>
      <c r="V124" s="208"/>
      <c r="W124" s="208"/>
    </row>
    <row r="125" spans="2:24" x14ac:dyDescent="0.2">
      <c r="B125" s="267"/>
      <c r="C125" s="267"/>
      <c r="D125" s="267"/>
      <c r="E125" s="267"/>
      <c r="F125" s="267"/>
      <c r="G125" s="267"/>
      <c r="H125" s="267"/>
      <c r="I125" s="267"/>
      <c r="J125" s="267"/>
      <c r="K125" s="210"/>
      <c r="L125" s="210"/>
      <c r="M125" s="210"/>
      <c r="N125" s="210"/>
      <c r="O125" s="210"/>
      <c r="P125" s="177"/>
      <c r="Q125" s="177"/>
    </row>
    <row r="126" spans="2:24" x14ac:dyDescent="0.2">
      <c r="B126" s="207"/>
      <c r="C126" s="207"/>
      <c r="D126" s="207"/>
      <c r="E126" s="207"/>
      <c r="F126" s="185"/>
      <c r="G126" s="185"/>
      <c r="H126" s="185"/>
      <c r="I126" s="185"/>
      <c r="J126" s="185"/>
      <c r="K126" s="185"/>
      <c r="L126" s="185"/>
      <c r="M126" s="185"/>
      <c r="N126" s="185"/>
      <c r="O126" s="185"/>
      <c r="P126" s="177"/>
      <c r="Q126" s="177"/>
    </row>
    <row r="127" spans="2:24" x14ac:dyDescent="0.2">
      <c r="B127" s="253"/>
      <c r="C127" s="253"/>
      <c r="D127" s="253"/>
      <c r="E127" s="253"/>
      <c r="F127" s="264"/>
      <c r="G127" s="264"/>
      <c r="H127" s="264"/>
      <c r="I127" s="264"/>
      <c r="J127" s="264"/>
      <c r="K127" s="264"/>
      <c r="L127" s="264"/>
      <c r="M127" s="264"/>
      <c r="N127" s="264"/>
      <c r="O127" s="264"/>
      <c r="P127" s="177"/>
      <c r="Q127" s="177"/>
      <c r="S127" s="208"/>
      <c r="T127" s="208"/>
      <c r="U127" s="208"/>
      <c r="V127" s="208"/>
      <c r="W127" s="208"/>
      <c r="X127" s="208"/>
    </row>
    <row r="128" spans="2:24" x14ac:dyDescent="0.2">
      <c r="B128" s="210"/>
      <c r="C128" s="210"/>
      <c r="D128" s="210"/>
      <c r="E128" s="210"/>
      <c r="F128" s="265"/>
      <c r="G128" s="265"/>
      <c r="H128" s="265"/>
      <c r="I128" s="265"/>
      <c r="J128" s="265"/>
      <c r="K128" s="265"/>
      <c r="L128" s="265"/>
      <c r="M128" s="265"/>
      <c r="N128" s="265"/>
      <c r="O128" s="265"/>
      <c r="P128" s="177"/>
      <c r="Q128" s="177"/>
      <c r="S128" s="208"/>
      <c r="T128" s="208"/>
      <c r="U128" s="208"/>
      <c r="V128" s="208"/>
      <c r="W128" s="208"/>
      <c r="X128" s="208"/>
    </row>
    <row r="129" spans="2:24" x14ac:dyDescent="0.2">
      <c r="B129" s="210"/>
      <c r="C129" s="211"/>
      <c r="D129" s="210"/>
      <c r="E129" s="210"/>
      <c r="F129" s="265"/>
      <c r="G129" s="265"/>
      <c r="H129" s="265"/>
      <c r="I129" s="265"/>
      <c r="J129" s="265"/>
      <c r="K129" s="265"/>
      <c r="L129" s="265"/>
      <c r="M129" s="265"/>
      <c r="N129" s="265"/>
      <c r="O129" s="265"/>
      <c r="P129" s="177"/>
      <c r="Q129" s="177"/>
      <c r="S129" s="208"/>
      <c r="T129" s="208"/>
      <c r="U129" s="208"/>
      <c r="V129" s="208"/>
      <c r="W129" s="208"/>
      <c r="X129" s="208"/>
    </row>
    <row r="130" spans="2:24" x14ac:dyDescent="0.2">
      <c r="B130" s="210"/>
      <c r="C130" s="211"/>
      <c r="D130" s="210"/>
      <c r="E130" s="210"/>
      <c r="F130" s="265"/>
      <c r="G130" s="265"/>
      <c r="H130" s="265"/>
      <c r="I130" s="265"/>
      <c r="J130" s="265"/>
      <c r="K130" s="265"/>
      <c r="L130" s="265"/>
      <c r="M130" s="265"/>
      <c r="N130" s="265"/>
      <c r="O130" s="265"/>
      <c r="P130" s="177"/>
      <c r="Q130" s="177"/>
      <c r="S130" s="208"/>
      <c r="T130" s="208"/>
      <c r="U130" s="208"/>
      <c r="V130" s="208"/>
      <c r="W130" s="208"/>
      <c r="X130" s="208"/>
    </row>
    <row r="131" spans="2:24" x14ac:dyDescent="0.2">
      <c r="B131" s="210"/>
      <c r="C131" s="210"/>
      <c r="D131" s="210"/>
      <c r="E131" s="210"/>
      <c r="F131" s="265"/>
      <c r="G131" s="265"/>
      <c r="H131" s="265"/>
      <c r="I131" s="265"/>
      <c r="J131" s="265"/>
      <c r="K131" s="265"/>
      <c r="L131" s="265"/>
      <c r="M131" s="265"/>
      <c r="N131" s="265"/>
      <c r="O131" s="265"/>
      <c r="P131" s="177"/>
      <c r="Q131" s="177"/>
      <c r="S131" s="208"/>
      <c r="T131" s="208"/>
      <c r="U131" s="208"/>
      <c r="V131" s="208"/>
      <c r="W131" s="208"/>
      <c r="X131" s="208"/>
    </row>
    <row r="132" spans="2:24" x14ac:dyDescent="0.2">
      <c r="B132" s="253"/>
      <c r="C132" s="253"/>
      <c r="D132" s="253"/>
      <c r="E132" s="253"/>
      <c r="F132" s="264"/>
      <c r="G132" s="264"/>
      <c r="H132" s="264"/>
      <c r="I132" s="264"/>
      <c r="J132" s="264"/>
      <c r="K132" s="264"/>
      <c r="L132" s="264"/>
      <c r="M132" s="262"/>
      <c r="N132" s="262"/>
      <c r="O132" s="262"/>
      <c r="P132" s="262"/>
      <c r="Q132" s="262"/>
      <c r="R132" s="208"/>
      <c r="S132" s="208"/>
      <c r="T132" s="208"/>
      <c r="U132" s="208"/>
      <c r="V132" s="208"/>
      <c r="W132" s="208"/>
      <c r="X132" s="208"/>
    </row>
    <row r="133" spans="2:24" x14ac:dyDescent="0.2">
      <c r="B133" s="210"/>
      <c r="C133" s="253"/>
      <c r="D133" s="253"/>
      <c r="E133" s="253"/>
      <c r="F133" s="264"/>
      <c r="G133" s="264"/>
      <c r="H133" s="264"/>
      <c r="I133" s="264"/>
      <c r="J133" s="264"/>
      <c r="K133" s="264"/>
      <c r="L133" s="264"/>
      <c r="M133" s="262"/>
      <c r="N133" s="262"/>
      <c r="O133" s="262"/>
      <c r="P133" s="262"/>
      <c r="Q133" s="262"/>
      <c r="R133" s="208"/>
      <c r="S133" s="208"/>
      <c r="T133" s="208"/>
      <c r="U133" s="208"/>
      <c r="V133" s="208"/>
      <c r="W133" s="208"/>
      <c r="X133" s="208"/>
    </row>
    <row r="134" spans="2:24" x14ac:dyDescent="0.2">
      <c r="B134" s="253"/>
      <c r="C134" s="253"/>
      <c r="D134" s="253"/>
      <c r="E134" s="253"/>
      <c r="F134" s="264"/>
      <c r="G134" s="264"/>
      <c r="H134" s="264"/>
      <c r="I134" s="264"/>
      <c r="J134" s="264"/>
      <c r="K134" s="264"/>
      <c r="L134" s="264"/>
      <c r="M134" s="262"/>
      <c r="N134" s="262"/>
      <c r="O134" s="262"/>
      <c r="P134" s="262"/>
      <c r="Q134" s="262"/>
      <c r="R134" s="208"/>
      <c r="S134" s="208"/>
      <c r="T134" s="208"/>
      <c r="U134" s="208"/>
      <c r="V134" s="208"/>
      <c r="W134" s="208"/>
      <c r="X134" s="208"/>
    </row>
    <row r="135" spans="2:24" x14ac:dyDescent="0.2">
      <c r="B135" s="210"/>
      <c r="C135" s="210"/>
      <c r="D135" s="210"/>
      <c r="E135" s="210"/>
      <c r="F135" s="265"/>
      <c r="G135" s="265"/>
      <c r="H135" s="265"/>
      <c r="I135" s="265"/>
      <c r="J135" s="265"/>
      <c r="K135" s="265"/>
      <c r="L135" s="265"/>
      <c r="M135" s="262"/>
      <c r="N135" s="262"/>
      <c r="O135" s="262"/>
      <c r="P135" s="262"/>
      <c r="Q135" s="262"/>
      <c r="R135" s="268"/>
      <c r="S135" s="208"/>
      <c r="T135" s="208"/>
      <c r="U135" s="208"/>
      <c r="V135" s="208"/>
      <c r="W135" s="208"/>
      <c r="X135" s="208"/>
    </row>
    <row r="136" spans="2:24" x14ac:dyDescent="0.2">
      <c r="B136" s="210"/>
      <c r="C136" s="210"/>
      <c r="D136" s="210"/>
      <c r="E136" s="210"/>
      <c r="F136" s="265"/>
      <c r="G136" s="265"/>
      <c r="H136" s="265"/>
      <c r="I136" s="265"/>
      <c r="J136" s="265"/>
      <c r="K136" s="265"/>
      <c r="L136" s="265"/>
      <c r="M136" s="262"/>
      <c r="N136" s="262"/>
      <c r="O136" s="262"/>
      <c r="P136" s="262"/>
      <c r="Q136" s="262"/>
      <c r="R136" s="208"/>
      <c r="S136" s="208"/>
      <c r="T136" s="208"/>
      <c r="U136" s="208"/>
      <c r="V136" s="208"/>
      <c r="W136" s="208"/>
      <c r="X136" s="208"/>
    </row>
    <row r="137" spans="2:24" x14ac:dyDescent="0.2">
      <c r="B137" s="210"/>
      <c r="C137" s="210"/>
      <c r="D137" s="210"/>
      <c r="E137" s="210"/>
      <c r="F137" s="265"/>
      <c r="G137" s="265"/>
      <c r="H137" s="265"/>
      <c r="I137" s="265"/>
      <c r="J137" s="265"/>
      <c r="K137" s="265"/>
      <c r="L137" s="260"/>
      <c r="M137" s="265"/>
      <c r="N137" s="265"/>
      <c r="O137" s="265"/>
      <c r="P137" s="265"/>
      <c r="Q137" s="265"/>
      <c r="R137" s="265"/>
      <c r="S137" s="208"/>
      <c r="T137" s="208"/>
      <c r="U137" s="208"/>
      <c r="V137" s="208"/>
      <c r="W137" s="208"/>
      <c r="X137" s="208"/>
    </row>
    <row r="138" spans="2:24" x14ac:dyDescent="0.2">
      <c r="B138" s="253"/>
      <c r="C138" s="253"/>
      <c r="D138" s="253"/>
      <c r="E138" s="253"/>
      <c r="F138" s="260"/>
      <c r="G138" s="260"/>
      <c r="H138" s="260"/>
      <c r="I138" s="260"/>
      <c r="J138" s="260"/>
      <c r="K138" s="260"/>
      <c r="L138" s="260"/>
      <c r="M138" s="260"/>
      <c r="N138" s="260"/>
      <c r="O138" s="260"/>
      <c r="P138" s="177"/>
      <c r="Q138" s="177"/>
      <c r="S138" s="208"/>
      <c r="T138" s="208"/>
      <c r="U138" s="208"/>
      <c r="V138" s="208"/>
      <c r="W138" s="208"/>
      <c r="X138" s="208"/>
    </row>
    <row r="139" spans="2:24" x14ac:dyDescent="0.2">
      <c r="B139" s="210"/>
      <c r="C139" s="210"/>
      <c r="D139" s="210"/>
      <c r="E139" s="210"/>
      <c r="F139" s="265"/>
      <c r="G139" s="265"/>
      <c r="H139" s="265"/>
      <c r="I139" s="265"/>
      <c r="J139" s="265"/>
      <c r="K139" s="265"/>
      <c r="L139" s="265"/>
      <c r="M139" s="265"/>
      <c r="N139" s="265"/>
      <c r="O139" s="265"/>
      <c r="P139" s="177"/>
      <c r="Q139" s="177"/>
      <c r="S139" s="208"/>
      <c r="T139" s="208"/>
      <c r="U139" s="208"/>
      <c r="V139" s="208"/>
      <c r="W139" s="208"/>
      <c r="X139" s="208"/>
    </row>
    <row r="140" spans="2:24" x14ac:dyDescent="0.2">
      <c r="B140" s="210"/>
      <c r="C140" s="210"/>
      <c r="D140" s="210"/>
      <c r="E140" s="210"/>
      <c r="F140" s="265"/>
      <c r="G140" s="265"/>
      <c r="H140" s="265"/>
      <c r="I140" s="265"/>
      <c r="J140" s="265"/>
      <c r="K140" s="265"/>
      <c r="L140" s="265"/>
      <c r="M140" s="265"/>
      <c r="N140" s="265"/>
      <c r="O140" s="265"/>
      <c r="P140" s="177"/>
      <c r="Q140" s="177"/>
      <c r="S140" s="208"/>
      <c r="T140" s="208"/>
      <c r="U140" s="208"/>
      <c r="V140" s="208"/>
      <c r="W140" s="208"/>
      <c r="X140" s="208"/>
    </row>
    <row r="141" spans="2:24" x14ac:dyDescent="0.2">
      <c r="B141" s="210"/>
      <c r="C141" s="210"/>
      <c r="D141" s="210"/>
      <c r="E141" s="210"/>
      <c r="F141" s="265"/>
      <c r="G141" s="265"/>
      <c r="H141" s="265"/>
      <c r="I141" s="265"/>
      <c r="J141" s="265"/>
      <c r="K141" s="265"/>
      <c r="L141" s="265"/>
      <c r="M141" s="265"/>
      <c r="N141" s="265"/>
      <c r="O141" s="265"/>
      <c r="P141" s="177"/>
      <c r="Q141" s="177"/>
      <c r="S141" s="208"/>
      <c r="T141" s="208"/>
      <c r="U141" s="208"/>
      <c r="V141" s="208"/>
      <c r="W141" s="208"/>
      <c r="X141" s="208"/>
    </row>
    <row r="142" spans="2:24" x14ac:dyDescent="0.2">
      <c r="B142" s="210"/>
      <c r="C142" s="210"/>
      <c r="D142" s="210"/>
      <c r="E142" s="210"/>
      <c r="F142" s="265"/>
      <c r="G142" s="265"/>
      <c r="H142" s="265"/>
      <c r="I142" s="265"/>
      <c r="J142" s="265"/>
      <c r="K142" s="265"/>
      <c r="L142" s="265"/>
      <c r="M142" s="265"/>
      <c r="N142" s="265"/>
      <c r="O142" s="265"/>
      <c r="P142" s="177"/>
      <c r="Q142" s="177"/>
      <c r="S142" s="208"/>
      <c r="T142" s="208"/>
      <c r="U142" s="208"/>
      <c r="V142" s="208"/>
      <c r="W142" s="208"/>
      <c r="X142" s="208"/>
    </row>
    <row r="143" spans="2:24" x14ac:dyDescent="0.2">
      <c r="B143" s="210"/>
      <c r="C143" s="210"/>
      <c r="D143" s="210"/>
      <c r="E143" s="210"/>
      <c r="F143" s="265"/>
      <c r="G143" s="265"/>
      <c r="H143" s="265"/>
      <c r="I143" s="265"/>
      <c r="J143" s="265"/>
      <c r="K143" s="265"/>
      <c r="L143" s="265"/>
      <c r="M143" s="265"/>
      <c r="N143" s="265"/>
      <c r="O143" s="265"/>
      <c r="P143" s="177"/>
      <c r="Q143" s="177"/>
      <c r="S143" s="208"/>
      <c r="T143" s="208"/>
      <c r="U143" s="208"/>
      <c r="V143" s="208"/>
      <c r="W143" s="208"/>
      <c r="X143" s="208"/>
    </row>
    <row r="144" spans="2:24" x14ac:dyDescent="0.2">
      <c r="B144" s="210"/>
      <c r="C144" s="210"/>
      <c r="D144" s="210"/>
      <c r="E144" s="210"/>
      <c r="F144" s="265"/>
      <c r="G144" s="265"/>
      <c r="H144" s="265"/>
      <c r="I144" s="265"/>
      <c r="J144" s="265"/>
      <c r="K144" s="265"/>
      <c r="L144" s="265"/>
      <c r="M144" s="265"/>
      <c r="N144" s="265"/>
      <c r="O144" s="265"/>
      <c r="P144" s="177"/>
      <c r="Q144" s="177"/>
      <c r="S144" s="208"/>
      <c r="T144" s="208"/>
      <c r="U144" s="208"/>
      <c r="V144" s="208"/>
      <c r="W144" s="208"/>
      <c r="X144" s="208"/>
    </row>
    <row r="145" spans="2:24" x14ac:dyDescent="0.2">
      <c r="B145" s="210"/>
      <c r="C145" s="210"/>
      <c r="D145" s="210"/>
      <c r="E145" s="210"/>
      <c r="F145" s="265"/>
      <c r="G145" s="265"/>
      <c r="H145" s="265"/>
      <c r="I145" s="265"/>
      <c r="J145" s="265"/>
      <c r="K145" s="265"/>
      <c r="L145" s="265"/>
      <c r="M145" s="265"/>
      <c r="N145" s="265"/>
      <c r="O145" s="265"/>
      <c r="P145" s="177"/>
      <c r="Q145" s="177"/>
      <c r="S145" s="208"/>
      <c r="T145" s="208"/>
      <c r="U145" s="208"/>
      <c r="V145" s="208"/>
      <c r="W145" s="208"/>
      <c r="X145" s="208"/>
    </row>
    <row r="146" spans="2:24" x14ac:dyDescent="0.2">
      <c r="B146" s="253"/>
      <c r="C146" s="253"/>
      <c r="D146" s="253"/>
      <c r="E146" s="253"/>
      <c r="F146" s="264"/>
      <c r="G146" s="264"/>
      <c r="H146" s="264"/>
      <c r="I146" s="264"/>
      <c r="J146" s="264"/>
      <c r="K146" s="264"/>
      <c r="L146" s="264"/>
      <c r="M146" s="265"/>
      <c r="N146" s="264"/>
      <c r="O146" s="264"/>
      <c r="P146" s="177"/>
      <c r="Q146" s="177"/>
      <c r="S146" s="208"/>
      <c r="T146" s="208"/>
      <c r="U146" s="208"/>
      <c r="V146" s="208"/>
      <c r="W146" s="208"/>
      <c r="X146" s="208"/>
    </row>
    <row r="147" spans="2:24" ht="13.5" customHeight="1" x14ac:dyDescent="0.2">
      <c r="B147" s="210"/>
      <c r="C147" s="210"/>
      <c r="D147" s="210"/>
      <c r="E147" s="210"/>
      <c r="F147" s="210"/>
      <c r="G147" s="210"/>
      <c r="H147" s="210"/>
      <c r="I147" s="210"/>
      <c r="J147" s="210"/>
      <c r="K147" s="210"/>
      <c r="L147" s="263"/>
      <c r="M147" s="265"/>
      <c r="N147" s="263"/>
      <c r="O147" s="263"/>
      <c r="P147" s="177"/>
      <c r="Q147" s="177"/>
    </row>
    <row r="148" spans="2:24" ht="12.75" customHeight="1" x14ac:dyDescent="0.2">
      <c r="B148" s="267"/>
      <c r="C148" s="267"/>
      <c r="D148" s="267"/>
      <c r="E148" s="267"/>
      <c r="F148" s="267"/>
      <c r="G148" s="267"/>
      <c r="H148" s="267"/>
      <c r="I148" s="267"/>
      <c r="J148" s="267"/>
      <c r="K148" s="267"/>
      <c r="L148" s="267"/>
      <c r="M148" s="265"/>
      <c r="N148" s="267"/>
      <c r="O148" s="267"/>
      <c r="P148" s="177"/>
      <c r="Q148" s="177"/>
    </row>
    <row r="149" spans="2:24" x14ac:dyDescent="0.2">
      <c r="B149" s="177"/>
      <c r="C149" s="177"/>
      <c r="D149" s="177"/>
      <c r="E149" s="177"/>
      <c r="F149" s="177"/>
      <c r="G149" s="177"/>
      <c r="H149" s="177"/>
      <c r="I149" s="177"/>
      <c r="J149" s="177"/>
      <c r="K149" s="177"/>
      <c r="L149" s="177"/>
      <c r="M149" s="265"/>
      <c r="N149" s="177"/>
      <c r="O149" s="177"/>
      <c r="P149" s="177"/>
      <c r="Q149" s="177"/>
    </row>
    <row r="150" spans="2:24" ht="21" customHeight="1" x14ac:dyDescent="0.2">
      <c r="B150" s="177"/>
      <c r="C150" s="177"/>
      <c r="D150" s="177"/>
      <c r="E150" s="203"/>
      <c r="F150" s="203"/>
      <c r="G150" s="203"/>
      <c r="H150" s="203"/>
      <c r="I150" s="203"/>
      <c r="J150" s="203"/>
      <c r="K150" s="203"/>
      <c r="L150" s="203"/>
      <c r="M150" s="265"/>
      <c r="N150" s="177"/>
      <c r="O150" s="177"/>
      <c r="P150" s="177"/>
      <c r="Q150" s="177"/>
    </row>
    <row r="151" spans="2:24" ht="13.5" customHeight="1" x14ac:dyDescent="0.2">
      <c r="B151" s="177"/>
      <c r="C151" s="177"/>
      <c r="D151" s="177"/>
      <c r="E151" s="205"/>
      <c r="F151" s="205"/>
      <c r="G151" s="205"/>
      <c r="H151" s="205"/>
      <c r="I151" s="205"/>
      <c r="J151" s="205"/>
      <c r="K151" s="203"/>
      <c r="L151" s="203"/>
      <c r="M151" s="265"/>
      <c r="N151" s="177"/>
      <c r="O151" s="177"/>
      <c r="P151" s="177"/>
      <c r="Q151" s="177"/>
    </row>
    <row r="152" spans="2:24" ht="18.75" customHeight="1" x14ac:dyDescent="0.2">
      <c r="B152" s="177"/>
      <c r="C152" s="177"/>
      <c r="D152" s="177"/>
      <c r="E152" s="249"/>
      <c r="F152" s="249"/>
      <c r="G152" s="249"/>
      <c r="H152" s="249"/>
      <c r="I152" s="249"/>
      <c r="J152" s="249"/>
      <c r="K152" s="203"/>
      <c r="L152" s="203"/>
      <c r="M152" s="203"/>
      <c r="N152" s="177"/>
      <c r="O152" s="177"/>
      <c r="P152" s="177"/>
      <c r="Q152" s="177"/>
    </row>
    <row r="153" spans="2:24" x14ac:dyDescent="0.2">
      <c r="B153" s="177"/>
      <c r="C153" s="177"/>
      <c r="D153" s="177"/>
      <c r="E153" s="269"/>
      <c r="F153" s="270"/>
      <c r="G153" s="270"/>
      <c r="H153" s="270"/>
      <c r="I153" s="270"/>
      <c r="J153" s="270"/>
      <c r="K153" s="177"/>
      <c r="L153" s="177"/>
      <c r="M153" s="177"/>
      <c r="N153" s="177"/>
      <c r="O153" s="177"/>
      <c r="P153" s="177"/>
      <c r="Q153" s="177"/>
    </row>
    <row r="154" spans="2:24" x14ac:dyDescent="0.2">
      <c r="B154" s="177"/>
      <c r="C154" s="177"/>
      <c r="D154" s="177"/>
      <c r="E154" s="271"/>
      <c r="F154" s="270"/>
      <c r="G154" s="270"/>
      <c r="H154" s="270"/>
      <c r="I154" s="270"/>
      <c r="J154" s="270"/>
      <c r="K154" s="177"/>
      <c r="L154" s="177"/>
      <c r="M154" s="177"/>
      <c r="N154" s="177"/>
      <c r="O154" s="177"/>
      <c r="P154" s="177"/>
      <c r="Q154" s="177"/>
    </row>
    <row r="155" spans="2:24" x14ac:dyDescent="0.2">
      <c r="B155" s="177"/>
      <c r="C155" s="177"/>
      <c r="D155" s="177"/>
      <c r="E155" s="269"/>
      <c r="F155" s="270"/>
      <c r="G155" s="270"/>
      <c r="H155" s="270"/>
      <c r="I155" s="270"/>
      <c r="J155" s="270"/>
      <c r="K155" s="177"/>
      <c r="L155" s="177"/>
      <c r="M155" s="177"/>
      <c r="N155" s="177"/>
      <c r="O155" s="177"/>
      <c r="P155" s="177"/>
      <c r="Q155" s="177"/>
    </row>
    <row r="156" spans="2:24" x14ac:dyDescent="0.2">
      <c r="B156" s="177"/>
      <c r="C156" s="177"/>
      <c r="D156" s="177"/>
      <c r="E156" s="271"/>
      <c r="F156" s="272"/>
      <c r="G156" s="272"/>
      <c r="H156" s="272"/>
      <c r="I156" s="272"/>
      <c r="J156" s="272"/>
      <c r="K156" s="177"/>
      <c r="L156" s="273"/>
      <c r="M156" s="177"/>
      <c r="N156" s="177"/>
      <c r="O156" s="177"/>
      <c r="P156" s="177"/>
      <c r="Q156" s="177"/>
    </row>
    <row r="157" spans="2:24" x14ac:dyDescent="0.2">
      <c r="B157" s="177"/>
      <c r="C157" s="177"/>
      <c r="D157" s="177"/>
      <c r="E157" s="271"/>
      <c r="F157" s="274"/>
      <c r="G157" s="274"/>
      <c r="H157" s="274"/>
      <c r="I157" s="274"/>
      <c r="J157" s="274"/>
      <c r="K157" s="177"/>
      <c r="L157" s="177"/>
      <c r="M157" s="177"/>
      <c r="N157" s="177"/>
      <c r="O157" s="177"/>
      <c r="P157" s="177"/>
      <c r="Q157" s="177"/>
    </row>
    <row r="158" spans="2:24" x14ac:dyDescent="0.2">
      <c r="B158" s="177"/>
      <c r="C158" s="177"/>
      <c r="D158" s="177"/>
      <c r="E158" s="271"/>
      <c r="F158" s="272"/>
      <c r="G158" s="272"/>
      <c r="H158" s="272"/>
      <c r="I158" s="272"/>
      <c r="J158" s="272"/>
      <c r="K158" s="177"/>
      <c r="L158" s="177"/>
      <c r="M158" s="177"/>
      <c r="N158" s="177"/>
      <c r="O158" s="177"/>
      <c r="P158" s="177"/>
      <c r="Q158" s="177"/>
    </row>
    <row r="159" spans="2:24" x14ac:dyDescent="0.2">
      <c r="B159" s="177"/>
      <c r="C159" s="177"/>
      <c r="D159" s="177"/>
      <c r="E159" s="271"/>
      <c r="F159" s="272"/>
      <c r="G159" s="272"/>
      <c r="H159" s="272"/>
      <c r="I159" s="272"/>
      <c r="J159" s="272"/>
      <c r="K159" s="177"/>
      <c r="L159" s="177"/>
      <c r="M159" s="177"/>
      <c r="N159" s="177"/>
      <c r="O159" s="177"/>
      <c r="P159" s="177"/>
      <c r="Q159" s="177"/>
    </row>
    <row r="160" spans="2:24" x14ac:dyDescent="0.2">
      <c r="B160" s="177"/>
      <c r="C160" s="177"/>
      <c r="D160" s="177"/>
      <c r="E160" s="271"/>
      <c r="F160" s="272"/>
      <c r="G160" s="272"/>
      <c r="H160" s="272"/>
      <c r="I160" s="272"/>
      <c r="J160" s="272"/>
      <c r="K160" s="177"/>
      <c r="L160" s="177"/>
      <c r="M160" s="177"/>
      <c r="N160" s="177"/>
      <c r="O160" s="177"/>
      <c r="P160" s="177"/>
      <c r="Q160" s="177"/>
    </row>
    <row r="161" spans="2:17" x14ac:dyDescent="0.2">
      <c r="B161" s="177"/>
      <c r="C161" s="177"/>
      <c r="D161" s="177"/>
      <c r="E161" s="271"/>
      <c r="F161" s="272"/>
      <c r="G161" s="272"/>
      <c r="H161" s="272"/>
      <c r="I161" s="272"/>
      <c r="J161" s="272"/>
      <c r="K161" s="177"/>
      <c r="L161" s="177"/>
      <c r="M161" s="177"/>
      <c r="N161" s="177"/>
      <c r="O161" s="177"/>
      <c r="P161" s="177"/>
      <c r="Q161" s="177"/>
    </row>
    <row r="162" spans="2:17" x14ac:dyDescent="0.2">
      <c r="B162" s="177"/>
      <c r="C162" s="177"/>
      <c r="D162" s="177"/>
      <c r="E162" s="269"/>
      <c r="F162" s="270"/>
      <c r="G162" s="270"/>
      <c r="H162" s="270"/>
      <c r="I162" s="270"/>
      <c r="J162" s="270"/>
      <c r="K162" s="177"/>
      <c r="L162" s="177"/>
      <c r="M162" s="177"/>
      <c r="N162" s="177"/>
      <c r="O162" s="177"/>
      <c r="P162" s="177"/>
      <c r="Q162" s="177"/>
    </row>
    <row r="163" spans="2:17" x14ac:dyDescent="0.2">
      <c r="B163" s="177"/>
      <c r="C163" s="177"/>
      <c r="D163" s="177"/>
      <c r="E163" s="271"/>
      <c r="F163" s="272"/>
      <c r="G163" s="272"/>
      <c r="H163" s="272"/>
      <c r="I163" s="272"/>
      <c r="J163" s="272"/>
      <c r="K163" s="177"/>
      <c r="L163" s="177"/>
      <c r="M163" s="177"/>
      <c r="N163" s="177"/>
      <c r="O163" s="177"/>
      <c r="P163" s="177"/>
      <c r="Q163" s="177"/>
    </row>
    <row r="164" spans="2:17" x14ac:dyDescent="0.2">
      <c r="B164" s="177"/>
      <c r="C164" s="177"/>
      <c r="D164" s="177"/>
      <c r="E164" s="271"/>
      <c r="F164" s="272"/>
      <c r="G164" s="274"/>
      <c r="H164" s="274"/>
      <c r="I164" s="274"/>
      <c r="J164" s="272"/>
      <c r="K164" s="177"/>
      <c r="L164" s="177"/>
      <c r="M164" s="177"/>
      <c r="N164" s="177"/>
      <c r="O164" s="177"/>
      <c r="P164" s="177"/>
      <c r="Q164" s="177"/>
    </row>
    <row r="165" spans="2:17" x14ac:dyDescent="0.2">
      <c r="B165" s="177"/>
      <c r="C165" s="177"/>
      <c r="D165" s="177"/>
      <c r="E165" s="271"/>
      <c r="F165" s="272"/>
      <c r="G165" s="272"/>
      <c r="H165" s="272"/>
      <c r="I165" s="272"/>
      <c r="J165" s="272"/>
      <c r="K165" s="177"/>
      <c r="L165" s="177"/>
      <c r="M165" s="177"/>
      <c r="N165" s="177"/>
      <c r="O165" s="177"/>
      <c r="P165" s="177"/>
      <c r="Q165" s="177"/>
    </row>
    <row r="166" spans="2:17" x14ac:dyDescent="0.2">
      <c r="B166" s="177"/>
      <c r="C166" s="177"/>
      <c r="D166" s="177"/>
      <c r="E166" s="275"/>
      <c r="F166" s="272"/>
      <c r="G166" s="272"/>
      <c r="H166" s="272"/>
      <c r="I166" s="272"/>
      <c r="J166" s="272"/>
      <c r="K166" s="177"/>
      <c r="L166" s="177"/>
      <c r="M166" s="177"/>
      <c r="N166" s="177"/>
      <c r="O166" s="177"/>
      <c r="P166" s="177"/>
      <c r="Q166" s="177"/>
    </row>
    <row r="167" spans="2:17" x14ac:dyDescent="0.2">
      <c r="B167" s="177"/>
      <c r="C167" s="177"/>
      <c r="D167" s="177"/>
      <c r="E167" s="269"/>
      <c r="F167" s="270"/>
      <c r="G167" s="270"/>
      <c r="H167" s="270"/>
      <c r="I167" s="270"/>
      <c r="J167" s="270"/>
      <c r="K167" s="177"/>
      <c r="L167" s="177"/>
      <c r="M167" s="177"/>
      <c r="N167" s="177"/>
      <c r="O167" s="177"/>
      <c r="P167" s="177"/>
      <c r="Q167" s="177"/>
    </row>
    <row r="168" spans="2:17" x14ac:dyDescent="0.2">
      <c r="B168" s="177"/>
      <c r="C168" s="177"/>
      <c r="D168" s="177"/>
      <c r="E168" s="271"/>
      <c r="F168" s="272"/>
      <c r="G168" s="272"/>
      <c r="H168" s="272"/>
      <c r="I168" s="272"/>
      <c r="J168" s="272"/>
      <c r="K168" s="177"/>
      <c r="L168" s="177"/>
      <c r="M168" s="177"/>
      <c r="N168" s="177"/>
      <c r="O168" s="177"/>
      <c r="P168" s="177"/>
      <c r="Q168" s="177"/>
    </row>
    <row r="169" spans="2:17" x14ac:dyDescent="0.2">
      <c r="B169" s="177"/>
      <c r="C169" s="177"/>
      <c r="D169" s="177"/>
      <c r="E169" s="271"/>
      <c r="F169" s="272"/>
      <c r="G169" s="272"/>
      <c r="H169" s="272"/>
      <c r="I169" s="272"/>
      <c r="J169" s="272"/>
      <c r="K169" s="177"/>
      <c r="L169" s="177"/>
      <c r="M169" s="177"/>
      <c r="N169" s="177"/>
      <c r="O169" s="177"/>
      <c r="P169" s="177"/>
      <c r="Q169" s="177"/>
    </row>
    <row r="170" spans="2:17" x14ac:dyDescent="0.2">
      <c r="B170" s="177"/>
      <c r="C170" s="177"/>
      <c r="D170" s="177"/>
      <c r="E170" s="275"/>
      <c r="F170" s="272"/>
      <c r="G170" s="272"/>
      <c r="H170" s="272"/>
      <c r="I170" s="272"/>
      <c r="J170" s="272"/>
      <c r="K170" s="177"/>
      <c r="L170" s="177"/>
      <c r="M170" s="177"/>
      <c r="N170" s="177"/>
      <c r="O170" s="177"/>
      <c r="P170" s="177"/>
      <c r="Q170" s="177"/>
    </row>
    <row r="171" spans="2:17" x14ac:dyDescent="0.2">
      <c r="B171" s="177"/>
      <c r="C171" s="177"/>
      <c r="D171" s="177"/>
      <c r="E171" s="269"/>
      <c r="F171" s="270"/>
      <c r="G171" s="270"/>
      <c r="H171" s="270"/>
      <c r="I171" s="270"/>
      <c r="J171" s="270"/>
      <c r="K171" s="177"/>
      <c r="L171" s="177"/>
      <c r="M171" s="177"/>
      <c r="N171" s="177"/>
      <c r="O171" s="177"/>
      <c r="P171" s="177"/>
      <c r="Q171" s="177"/>
    </row>
    <row r="172" spans="2:17" x14ac:dyDescent="0.2">
      <c r="B172" s="177"/>
      <c r="C172" s="177"/>
      <c r="D172" s="177"/>
      <c r="E172" s="269"/>
      <c r="F172" s="270"/>
      <c r="G172" s="270"/>
      <c r="H172" s="270"/>
      <c r="I172" s="270"/>
      <c r="J172" s="270"/>
      <c r="K172" s="177"/>
      <c r="L172" s="177"/>
      <c r="M172" s="177"/>
      <c r="N172" s="177"/>
      <c r="O172" s="177"/>
      <c r="P172" s="177"/>
      <c r="Q172" s="177"/>
    </row>
    <row r="173" spans="2:17" x14ac:dyDescent="0.2">
      <c r="B173" s="177"/>
      <c r="C173" s="177"/>
      <c r="D173" s="177"/>
      <c r="E173" s="276"/>
      <c r="F173" s="277"/>
      <c r="G173" s="277"/>
      <c r="H173" s="277"/>
      <c r="I173" s="277"/>
      <c r="J173" s="277"/>
      <c r="K173" s="177"/>
      <c r="L173" s="177"/>
      <c r="M173" s="177"/>
      <c r="N173" s="177"/>
      <c r="O173" s="177"/>
      <c r="P173" s="177"/>
      <c r="Q173" s="177"/>
    </row>
    <row r="174" spans="2:17" x14ac:dyDescent="0.2">
      <c r="B174" s="177"/>
      <c r="C174" s="177"/>
      <c r="D174" s="177"/>
      <c r="E174" s="276"/>
      <c r="F174" s="277"/>
      <c r="G174" s="277"/>
      <c r="H174" s="277"/>
      <c r="I174" s="277"/>
      <c r="J174" s="277"/>
      <c r="K174" s="177"/>
      <c r="L174" s="177"/>
      <c r="M174" s="177"/>
      <c r="N174" s="177"/>
      <c r="O174" s="177"/>
      <c r="P174" s="177"/>
      <c r="Q174" s="177"/>
    </row>
    <row r="175" spans="2:17" x14ac:dyDescent="0.2">
      <c r="B175" s="177"/>
      <c r="C175" s="177"/>
      <c r="D175" s="177"/>
      <c r="E175" s="269"/>
      <c r="F175" s="270"/>
      <c r="G175" s="270"/>
      <c r="H175" s="270"/>
      <c r="I175" s="270"/>
      <c r="J175" s="270"/>
      <c r="K175" s="177"/>
      <c r="L175" s="177"/>
      <c r="M175" s="177"/>
      <c r="N175" s="177"/>
      <c r="O175" s="177"/>
      <c r="P175" s="177"/>
      <c r="Q175" s="177"/>
    </row>
    <row r="176" spans="2:17" x14ac:dyDescent="0.2">
      <c r="B176" s="177"/>
      <c r="C176" s="177"/>
      <c r="D176" s="177"/>
      <c r="E176" s="269"/>
      <c r="F176" s="270"/>
      <c r="G176" s="270"/>
      <c r="H176" s="270"/>
      <c r="I176" s="270"/>
      <c r="J176" s="270"/>
      <c r="K176" s="177"/>
      <c r="L176" s="177"/>
      <c r="M176" s="177"/>
      <c r="N176" s="177"/>
      <c r="O176" s="177"/>
      <c r="P176" s="177"/>
      <c r="Q176" s="177"/>
    </row>
    <row r="177" spans="2:17" x14ac:dyDescent="0.2">
      <c r="B177" s="177"/>
      <c r="C177" s="177"/>
      <c r="D177" s="177"/>
      <c r="E177" s="269"/>
      <c r="F177" s="270"/>
      <c r="G177" s="270"/>
      <c r="H177" s="270"/>
      <c r="I177" s="270"/>
      <c r="J177" s="270"/>
      <c r="K177" s="177"/>
      <c r="L177" s="177"/>
      <c r="M177" s="177"/>
      <c r="N177" s="177"/>
      <c r="O177" s="177"/>
      <c r="P177" s="177"/>
      <c r="Q177" s="177"/>
    </row>
    <row r="178" spans="2:17" x14ac:dyDescent="0.2">
      <c r="B178" s="177"/>
      <c r="C178" s="177"/>
      <c r="D178" s="177"/>
      <c r="E178" s="271"/>
      <c r="F178" s="274"/>
      <c r="G178" s="274"/>
      <c r="H178" s="274"/>
      <c r="I178" s="274"/>
      <c r="J178" s="274"/>
      <c r="K178" s="177"/>
      <c r="L178" s="177"/>
      <c r="M178" s="177"/>
      <c r="N178" s="177"/>
      <c r="O178" s="177"/>
      <c r="P178" s="177"/>
      <c r="Q178" s="177"/>
    </row>
    <row r="179" spans="2:17" x14ac:dyDescent="0.2">
      <c r="B179" s="177"/>
      <c r="C179" s="177"/>
      <c r="D179" s="177"/>
      <c r="E179" s="271"/>
      <c r="F179" s="272"/>
      <c r="G179" s="272"/>
      <c r="H179" s="272"/>
      <c r="I179" s="272"/>
      <c r="J179" s="272"/>
      <c r="K179" s="177"/>
      <c r="L179" s="177"/>
      <c r="M179" s="177"/>
      <c r="N179" s="177"/>
      <c r="O179" s="177"/>
      <c r="P179" s="177"/>
      <c r="Q179" s="177"/>
    </row>
    <row r="180" spans="2:17" x14ac:dyDescent="0.2">
      <c r="B180" s="177"/>
      <c r="C180" s="177"/>
      <c r="D180" s="177"/>
      <c r="E180" s="271"/>
      <c r="F180" s="272"/>
      <c r="G180" s="272"/>
      <c r="H180" s="272"/>
      <c r="I180" s="272"/>
      <c r="J180" s="272"/>
      <c r="K180" s="177"/>
      <c r="L180" s="177"/>
      <c r="M180" s="177"/>
      <c r="N180" s="177"/>
      <c r="O180" s="177"/>
      <c r="P180" s="177"/>
      <c r="Q180" s="177"/>
    </row>
    <row r="181" spans="2:17" x14ac:dyDescent="0.2">
      <c r="B181" s="177"/>
      <c r="C181" s="177"/>
      <c r="D181" s="177"/>
      <c r="E181" s="271"/>
      <c r="F181" s="272"/>
      <c r="G181" s="272"/>
      <c r="H181" s="272"/>
      <c r="I181" s="272"/>
      <c r="J181" s="272"/>
      <c r="K181" s="177"/>
      <c r="L181" s="177"/>
      <c r="M181" s="177"/>
      <c r="N181" s="177"/>
      <c r="O181" s="177"/>
      <c r="P181" s="177"/>
      <c r="Q181" s="177"/>
    </row>
    <row r="182" spans="2:17" ht="11.25" customHeight="1" x14ac:dyDescent="0.2">
      <c r="B182" s="177"/>
      <c r="C182" s="177"/>
      <c r="D182" s="177"/>
      <c r="E182" s="260"/>
      <c r="F182" s="260"/>
      <c r="G182" s="260"/>
      <c r="H182" s="260"/>
      <c r="I182" s="260"/>
      <c r="J182" s="260"/>
      <c r="K182" s="177"/>
      <c r="L182" s="177"/>
      <c r="M182" s="177"/>
      <c r="N182" s="177"/>
      <c r="O182" s="177"/>
      <c r="P182" s="177"/>
      <c r="Q182" s="177"/>
    </row>
    <row r="183" spans="2:17" ht="29.25" customHeight="1" x14ac:dyDescent="0.2">
      <c r="B183" s="177"/>
      <c r="C183" s="177"/>
      <c r="D183" s="177"/>
      <c r="E183" s="177"/>
      <c r="F183" s="278"/>
      <c r="G183" s="278"/>
      <c r="H183" s="278"/>
      <c r="I183" s="278"/>
      <c r="J183" s="278"/>
      <c r="K183" s="177"/>
      <c r="L183" s="177"/>
      <c r="M183" s="177"/>
      <c r="N183" s="177"/>
      <c r="O183" s="177"/>
      <c r="P183" s="177"/>
      <c r="Q183" s="177"/>
    </row>
    <row r="184" spans="2:17" ht="28.5" customHeight="1" x14ac:dyDescent="0.2">
      <c r="B184" s="177"/>
      <c r="C184" s="177"/>
      <c r="D184" s="177"/>
      <c r="E184" s="278"/>
      <c r="F184" s="278"/>
      <c r="G184" s="278"/>
      <c r="H184" s="278"/>
      <c r="I184" s="278"/>
      <c r="J184" s="278"/>
      <c r="K184" s="263"/>
      <c r="L184" s="263"/>
      <c r="M184" s="263"/>
      <c r="N184" s="263"/>
      <c r="O184" s="177"/>
      <c r="P184" s="177"/>
      <c r="Q184" s="177"/>
    </row>
    <row r="185" spans="2:17" x14ac:dyDescent="0.2">
      <c r="B185" s="177"/>
      <c r="C185" s="177"/>
      <c r="D185" s="177"/>
      <c r="E185" s="279"/>
      <c r="F185" s="279"/>
      <c r="G185" s="279"/>
      <c r="H185" s="279"/>
      <c r="I185" s="279"/>
      <c r="J185" s="279"/>
      <c r="K185" s="267"/>
      <c r="L185" s="267"/>
      <c r="M185" s="267"/>
      <c r="N185" s="267"/>
      <c r="O185" s="177"/>
      <c r="P185" s="177"/>
      <c r="Q185" s="177"/>
    </row>
  </sheetData>
  <mergeCells count="11">
    <mergeCell ref="B36:G36"/>
    <mergeCell ref="C29:H31"/>
    <mergeCell ref="B33:I35"/>
    <mergeCell ref="B28:C28"/>
    <mergeCell ref="D28:F28"/>
    <mergeCell ref="AR39:AW39"/>
    <mergeCell ref="AS37:AW37"/>
    <mergeCell ref="AR38:AW38"/>
    <mergeCell ref="R27:S27"/>
    <mergeCell ref="AS4:BB4"/>
    <mergeCell ref="AX37:BB37"/>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209"/>
  <sheetViews>
    <sheetView topLeftCell="AI2" workbookViewId="0">
      <selection activeCell="Q1" sqref="Q1:AM1048576"/>
    </sheetView>
  </sheetViews>
  <sheetFormatPr defaultRowHeight="12.75" x14ac:dyDescent="0.2"/>
  <cols>
    <col min="1" max="1" width="4.7109375" style="173" customWidth="1"/>
    <col min="2" max="2" width="3.140625" style="173" customWidth="1"/>
    <col min="3" max="3" width="3" style="173" customWidth="1"/>
    <col min="4" max="4" width="3.140625" style="173" customWidth="1"/>
    <col min="5" max="5" width="27.85546875" style="173" customWidth="1"/>
    <col min="6" max="10" width="8.85546875" style="173" customWidth="1"/>
    <col min="11" max="11" width="8.7109375" style="173" customWidth="1"/>
    <col min="12" max="12" width="9.140625" style="173"/>
    <col min="13" max="15" width="3.42578125" style="173" customWidth="1"/>
    <col min="16" max="16" width="25.140625" style="173" customWidth="1"/>
    <col min="17" max="29" width="5.7109375" style="173" bestFit="1" customWidth="1"/>
    <col min="30" max="39" width="6.5703125" style="173" bestFit="1" customWidth="1"/>
    <col min="40" max="40" width="9.140625" style="173"/>
    <col min="41" max="41" width="32.5703125" style="173" customWidth="1"/>
    <col min="42" max="46" width="5.42578125" style="173" bestFit="1" customWidth="1"/>
    <col min="47" max="49" width="6.140625" style="173" bestFit="1" customWidth="1"/>
    <col min="50" max="51" width="6.7109375" style="173" bestFit="1" customWidth="1"/>
    <col min="52" max="16384" width="9.140625" style="173"/>
  </cols>
  <sheetData>
    <row r="2" spans="2:51" ht="18.75" customHeight="1" x14ac:dyDescent="0.2">
      <c r="B2" s="171" t="s">
        <v>418</v>
      </c>
      <c r="C2" s="171"/>
      <c r="D2" s="171"/>
      <c r="E2" s="171"/>
      <c r="F2" s="171"/>
      <c r="G2" s="171"/>
      <c r="H2" s="171"/>
      <c r="I2" s="171"/>
      <c r="J2" s="171"/>
      <c r="K2" s="171"/>
      <c r="L2" s="172"/>
      <c r="M2" s="172"/>
      <c r="N2" s="172"/>
      <c r="O2" s="172"/>
    </row>
    <row r="3" spans="2:51" ht="15.75" customHeight="1" x14ac:dyDescent="0.25">
      <c r="B3" s="598" t="s">
        <v>417</v>
      </c>
      <c r="C3" s="598"/>
      <c r="D3" s="598"/>
      <c r="E3" s="598"/>
      <c r="F3" s="329"/>
      <c r="G3" s="329"/>
      <c r="H3" s="329"/>
      <c r="I3" s="329"/>
      <c r="J3" s="329"/>
      <c r="K3" s="329"/>
      <c r="L3" s="304"/>
      <c r="M3" s="304"/>
      <c r="N3" s="304"/>
      <c r="O3" s="304"/>
    </row>
    <row r="4" spans="2:51" ht="15.75" customHeight="1" x14ac:dyDescent="0.25">
      <c r="B4" s="352"/>
      <c r="C4" s="352"/>
      <c r="D4" s="352"/>
      <c r="E4" s="352"/>
      <c r="F4" s="329"/>
      <c r="G4" s="329"/>
      <c r="H4" s="329"/>
      <c r="I4" s="329"/>
      <c r="J4" s="329"/>
      <c r="K4" s="329"/>
      <c r="L4" s="304"/>
      <c r="M4" s="304"/>
      <c r="N4" s="304"/>
      <c r="O4" s="304"/>
    </row>
    <row r="5" spans="2:51" ht="13.5" customHeight="1" thickBot="1" x14ac:dyDescent="0.25">
      <c r="B5" s="599" t="s">
        <v>1</v>
      </c>
      <c r="C5" s="599"/>
      <c r="D5" s="599"/>
      <c r="E5" s="599"/>
      <c r="F5" s="174"/>
      <c r="G5" s="174"/>
      <c r="H5" s="174"/>
      <c r="I5" s="174"/>
      <c r="J5" s="174"/>
      <c r="K5" s="174"/>
      <c r="L5" s="175"/>
      <c r="M5" s="175"/>
      <c r="N5" s="175"/>
      <c r="O5" s="175"/>
      <c r="AP5" s="597" t="s">
        <v>2</v>
      </c>
      <c r="AQ5" s="597"/>
      <c r="AR5" s="597"/>
      <c r="AS5" s="597"/>
      <c r="AT5" s="597"/>
      <c r="AU5" s="597"/>
      <c r="AV5" s="597"/>
      <c r="AW5" s="597"/>
      <c r="AX5" s="597"/>
      <c r="AY5" s="597"/>
    </row>
    <row r="6" spans="2:51" s="216" customFormat="1" ht="17.25" customHeight="1" thickTop="1" thickBot="1" x14ac:dyDescent="0.25">
      <c r="B6" s="330" t="s">
        <v>388</v>
      </c>
      <c r="C6" s="330"/>
      <c r="D6" s="330"/>
      <c r="E6" s="330"/>
      <c r="F6" s="223" t="s">
        <v>7</v>
      </c>
      <c r="G6" s="223" t="s">
        <v>8</v>
      </c>
      <c r="H6" s="223" t="s">
        <v>9</v>
      </c>
      <c r="I6" s="223" t="s">
        <v>10</v>
      </c>
      <c r="J6" s="223" t="s">
        <v>11</v>
      </c>
      <c r="K6" s="223" t="s">
        <v>12</v>
      </c>
      <c r="L6" s="214"/>
      <c r="M6" s="330" t="s">
        <v>388</v>
      </c>
      <c r="N6" s="330"/>
      <c r="O6" s="330"/>
      <c r="P6" s="330"/>
      <c r="Q6" s="312" t="s">
        <v>13</v>
      </c>
      <c r="R6" s="312" t="s">
        <v>14</v>
      </c>
      <c r="S6" s="312" t="s">
        <v>15</v>
      </c>
      <c r="T6" s="312" t="s">
        <v>16</v>
      </c>
      <c r="U6" s="312" t="s">
        <v>17</v>
      </c>
      <c r="V6" s="312" t="s">
        <v>18</v>
      </c>
      <c r="W6" s="312" t="s">
        <v>19</v>
      </c>
      <c r="X6" s="312" t="s">
        <v>20</v>
      </c>
      <c r="Y6" s="312" t="s">
        <v>21</v>
      </c>
      <c r="Z6" s="312" t="s">
        <v>22</v>
      </c>
      <c r="AA6" s="312" t="s">
        <v>23</v>
      </c>
      <c r="AB6" s="312" t="s">
        <v>24</v>
      </c>
      <c r="AC6" s="215" t="s">
        <v>25</v>
      </c>
      <c r="AD6" s="215" t="s">
        <v>26</v>
      </c>
      <c r="AE6" s="215" t="s">
        <v>145</v>
      </c>
      <c r="AF6" s="215" t="s">
        <v>28</v>
      </c>
      <c r="AG6" s="215" t="s">
        <v>146</v>
      </c>
      <c r="AH6" s="215" t="s">
        <v>30</v>
      </c>
      <c r="AI6" s="215" t="s">
        <v>31</v>
      </c>
      <c r="AJ6" s="215" t="s">
        <v>32</v>
      </c>
      <c r="AK6" s="215" t="s">
        <v>33</v>
      </c>
      <c r="AL6" s="215" t="s">
        <v>34</v>
      </c>
      <c r="AM6" s="215" t="s">
        <v>35</v>
      </c>
      <c r="AO6" s="330" t="s">
        <v>481</v>
      </c>
      <c r="AP6" s="215" t="s">
        <v>37</v>
      </c>
      <c r="AQ6" s="215" t="s">
        <v>38</v>
      </c>
      <c r="AR6" s="215" t="s">
        <v>39</v>
      </c>
      <c r="AS6" s="215" t="s">
        <v>40</v>
      </c>
      <c r="AT6" s="215" t="s">
        <v>141</v>
      </c>
      <c r="AU6" s="215" t="s">
        <v>493</v>
      </c>
      <c r="AV6" s="215" t="s">
        <v>494</v>
      </c>
      <c r="AW6" s="215" t="s">
        <v>495</v>
      </c>
      <c r="AX6" s="215" t="s">
        <v>496</v>
      </c>
      <c r="AY6" s="215" t="s">
        <v>511</v>
      </c>
    </row>
    <row r="7" spans="2:51" ht="14.25" customHeight="1" thickTop="1" x14ac:dyDescent="0.2">
      <c r="B7" s="246"/>
      <c r="C7" s="353"/>
      <c r="D7" s="353"/>
      <c r="E7" s="353"/>
      <c r="F7" s="248"/>
      <c r="G7" s="248"/>
      <c r="H7" s="248"/>
      <c r="I7" s="248"/>
      <c r="J7" s="248"/>
      <c r="K7" s="248"/>
      <c r="L7" s="177"/>
      <c r="M7" s="213"/>
      <c r="N7" s="354"/>
      <c r="O7" s="354"/>
      <c r="P7" s="354"/>
      <c r="Q7" s="212"/>
      <c r="R7" s="212"/>
      <c r="S7" s="212"/>
      <c r="T7" s="212"/>
      <c r="U7" s="212"/>
      <c r="V7" s="212"/>
      <c r="W7" s="212"/>
      <c r="X7" s="212"/>
      <c r="Y7" s="212"/>
      <c r="Z7" s="212"/>
      <c r="AA7" s="212"/>
      <c r="AB7" s="212"/>
      <c r="AC7" s="185"/>
      <c r="AD7" s="185"/>
      <c r="AE7" s="185"/>
      <c r="AF7" s="185"/>
      <c r="AG7" s="185"/>
      <c r="AH7" s="185"/>
      <c r="AI7" s="185"/>
      <c r="AJ7" s="185"/>
      <c r="AK7" s="185"/>
      <c r="AL7" s="185"/>
      <c r="AM7" s="185"/>
      <c r="AO7" s="213"/>
      <c r="AP7" s="185"/>
      <c r="AQ7" s="185"/>
      <c r="AR7" s="185"/>
      <c r="AS7" s="185"/>
      <c r="AT7" s="185"/>
    </row>
    <row r="8" spans="2:51" s="177" customFormat="1" ht="10.5" customHeight="1" x14ac:dyDescent="0.2">
      <c r="B8" s="318">
        <v>1</v>
      </c>
      <c r="C8" s="251" t="s">
        <v>320</v>
      </c>
      <c r="D8" s="251"/>
      <c r="E8" s="251"/>
      <c r="F8" s="252">
        <v>8565</v>
      </c>
      <c r="G8" s="252">
        <v>9075</v>
      </c>
      <c r="H8" s="252">
        <v>11032</v>
      </c>
      <c r="I8" s="252">
        <v>13345</v>
      </c>
      <c r="J8" s="252">
        <v>18025</v>
      </c>
      <c r="K8" s="252">
        <v>21253</v>
      </c>
      <c r="M8" s="212">
        <v>1</v>
      </c>
      <c r="N8" s="207" t="s">
        <v>321</v>
      </c>
      <c r="O8" s="207"/>
      <c r="P8" s="207"/>
      <c r="Q8" s="209">
        <v>22942</v>
      </c>
      <c r="R8" s="209">
        <v>23848</v>
      </c>
      <c r="S8" s="209">
        <v>24568</v>
      </c>
      <c r="T8" s="209">
        <v>29407</v>
      </c>
      <c r="U8" s="209">
        <v>38793</v>
      </c>
      <c r="V8" s="209">
        <v>43023</v>
      </c>
      <c r="W8" s="323">
        <v>53173</v>
      </c>
      <c r="X8" s="323">
        <v>60505</v>
      </c>
      <c r="Y8" s="323">
        <v>75077</v>
      </c>
      <c r="Z8" s="323">
        <v>85046</v>
      </c>
      <c r="AA8" s="323">
        <v>77277</v>
      </c>
      <c r="AB8" s="323">
        <v>83231</v>
      </c>
      <c r="AC8" s="323">
        <v>98573</v>
      </c>
      <c r="AD8" s="305">
        <v>109356</v>
      </c>
      <c r="AE8" s="305">
        <v>112286</v>
      </c>
      <c r="AF8" s="305">
        <v>129336</v>
      </c>
      <c r="AG8" s="305">
        <v>155561</v>
      </c>
      <c r="AH8" s="305">
        <v>181304</v>
      </c>
      <c r="AI8" s="305">
        <v>208954</v>
      </c>
      <c r="AJ8" s="305">
        <v>276252</v>
      </c>
      <c r="AK8" s="305">
        <v>315602</v>
      </c>
      <c r="AL8" s="305">
        <v>353029</v>
      </c>
      <c r="AM8" s="305">
        <v>436459</v>
      </c>
      <c r="AO8" s="269" t="s">
        <v>389</v>
      </c>
      <c r="AP8" s="355">
        <v>531</v>
      </c>
      <c r="AQ8" s="355">
        <v>593.9</v>
      </c>
      <c r="AR8" s="355">
        <v>701.8</v>
      </c>
      <c r="AS8" s="355">
        <v>803.6</v>
      </c>
      <c r="AT8" s="355">
        <v>892.13599999999985</v>
      </c>
      <c r="AU8" s="355">
        <v>1091.47</v>
      </c>
      <c r="AV8" s="355">
        <v>1149.5050000000001</v>
      </c>
      <c r="AW8" s="355">
        <v>1411.9559999999999</v>
      </c>
      <c r="AX8" s="355">
        <v>1421.182</v>
      </c>
      <c r="AY8" s="355">
        <v>1459.326</v>
      </c>
    </row>
    <row r="9" spans="2:51" ht="12.75" customHeight="1" x14ac:dyDescent="0.2">
      <c r="B9" s="331"/>
      <c r="C9" s="231" t="s">
        <v>52</v>
      </c>
      <c r="D9" s="231" t="s">
        <v>323</v>
      </c>
      <c r="E9" s="231"/>
      <c r="F9" s="226">
        <v>7956</v>
      </c>
      <c r="G9" s="226">
        <v>8742</v>
      </c>
      <c r="H9" s="226">
        <v>10950</v>
      </c>
      <c r="I9" s="226">
        <v>13224</v>
      </c>
      <c r="J9" s="226">
        <v>16904</v>
      </c>
      <c r="K9" s="226">
        <v>20412</v>
      </c>
      <c r="M9" s="183"/>
      <c r="N9" s="192" t="s">
        <v>52</v>
      </c>
      <c r="O9" s="205" t="s">
        <v>324</v>
      </c>
      <c r="P9" s="205"/>
      <c r="Q9" s="334">
        <v>11113</v>
      </c>
      <c r="R9" s="334">
        <v>16064</v>
      </c>
      <c r="S9" s="334">
        <v>20201</v>
      </c>
      <c r="T9" s="334">
        <v>23323</v>
      </c>
      <c r="U9" s="334">
        <v>34044</v>
      </c>
      <c r="V9" s="334">
        <v>37242</v>
      </c>
      <c r="W9" s="193">
        <v>47085</v>
      </c>
      <c r="X9" s="193">
        <v>55732</v>
      </c>
      <c r="Y9" s="193">
        <v>69496</v>
      </c>
      <c r="Z9" s="193">
        <v>79088</v>
      </c>
      <c r="AA9" s="193">
        <v>70050</v>
      </c>
      <c r="AB9" s="193">
        <v>75999</v>
      </c>
      <c r="AC9" s="193">
        <v>85500</v>
      </c>
      <c r="AD9" s="194">
        <v>96895</v>
      </c>
      <c r="AE9" s="194">
        <v>99550</v>
      </c>
      <c r="AF9" s="194">
        <v>108720</v>
      </c>
      <c r="AG9" s="194">
        <v>123939</v>
      </c>
      <c r="AH9" s="194">
        <v>143719</v>
      </c>
      <c r="AI9" s="194">
        <v>168604</v>
      </c>
      <c r="AJ9" s="194">
        <v>222720</v>
      </c>
      <c r="AK9" s="194">
        <v>250318</v>
      </c>
      <c r="AL9" s="194">
        <v>283065</v>
      </c>
      <c r="AM9" s="194">
        <v>360255</v>
      </c>
      <c r="AO9" s="335" t="s">
        <v>390</v>
      </c>
      <c r="AP9" s="333">
        <v>460.8</v>
      </c>
      <c r="AQ9" s="333">
        <v>518.29999999999995</v>
      </c>
      <c r="AR9" s="333">
        <v>569.29999999999995</v>
      </c>
      <c r="AS9" s="333">
        <v>646.29999999999995</v>
      </c>
      <c r="AT9" s="333">
        <v>726.88699999999994</v>
      </c>
      <c r="AU9" s="333">
        <v>901.45299999999997</v>
      </c>
      <c r="AV9" s="333">
        <v>928.84100000000001</v>
      </c>
      <c r="AW9" s="333">
        <v>1078.76</v>
      </c>
      <c r="AX9" s="333">
        <v>1167.422</v>
      </c>
      <c r="AY9" s="333">
        <v>1197.3800000000001</v>
      </c>
    </row>
    <row r="10" spans="2:51" ht="12.75" customHeight="1" x14ac:dyDescent="0.2">
      <c r="B10" s="336"/>
      <c r="C10" s="231"/>
      <c r="D10" s="337" t="s">
        <v>56</v>
      </c>
      <c r="E10" s="231" t="s">
        <v>326</v>
      </c>
      <c r="F10" s="232">
        <v>1389</v>
      </c>
      <c r="G10" s="232">
        <v>1484</v>
      </c>
      <c r="H10" s="232">
        <v>1663</v>
      </c>
      <c r="I10" s="232">
        <v>1844</v>
      </c>
      <c r="J10" s="232">
        <v>1947</v>
      </c>
      <c r="K10" s="232">
        <v>2314</v>
      </c>
      <c r="M10" s="183"/>
      <c r="N10" s="192"/>
      <c r="O10" s="192" t="s">
        <v>56</v>
      </c>
      <c r="P10" s="192" t="s">
        <v>326</v>
      </c>
      <c r="Q10" s="334">
        <v>2504</v>
      </c>
      <c r="R10" s="334">
        <v>2944</v>
      </c>
      <c r="S10" s="334">
        <v>3169</v>
      </c>
      <c r="T10" s="334">
        <v>4650</v>
      </c>
      <c r="U10" s="334">
        <v>5323</v>
      </c>
      <c r="V10" s="334">
        <v>4744</v>
      </c>
      <c r="W10" s="193">
        <v>5711</v>
      </c>
      <c r="X10" s="193">
        <v>5397</v>
      </c>
      <c r="Y10" s="193">
        <v>6400</v>
      </c>
      <c r="Z10" s="193">
        <v>8603</v>
      </c>
      <c r="AA10" s="193">
        <v>10359</v>
      </c>
      <c r="AB10" s="193">
        <v>12150</v>
      </c>
      <c r="AC10" s="193">
        <v>12084</v>
      </c>
      <c r="AD10" s="194">
        <v>11322</v>
      </c>
      <c r="AE10" s="194">
        <v>11641</v>
      </c>
      <c r="AF10" s="194">
        <v>12568</v>
      </c>
      <c r="AG10" s="194">
        <v>18188</v>
      </c>
      <c r="AH10" s="194">
        <v>19149</v>
      </c>
      <c r="AI10" s="194">
        <v>22155</v>
      </c>
      <c r="AJ10" s="194">
        <v>31456</v>
      </c>
      <c r="AK10" s="194">
        <v>30627</v>
      </c>
      <c r="AL10" s="194">
        <v>25069</v>
      </c>
      <c r="AM10" s="194">
        <v>36841</v>
      </c>
      <c r="AO10" s="335" t="s">
        <v>391</v>
      </c>
      <c r="AP10" s="333">
        <v>32.6</v>
      </c>
      <c r="AQ10" s="333">
        <v>42.1</v>
      </c>
      <c r="AR10" s="333">
        <v>77.400000000000006</v>
      </c>
      <c r="AS10" s="333">
        <v>96.5</v>
      </c>
      <c r="AT10" s="333">
        <v>98.054000000000002</v>
      </c>
      <c r="AU10" s="333">
        <v>142.916</v>
      </c>
      <c r="AV10" s="333">
        <v>155.375</v>
      </c>
      <c r="AW10" s="333">
        <v>197.49799999999999</v>
      </c>
      <c r="AX10" s="333">
        <v>192.643</v>
      </c>
      <c r="AY10" s="333">
        <v>189.791</v>
      </c>
    </row>
    <row r="11" spans="2:51" ht="12.75" customHeight="1" x14ac:dyDescent="0.2">
      <c r="B11" s="336"/>
      <c r="C11" s="231"/>
      <c r="D11" s="337" t="s">
        <v>59</v>
      </c>
      <c r="E11" s="231" t="s">
        <v>328</v>
      </c>
      <c r="F11" s="232">
        <v>1470</v>
      </c>
      <c r="G11" s="232">
        <v>1752</v>
      </c>
      <c r="H11" s="232">
        <v>3336</v>
      </c>
      <c r="I11" s="232">
        <v>5072</v>
      </c>
      <c r="J11" s="232">
        <v>7935</v>
      </c>
      <c r="K11" s="232">
        <v>11103</v>
      </c>
      <c r="M11" s="183"/>
      <c r="N11" s="192"/>
      <c r="O11" s="192" t="s">
        <v>59</v>
      </c>
      <c r="P11" s="192" t="s">
        <v>329</v>
      </c>
      <c r="Q11" s="334">
        <v>8609</v>
      </c>
      <c r="R11" s="334">
        <v>13120</v>
      </c>
      <c r="S11" s="334">
        <v>17032</v>
      </c>
      <c r="T11" s="334">
        <v>18673</v>
      </c>
      <c r="U11" s="334">
        <v>28721</v>
      </c>
      <c r="V11" s="334">
        <v>32498</v>
      </c>
      <c r="W11" s="193">
        <v>41374</v>
      </c>
      <c r="X11" s="193">
        <v>50335</v>
      </c>
      <c r="Y11" s="193">
        <v>63096</v>
      </c>
      <c r="Z11" s="193">
        <v>70485</v>
      </c>
      <c r="AA11" s="193">
        <v>59691</v>
      </c>
      <c r="AB11" s="193">
        <v>63849</v>
      </c>
      <c r="AC11" s="193">
        <v>73416</v>
      </c>
      <c r="AD11" s="194">
        <v>85573</v>
      </c>
      <c r="AE11" s="194">
        <v>87909</v>
      </c>
      <c r="AF11" s="194">
        <v>96153</v>
      </c>
      <c r="AG11" s="194">
        <v>105751</v>
      </c>
      <c r="AH11" s="194">
        <v>124570</v>
      </c>
      <c r="AI11" s="194">
        <v>146449</v>
      </c>
      <c r="AJ11" s="194">
        <v>191264</v>
      </c>
      <c r="AK11" s="194">
        <v>219691</v>
      </c>
      <c r="AL11" s="194">
        <v>257996</v>
      </c>
      <c r="AM11" s="194">
        <v>323414</v>
      </c>
      <c r="AO11" s="338" t="s">
        <v>393</v>
      </c>
      <c r="AP11" s="339">
        <v>2.8</v>
      </c>
      <c r="AQ11" s="339">
        <v>5.2</v>
      </c>
      <c r="AR11" s="339">
        <v>4.5</v>
      </c>
      <c r="AS11" s="339">
        <v>6.6</v>
      </c>
      <c r="AT11" s="339">
        <v>7.8120000000000003</v>
      </c>
      <c r="AU11" s="339">
        <v>2.073</v>
      </c>
      <c r="AV11" s="339">
        <v>4.6609999999999996</v>
      </c>
      <c r="AW11" s="339">
        <v>2.278</v>
      </c>
      <c r="AX11" s="339">
        <v>2.8159999999999998</v>
      </c>
      <c r="AY11" s="339">
        <v>6.335</v>
      </c>
    </row>
    <row r="12" spans="2:51" ht="12.75" customHeight="1" x14ac:dyDescent="0.2">
      <c r="B12" s="336"/>
      <c r="C12" s="231"/>
      <c r="D12" s="337" t="s">
        <v>64</v>
      </c>
      <c r="E12" s="231" t="s">
        <v>329</v>
      </c>
      <c r="F12" s="232">
        <v>5097</v>
      </c>
      <c r="G12" s="232">
        <v>5506</v>
      </c>
      <c r="H12" s="232">
        <v>5951</v>
      </c>
      <c r="I12" s="232">
        <v>6308</v>
      </c>
      <c r="J12" s="232">
        <v>7022</v>
      </c>
      <c r="K12" s="232">
        <v>6995</v>
      </c>
      <c r="M12" s="183"/>
      <c r="N12" s="192" t="s">
        <v>74</v>
      </c>
      <c r="O12" s="205" t="s">
        <v>331</v>
      </c>
      <c r="P12" s="205"/>
      <c r="Q12" s="334">
        <v>11829</v>
      </c>
      <c r="R12" s="334">
        <v>7784</v>
      </c>
      <c r="S12" s="334">
        <v>4367</v>
      </c>
      <c r="T12" s="334">
        <v>6084</v>
      </c>
      <c r="U12" s="334">
        <v>4749</v>
      </c>
      <c r="V12" s="334">
        <v>5781</v>
      </c>
      <c r="W12" s="193">
        <v>6089</v>
      </c>
      <c r="X12" s="193">
        <v>4773</v>
      </c>
      <c r="Y12" s="193">
        <v>5581</v>
      </c>
      <c r="Z12" s="193">
        <v>5958</v>
      </c>
      <c r="AA12" s="193">
        <v>7227</v>
      </c>
      <c r="AB12" s="193">
        <v>7232</v>
      </c>
      <c r="AC12" s="193">
        <v>13073</v>
      </c>
      <c r="AD12" s="194">
        <v>12461</v>
      </c>
      <c r="AE12" s="194">
        <v>12736</v>
      </c>
      <c r="AF12" s="194">
        <v>20616</v>
      </c>
      <c r="AG12" s="194">
        <v>31622</v>
      </c>
      <c r="AH12" s="194">
        <v>37585</v>
      </c>
      <c r="AI12" s="194">
        <v>40350</v>
      </c>
      <c r="AJ12" s="194">
        <v>53532</v>
      </c>
      <c r="AK12" s="194">
        <v>65284</v>
      </c>
      <c r="AL12" s="194">
        <v>69964</v>
      </c>
      <c r="AM12" s="194">
        <v>76204</v>
      </c>
      <c r="AO12" s="338" t="s">
        <v>512</v>
      </c>
      <c r="AP12" s="440" t="s">
        <v>66</v>
      </c>
      <c r="AQ12" s="440" t="s">
        <v>66</v>
      </c>
      <c r="AR12" s="440" t="s">
        <v>66</v>
      </c>
      <c r="AS12" s="440" t="s">
        <v>66</v>
      </c>
      <c r="AT12" s="440" t="s">
        <v>66</v>
      </c>
      <c r="AU12" s="339">
        <v>58.661999999999999</v>
      </c>
      <c r="AV12" s="339">
        <v>77.738</v>
      </c>
      <c r="AW12" s="339">
        <v>105.88500000000001</v>
      </c>
      <c r="AX12" s="339">
        <v>90.216999999999999</v>
      </c>
      <c r="AY12" s="339">
        <v>105.54900000000001</v>
      </c>
    </row>
    <row r="13" spans="2:51" ht="12.75" customHeight="1" x14ac:dyDescent="0.2">
      <c r="B13" s="336"/>
      <c r="C13" s="255" t="s">
        <v>74</v>
      </c>
      <c r="D13" s="255" t="s">
        <v>332</v>
      </c>
      <c r="E13" s="255"/>
      <c r="F13" s="340">
        <v>609</v>
      </c>
      <c r="G13" s="340">
        <v>333</v>
      </c>
      <c r="H13" s="340">
        <v>82</v>
      </c>
      <c r="I13" s="340">
        <v>121</v>
      </c>
      <c r="J13" s="232">
        <v>1121</v>
      </c>
      <c r="K13" s="340">
        <v>841</v>
      </c>
      <c r="M13" s="289">
        <v>2</v>
      </c>
      <c r="N13" s="207" t="s">
        <v>333</v>
      </c>
      <c r="O13" s="207"/>
      <c r="P13" s="207"/>
      <c r="Q13" s="332">
        <v>23597</v>
      </c>
      <c r="R13" s="332">
        <v>24325</v>
      </c>
      <c r="S13" s="332">
        <v>25237</v>
      </c>
      <c r="T13" s="332">
        <v>31376</v>
      </c>
      <c r="U13" s="332">
        <v>37053</v>
      </c>
      <c r="V13" s="332">
        <v>43039</v>
      </c>
      <c r="W13" s="189">
        <v>49092</v>
      </c>
      <c r="X13" s="189">
        <v>56245</v>
      </c>
      <c r="Y13" s="189">
        <v>70011</v>
      </c>
      <c r="Z13" s="189">
        <v>75502</v>
      </c>
      <c r="AA13" s="189">
        <v>78274</v>
      </c>
      <c r="AB13" s="189">
        <v>82854</v>
      </c>
      <c r="AC13" s="189">
        <v>95475</v>
      </c>
      <c r="AD13" s="187">
        <v>98601</v>
      </c>
      <c r="AE13" s="187">
        <v>101526</v>
      </c>
      <c r="AF13" s="187">
        <v>115022</v>
      </c>
      <c r="AG13" s="187">
        <v>130918</v>
      </c>
      <c r="AH13" s="187">
        <v>136376</v>
      </c>
      <c r="AI13" s="187">
        <v>157404</v>
      </c>
      <c r="AJ13" s="187">
        <v>201081</v>
      </c>
      <c r="AK13" s="187">
        <v>232188</v>
      </c>
      <c r="AL13" s="187">
        <v>276534</v>
      </c>
      <c r="AM13" s="187">
        <v>318243</v>
      </c>
      <c r="AO13" s="338" t="s">
        <v>394</v>
      </c>
      <c r="AP13" s="339">
        <v>1.2</v>
      </c>
      <c r="AQ13" s="339">
        <v>1.3</v>
      </c>
      <c r="AR13" s="339">
        <v>1.5</v>
      </c>
      <c r="AS13" s="339">
        <v>1.6</v>
      </c>
      <c r="AT13" s="339">
        <v>1.8160000000000001</v>
      </c>
      <c r="AU13" s="339">
        <v>2.6549999999999998</v>
      </c>
      <c r="AV13" s="339">
        <v>2.706</v>
      </c>
      <c r="AW13" s="339">
        <v>3.4729999999999999</v>
      </c>
      <c r="AX13" s="339">
        <v>3.6040000000000001</v>
      </c>
      <c r="AY13" s="339">
        <v>2.3519999999999999</v>
      </c>
    </row>
    <row r="14" spans="2:51" ht="12.75" customHeight="1" x14ac:dyDescent="0.2">
      <c r="B14" s="331">
        <v>2</v>
      </c>
      <c r="C14" s="251" t="s">
        <v>335</v>
      </c>
      <c r="D14" s="251"/>
      <c r="E14" s="251"/>
      <c r="F14" s="226">
        <v>8573</v>
      </c>
      <c r="G14" s="226">
        <v>10265</v>
      </c>
      <c r="H14" s="226">
        <v>12427</v>
      </c>
      <c r="I14" s="226">
        <v>14668</v>
      </c>
      <c r="J14" s="226">
        <v>19499</v>
      </c>
      <c r="K14" s="226">
        <v>23252</v>
      </c>
      <c r="M14" s="289"/>
      <c r="N14" s="207" t="s">
        <v>336</v>
      </c>
      <c r="O14" s="207"/>
      <c r="P14" s="207"/>
      <c r="Q14" s="289">
        <v>-655</v>
      </c>
      <c r="R14" s="289">
        <v>-476</v>
      </c>
      <c r="S14" s="289">
        <v>-668</v>
      </c>
      <c r="T14" s="332">
        <v>-1969</v>
      </c>
      <c r="U14" s="332">
        <v>1740</v>
      </c>
      <c r="V14" s="289">
        <v>-16</v>
      </c>
      <c r="W14" s="189">
        <v>4081</v>
      </c>
      <c r="X14" s="189">
        <v>4260</v>
      </c>
      <c r="Y14" s="189">
        <v>5066</v>
      </c>
      <c r="Z14" s="189">
        <v>9544</v>
      </c>
      <c r="AA14" s="296">
        <v>-997</v>
      </c>
      <c r="AB14" s="296">
        <v>377</v>
      </c>
      <c r="AC14" s="189">
        <v>3098</v>
      </c>
      <c r="AD14" s="187">
        <v>10755</v>
      </c>
      <c r="AE14" s="187">
        <v>10760</v>
      </c>
      <c r="AF14" s="187">
        <v>14314</v>
      </c>
      <c r="AG14" s="187">
        <v>24643</v>
      </c>
      <c r="AH14" s="187">
        <v>44928</v>
      </c>
      <c r="AI14" s="187">
        <v>51550</v>
      </c>
      <c r="AJ14" s="187">
        <v>75171</v>
      </c>
      <c r="AK14" s="187">
        <v>83415</v>
      </c>
      <c r="AL14" s="187">
        <v>76495</v>
      </c>
      <c r="AM14" s="187">
        <v>118216</v>
      </c>
      <c r="AO14" s="338" t="s">
        <v>395</v>
      </c>
      <c r="AP14" s="339">
        <v>9.1999999999999993</v>
      </c>
      <c r="AQ14" s="339">
        <v>11</v>
      </c>
      <c r="AR14" s="339">
        <v>12.5</v>
      </c>
      <c r="AS14" s="339">
        <v>14.9</v>
      </c>
      <c r="AT14" s="339">
        <v>21.844000000000001</v>
      </c>
      <c r="AU14" s="339">
        <v>27.18</v>
      </c>
      <c r="AV14" s="339">
        <v>28.780999999999999</v>
      </c>
      <c r="AW14" s="339">
        <v>51.691000000000003</v>
      </c>
      <c r="AX14" s="339">
        <v>58.561</v>
      </c>
      <c r="AY14" s="339">
        <v>48.34</v>
      </c>
    </row>
    <row r="15" spans="2:51" ht="12.75" customHeight="1" x14ac:dyDescent="0.2">
      <c r="B15" s="336"/>
      <c r="C15" s="258" t="s">
        <v>52</v>
      </c>
      <c r="D15" s="255" t="s">
        <v>396</v>
      </c>
      <c r="E15" s="255"/>
      <c r="F15" s="232">
        <v>1173</v>
      </c>
      <c r="G15" s="232">
        <v>1458</v>
      </c>
      <c r="H15" s="232">
        <v>1458</v>
      </c>
      <c r="I15" s="232">
        <v>1397</v>
      </c>
      <c r="J15" s="232">
        <v>2698</v>
      </c>
      <c r="K15" s="232">
        <v>3274</v>
      </c>
      <c r="M15" s="289">
        <v>3</v>
      </c>
      <c r="N15" s="207" t="s">
        <v>219</v>
      </c>
      <c r="O15" s="207"/>
      <c r="P15" s="207"/>
      <c r="Q15" s="332">
        <v>8759</v>
      </c>
      <c r="R15" s="332">
        <v>6472</v>
      </c>
      <c r="S15" s="332">
        <v>7336</v>
      </c>
      <c r="T15" s="332">
        <v>10358</v>
      </c>
      <c r="U15" s="332">
        <v>11371</v>
      </c>
      <c r="V15" s="332">
        <v>11673</v>
      </c>
      <c r="W15" s="189">
        <v>7793</v>
      </c>
      <c r="X15" s="189">
        <v>12559</v>
      </c>
      <c r="Y15" s="189">
        <v>13788</v>
      </c>
      <c r="Z15" s="189">
        <v>10682</v>
      </c>
      <c r="AA15" s="189">
        <v>14613</v>
      </c>
      <c r="AB15" s="189">
        <v>14946</v>
      </c>
      <c r="AC15" s="189">
        <v>15427</v>
      </c>
      <c r="AD15" s="187">
        <v>17002</v>
      </c>
      <c r="AE15" s="187">
        <v>16928</v>
      </c>
      <c r="AF15" s="187">
        <v>24147</v>
      </c>
      <c r="AG15" s="187">
        <v>39446</v>
      </c>
      <c r="AH15" s="187">
        <v>62849</v>
      </c>
      <c r="AI15" s="187">
        <f>117025</f>
        <v>117025</v>
      </c>
      <c r="AJ15" s="187">
        <v>137113</v>
      </c>
      <c r="AK15" s="187">
        <v>137956</v>
      </c>
      <c r="AL15" s="187">
        <v>141512</v>
      </c>
      <c r="AM15" s="187">
        <v>149472</v>
      </c>
      <c r="AO15" s="338" t="s">
        <v>397</v>
      </c>
      <c r="AP15" s="339">
        <v>6.3</v>
      </c>
      <c r="AQ15" s="339">
        <v>6.7</v>
      </c>
      <c r="AR15" s="339">
        <v>9.3000000000000007</v>
      </c>
      <c r="AS15" s="339">
        <v>10.4</v>
      </c>
      <c r="AT15" s="339">
        <v>10.098000000000001</v>
      </c>
      <c r="AU15" s="339">
        <v>11.801</v>
      </c>
      <c r="AV15" s="339">
        <v>12.92</v>
      </c>
      <c r="AW15" s="339">
        <v>14.529</v>
      </c>
      <c r="AX15" s="339">
        <v>14.923</v>
      </c>
      <c r="AY15" s="339">
        <v>9.8640000000000008</v>
      </c>
    </row>
    <row r="16" spans="2:51" ht="12.75" customHeight="1" x14ac:dyDescent="0.2">
      <c r="B16" s="336"/>
      <c r="C16" s="258" t="s">
        <v>74</v>
      </c>
      <c r="D16" s="255" t="s">
        <v>398</v>
      </c>
      <c r="E16" s="255"/>
      <c r="F16" s="232">
        <v>7400</v>
      </c>
      <c r="G16" s="232">
        <v>8807</v>
      </c>
      <c r="H16" s="232">
        <v>10969</v>
      </c>
      <c r="I16" s="232">
        <v>13270</v>
      </c>
      <c r="J16" s="232">
        <v>16801</v>
      </c>
      <c r="K16" s="232">
        <v>19978</v>
      </c>
      <c r="M16" s="183"/>
      <c r="N16" s="192" t="s">
        <v>52</v>
      </c>
      <c r="O16" s="205" t="s">
        <v>340</v>
      </c>
      <c r="P16" s="205"/>
      <c r="Q16" s="334">
        <v>3923</v>
      </c>
      <c r="R16" s="334">
        <v>2937</v>
      </c>
      <c r="S16" s="334">
        <v>3196</v>
      </c>
      <c r="T16" s="334">
        <v>5998</v>
      </c>
      <c r="U16" s="334">
        <v>6302</v>
      </c>
      <c r="V16" s="334">
        <v>6141</v>
      </c>
      <c r="W16" s="193">
        <v>3486</v>
      </c>
      <c r="X16" s="193">
        <v>5700</v>
      </c>
      <c r="Y16" s="193">
        <v>7414</v>
      </c>
      <c r="Z16" s="193">
        <v>5000</v>
      </c>
      <c r="AA16" s="193">
        <v>7822</v>
      </c>
      <c r="AB16" s="193">
        <v>7854</v>
      </c>
      <c r="AC16" s="193">
        <v>8799</v>
      </c>
      <c r="AD16" s="194">
        <v>8093</v>
      </c>
      <c r="AE16" s="194">
        <v>11640</v>
      </c>
      <c r="AF16" s="194">
        <v>18632</v>
      </c>
      <c r="AG16" s="194">
        <v>25801</v>
      </c>
      <c r="AH16" s="194">
        <v>38970</v>
      </c>
      <c r="AI16" s="194">
        <v>37963</v>
      </c>
      <c r="AJ16" s="194">
        <v>68817</v>
      </c>
      <c r="AK16" s="194">
        <v>79189</v>
      </c>
      <c r="AL16" s="194">
        <v>72427</v>
      </c>
      <c r="AM16" s="194">
        <v>80771</v>
      </c>
      <c r="AO16" s="338" t="s">
        <v>105</v>
      </c>
      <c r="AP16" s="339">
        <v>13.1</v>
      </c>
      <c r="AQ16" s="339">
        <v>17.899999999999999</v>
      </c>
      <c r="AR16" s="339">
        <v>49.6</v>
      </c>
      <c r="AS16" s="339">
        <v>63</v>
      </c>
      <c r="AT16" s="339">
        <v>56.484000000000002</v>
      </c>
      <c r="AU16" s="339">
        <v>40.545000000000002</v>
      </c>
      <c r="AV16" s="339">
        <v>28.568999999999999</v>
      </c>
      <c r="AW16" s="339">
        <v>19.641999999999999</v>
      </c>
      <c r="AX16" s="339">
        <v>22.521999999999998</v>
      </c>
      <c r="AY16" s="339">
        <v>17.350999999999999</v>
      </c>
    </row>
    <row r="17" spans="2:51" ht="12.75" customHeight="1" x14ac:dyDescent="0.2">
      <c r="B17" s="331"/>
      <c r="C17" s="251" t="s">
        <v>342</v>
      </c>
      <c r="D17" s="251"/>
      <c r="E17" s="251"/>
      <c r="F17" s="341">
        <v>-8</v>
      </c>
      <c r="G17" s="226">
        <v>-1190</v>
      </c>
      <c r="H17" s="226">
        <v>-1395</v>
      </c>
      <c r="I17" s="226">
        <v>-1323</v>
      </c>
      <c r="J17" s="226">
        <v>-1473</v>
      </c>
      <c r="K17" s="226">
        <v>-1999</v>
      </c>
      <c r="M17" s="183"/>
      <c r="N17" s="192" t="s">
        <v>74</v>
      </c>
      <c r="O17" s="205" t="s">
        <v>343</v>
      </c>
      <c r="P17" s="205"/>
      <c r="Q17" s="334">
        <v>4836</v>
      </c>
      <c r="R17" s="334">
        <v>3535</v>
      </c>
      <c r="S17" s="334">
        <v>4140</v>
      </c>
      <c r="T17" s="334">
        <v>4360</v>
      </c>
      <c r="U17" s="334">
        <v>5069</v>
      </c>
      <c r="V17" s="334">
        <v>5532</v>
      </c>
      <c r="W17" s="193">
        <v>4307</v>
      </c>
      <c r="X17" s="193">
        <v>7254</v>
      </c>
      <c r="Y17" s="193">
        <v>6851</v>
      </c>
      <c r="Z17" s="193">
        <v>5682</v>
      </c>
      <c r="AA17" s="193">
        <v>7366</v>
      </c>
      <c r="AB17" s="193">
        <v>7677</v>
      </c>
      <c r="AC17" s="193">
        <v>6628</v>
      </c>
      <c r="AD17" s="194">
        <v>8909</v>
      </c>
      <c r="AE17" s="194">
        <v>5288</v>
      </c>
      <c r="AF17" s="194">
        <v>6162</v>
      </c>
      <c r="AG17" s="194">
        <v>13645</v>
      </c>
      <c r="AH17" s="194">
        <v>24022</v>
      </c>
      <c r="AI17" s="194">
        <v>46062</v>
      </c>
      <c r="AJ17" s="194">
        <v>68296</v>
      </c>
      <c r="AK17" s="194">
        <v>58767</v>
      </c>
      <c r="AL17" s="194">
        <v>74385</v>
      </c>
      <c r="AM17" s="194">
        <v>68701</v>
      </c>
      <c r="AO17" s="335" t="s">
        <v>399</v>
      </c>
      <c r="AP17" s="333">
        <v>24</v>
      </c>
      <c r="AQ17" s="333">
        <v>25.8</v>
      </c>
      <c r="AR17" s="333">
        <v>28.1</v>
      </c>
      <c r="AS17" s="333">
        <v>23</v>
      </c>
      <c r="AT17" s="333">
        <v>45.3</v>
      </c>
      <c r="AU17" s="333">
        <v>31.306999999999999</v>
      </c>
      <c r="AV17" s="333">
        <v>32.284999999999997</v>
      </c>
      <c r="AW17" s="333">
        <v>61.558999999999997</v>
      </c>
      <c r="AX17" s="333">
        <v>39.741999999999997</v>
      </c>
      <c r="AY17" s="333">
        <v>55.29</v>
      </c>
    </row>
    <row r="18" spans="2:51" ht="12.75" customHeight="1" x14ac:dyDescent="0.2">
      <c r="B18" s="331">
        <v>3</v>
      </c>
      <c r="C18" s="251" t="s">
        <v>345</v>
      </c>
      <c r="D18" s="251"/>
      <c r="E18" s="251"/>
      <c r="F18" s="226">
        <v>2155</v>
      </c>
      <c r="G18" s="226">
        <v>2526</v>
      </c>
      <c r="H18" s="226">
        <v>2743</v>
      </c>
      <c r="I18" s="226">
        <v>2694</v>
      </c>
      <c r="J18" s="226">
        <v>3149</v>
      </c>
      <c r="K18" s="226">
        <v>4227</v>
      </c>
      <c r="M18" s="183"/>
      <c r="N18" s="192" t="s">
        <v>104</v>
      </c>
      <c r="O18" s="205" t="s">
        <v>380</v>
      </c>
      <c r="P18" s="205"/>
      <c r="Q18" s="342">
        <v>0</v>
      </c>
      <c r="R18" s="342">
        <v>0</v>
      </c>
      <c r="S18" s="342">
        <v>0</v>
      </c>
      <c r="T18" s="342">
        <v>0</v>
      </c>
      <c r="U18" s="342">
        <v>0</v>
      </c>
      <c r="V18" s="342">
        <v>0</v>
      </c>
      <c r="W18" s="342">
        <v>0</v>
      </c>
      <c r="X18" s="181">
        <v>-395</v>
      </c>
      <c r="Y18" s="181">
        <v>-476</v>
      </c>
      <c r="Z18" s="342">
        <v>0</v>
      </c>
      <c r="AA18" s="181">
        <v>-575</v>
      </c>
      <c r="AB18" s="181">
        <v>-585</v>
      </c>
      <c r="AC18" s="342">
        <v>0</v>
      </c>
      <c r="AD18" s="342">
        <v>0</v>
      </c>
      <c r="AE18" s="342">
        <v>0</v>
      </c>
      <c r="AF18" s="181">
        <v>-647</v>
      </c>
      <c r="AG18" s="342">
        <v>0</v>
      </c>
      <c r="AH18" s="197">
        <v>-143</v>
      </c>
      <c r="AI18" s="194">
        <f>33000</f>
        <v>33000</v>
      </c>
      <c r="AJ18" s="342">
        <v>0</v>
      </c>
      <c r="AK18" s="342">
        <v>0</v>
      </c>
      <c r="AL18" s="194">
        <v>-5300</v>
      </c>
      <c r="AM18" s="342">
        <v>0</v>
      </c>
      <c r="AO18" s="338" t="s">
        <v>401</v>
      </c>
      <c r="AP18" s="339">
        <v>1.3</v>
      </c>
      <c r="AQ18" s="339">
        <v>1.3</v>
      </c>
      <c r="AR18" s="339">
        <v>0.5</v>
      </c>
      <c r="AS18" s="339">
        <v>0.4</v>
      </c>
      <c r="AT18" s="339">
        <v>0.156</v>
      </c>
      <c r="AU18" s="339">
        <v>0.23300000000000001</v>
      </c>
      <c r="AV18" s="339">
        <v>0.28199999999999997</v>
      </c>
      <c r="AW18" s="339">
        <v>0.161</v>
      </c>
      <c r="AX18" s="339">
        <v>0.64100000000000001</v>
      </c>
      <c r="AY18" s="339">
        <v>0.41299999999999998</v>
      </c>
    </row>
    <row r="19" spans="2:51" ht="12.75" customHeight="1" x14ac:dyDescent="0.2">
      <c r="B19" s="336"/>
      <c r="C19" s="258" t="s">
        <v>52</v>
      </c>
      <c r="D19" s="255" t="s">
        <v>198</v>
      </c>
      <c r="E19" s="255"/>
      <c r="F19" s="232">
        <v>2099</v>
      </c>
      <c r="G19" s="232">
        <v>2444</v>
      </c>
      <c r="H19" s="232">
        <v>2668</v>
      </c>
      <c r="I19" s="232">
        <v>2600</v>
      </c>
      <c r="J19" s="232">
        <v>3081</v>
      </c>
      <c r="K19" s="232">
        <v>4157</v>
      </c>
      <c r="M19" s="343">
        <v>4</v>
      </c>
      <c r="N19" s="207" t="s">
        <v>348</v>
      </c>
      <c r="O19" s="207"/>
      <c r="P19" s="207"/>
      <c r="Q19" s="183"/>
      <c r="R19" s="183"/>
      <c r="S19" s="183"/>
      <c r="T19" s="183"/>
      <c r="U19" s="183"/>
      <c r="V19" s="183"/>
      <c r="W19" s="181"/>
      <c r="X19" s="181"/>
      <c r="Y19" s="181"/>
      <c r="Z19" s="181"/>
      <c r="AA19" s="181"/>
      <c r="AB19" s="181"/>
      <c r="AC19" s="181"/>
      <c r="AD19" s="181"/>
      <c r="AE19" s="181"/>
      <c r="AF19" s="181"/>
      <c r="AG19" s="181"/>
      <c r="AH19" s="181"/>
      <c r="AI19" s="181"/>
      <c r="AJ19" s="181"/>
      <c r="AK19" s="181"/>
      <c r="AL19" s="181"/>
      <c r="AM19" s="181"/>
      <c r="AO19" s="338" t="s">
        <v>515</v>
      </c>
      <c r="AP19" s="440" t="s">
        <v>66</v>
      </c>
      <c r="AQ19" s="440" t="s">
        <v>66</v>
      </c>
      <c r="AR19" s="440" t="s">
        <v>66</v>
      </c>
      <c r="AS19" s="440" t="s">
        <v>66</v>
      </c>
      <c r="AT19" s="440" t="s">
        <v>66</v>
      </c>
      <c r="AU19" s="440" t="s">
        <v>66</v>
      </c>
      <c r="AV19" s="440" t="s">
        <v>66</v>
      </c>
      <c r="AW19" s="339">
        <v>17.568000000000001</v>
      </c>
      <c r="AX19" s="339" t="s">
        <v>66</v>
      </c>
      <c r="AY19" s="339">
        <v>7</v>
      </c>
    </row>
    <row r="20" spans="2:51" ht="12.75" customHeight="1" x14ac:dyDescent="0.2">
      <c r="B20" s="336"/>
      <c r="C20" s="258" t="s">
        <v>74</v>
      </c>
      <c r="D20" s="255" t="s">
        <v>339</v>
      </c>
      <c r="E20" s="255"/>
      <c r="F20" s="340">
        <v>56</v>
      </c>
      <c r="G20" s="340">
        <v>82</v>
      </c>
      <c r="H20" s="340">
        <v>75</v>
      </c>
      <c r="I20" s="340">
        <v>94</v>
      </c>
      <c r="J20" s="340">
        <v>68</v>
      </c>
      <c r="K20" s="340">
        <v>70</v>
      </c>
      <c r="M20" s="183"/>
      <c r="N20" s="192" t="s">
        <v>52</v>
      </c>
      <c r="O20" s="205" t="s">
        <v>350</v>
      </c>
      <c r="P20" s="205"/>
      <c r="Q20" s="183">
        <v>-655</v>
      </c>
      <c r="R20" s="183">
        <v>-476</v>
      </c>
      <c r="S20" s="183">
        <v>-668</v>
      </c>
      <c r="T20" s="334">
        <v>-1969</v>
      </c>
      <c r="U20" s="334">
        <v>1740</v>
      </c>
      <c r="V20" s="183">
        <v>-16</v>
      </c>
      <c r="W20" s="193">
        <v>4081</v>
      </c>
      <c r="X20" s="193">
        <v>4260</v>
      </c>
      <c r="Y20" s="193">
        <v>5066</v>
      </c>
      <c r="Z20" s="193">
        <v>9544</v>
      </c>
      <c r="AA20" s="181">
        <v>-997</v>
      </c>
      <c r="AB20" s="181">
        <v>377</v>
      </c>
      <c r="AC20" s="193">
        <v>3098</v>
      </c>
      <c r="AD20" s="194">
        <v>10755</v>
      </c>
      <c r="AE20" s="194">
        <v>10760</v>
      </c>
      <c r="AF20" s="194">
        <v>14314</v>
      </c>
      <c r="AG20" s="194">
        <v>24643</v>
      </c>
      <c r="AH20" s="194">
        <v>44928</v>
      </c>
      <c r="AI20" s="194">
        <v>58400</v>
      </c>
      <c r="AJ20" s="194">
        <v>75171</v>
      </c>
      <c r="AK20" s="194">
        <v>83415</v>
      </c>
      <c r="AL20" s="194">
        <v>76495</v>
      </c>
      <c r="AM20" s="194">
        <v>118216</v>
      </c>
      <c r="AO20" s="338" t="s">
        <v>403</v>
      </c>
      <c r="AP20" s="339">
        <v>2.5</v>
      </c>
      <c r="AQ20" s="339">
        <v>2.6</v>
      </c>
      <c r="AR20" s="339">
        <v>1.8</v>
      </c>
      <c r="AS20" s="339">
        <v>1.6</v>
      </c>
      <c r="AT20" s="339">
        <v>1.3819999999999999</v>
      </c>
      <c r="AU20" s="339">
        <v>1.37</v>
      </c>
      <c r="AV20" s="339">
        <v>1.411</v>
      </c>
      <c r="AW20" s="339">
        <v>1.4950000000000001</v>
      </c>
      <c r="AX20" s="339">
        <v>1.7130000000000001</v>
      </c>
      <c r="AY20" s="339">
        <v>3.222</v>
      </c>
    </row>
    <row r="21" spans="2:51" ht="12.75" customHeight="1" x14ac:dyDescent="0.2">
      <c r="B21" s="336"/>
      <c r="C21" s="251" t="s">
        <v>352</v>
      </c>
      <c r="D21" s="251"/>
      <c r="E21" s="251"/>
      <c r="F21" s="340"/>
      <c r="G21" s="340"/>
      <c r="H21" s="340"/>
      <c r="I21" s="340"/>
      <c r="J21" s="340"/>
      <c r="K21" s="340"/>
      <c r="M21" s="183"/>
      <c r="N21" s="192" t="s">
        <v>74</v>
      </c>
      <c r="O21" s="205" t="s">
        <v>353</v>
      </c>
      <c r="P21" s="205"/>
      <c r="Q21" s="183">
        <v>-629</v>
      </c>
      <c r="R21" s="183">
        <v>-576</v>
      </c>
      <c r="S21" s="183">
        <v>-960</v>
      </c>
      <c r="T21" s="183">
        <v>-506</v>
      </c>
      <c r="U21" s="183">
        <v>-340</v>
      </c>
      <c r="V21" s="183">
        <v>-679</v>
      </c>
      <c r="W21" s="181">
        <v>-997</v>
      </c>
      <c r="X21" s="193">
        <v>-1553</v>
      </c>
      <c r="Y21" s="193">
        <v>-1995</v>
      </c>
      <c r="Z21" s="193">
        <v>-2240</v>
      </c>
      <c r="AA21" s="193">
        <v>-1256</v>
      </c>
      <c r="AB21" s="181">
        <v>-377</v>
      </c>
      <c r="AC21" s="193">
        <v>-3107</v>
      </c>
      <c r="AD21" s="194">
        <v>-2021</v>
      </c>
      <c r="AE21" s="194">
        <v>-4033</v>
      </c>
      <c r="AF21" s="194">
        <v>1613</v>
      </c>
      <c r="AG21" s="194">
        <v>-5732</v>
      </c>
      <c r="AH21" s="194">
        <v>1466</v>
      </c>
      <c r="AI21" s="194">
        <v>10094</v>
      </c>
      <c r="AJ21" s="194">
        <v>9888</v>
      </c>
      <c r="AK21" s="194">
        <v>35939</v>
      </c>
      <c r="AL21" s="194">
        <v>-9004</v>
      </c>
      <c r="AM21" s="194">
        <v>15734</v>
      </c>
      <c r="AO21" s="338" t="s">
        <v>93</v>
      </c>
      <c r="AP21" s="339">
        <v>20.2</v>
      </c>
      <c r="AQ21" s="339">
        <v>21.9</v>
      </c>
      <c r="AR21" s="339">
        <v>25.9</v>
      </c>
      <c r="AS21" s="339">
        <v>21</v>
      </c>
      <c r="AT21" s="339">
        <v>43.762</v>
      </c>
      <c r="AU21" s="339">
        <v>29.704000000000001</v>
      </c>
      <c r="AV21" s="339">
        <v>30.591999999999999</v>
      </c>
      <c r="AW21" s="339">
        <v>42.335000000000001</v>
      </c>
      <c r="AX21" s="339">
        <v>37.387999999999998</v>
      </c>
      <c r="AY21" s="339">
        <v>44.655000000000001</v>
      </c>
    </row>
    <row r="22" spans="2:51" ht="12.75" customHeight="1" x14ac:dyDescent="0.2">
      <c r="B22" s="331"/>
      <c r="C22" s="251" t="s">
        <v>354</v>
      </c>
      <c r="D22" s="251"/>
      <c r="E22" s="251"/>
      <c r="F22" s="226">
        <v>2163</v>
      </c>
      <c r="G22" s="226">
        <v>3716</v>
      </c>
      <c r="H22" s="226">
        <v>4138</v>
      </c>
      <c r="I22" s="226">
        <v>4017</v>
      </c>
      <c r="J22" s="226">
        <v>4622</v>
      </c>
      <c r="K22" s="226">
        <v>6226</v>
      </c>
      <c r="M22" s="183"/>
      <c r="N22" s="192" t="s">
        <v>104</v>
      </c>
      <c r="O22" s="205" t="s">
        <v>355</v>
      </c>
      <c r="P22" s="205"/>
      <c r="Q22" s="183">
        <v>456</v>
      </c>
      <c r="R22" s="183">
        <v>675</v>
      </c>
      <c r="S22" s="183">
        <v>731</v>
      </c>
      <c r="T22" s="183">
        <v>757</v>
      </c>
      <c r="U22" s="183">
        <v>731</v>
      </c>
      <c r="V22" s="183">
        <v>888</v>
      </c>
      <c r="W22" s="193">
        <v>1502</v>
      </c>
      <c r="X22" s="181">
        <v>6</v>
      </c>
      <c r="Y22" s="181">
        <v>7</v>
      </c>
      <c r="Z22" s="181">
        <v>7</v>
      </c>
      <c r="AA22" s="181">
        <v>9</v>
      </c>
      <c r="AB22" s="181">
        <v>10</v>
      </c>
      <c r="AC22" s="181">
        <v>9</v>
      </c>
      <c r="AD22" s="197">
        <v>10</v>
      </c>
      <c r="AE22" s="197">
        <v>34</v>
      </c>
      <c r="AF22" s="197">
        <v>100</v>
      </c>
      <c r="AG22" s="194">
        <v>4182</v>
      </c>
      <c r="AH22" s="194">
        <v>1252</v>
      </c>
      <c r="AI22" s="194">
        <v>28671</v>
      </c>
      <c r="AJ22" s="194">
        <v>43177</v>
      </c>
      <c r="AK22" s="194">
        <v>9847</v>
      </c>
      <c r="AL22" s="194">
        <v>58359</v>
      </c>
      <c r="AM22" s="194">
        <v>1163</v>
      </c>
      <c r="AO22" s="335" t="s">
        <v>404</v>
      </c>
      <c r="AP22" s="333">
        <v>13.6</v>
      </c>
      <c r="AQ22" s="333">
        <v>7.6</v>
      </c>
      <c r="AR22" s="333">
        <v>27</v>
      </c>
      <c r="AS22" s="333">
        <v>37.799999999999997</v>
      </c>
      <c r="AT22" s="333">
        <v>21.895</v>
      </c>
      <c r="AU22" s="333">
        <v>15.794</v>
      </c>
      <c r="AV22" s="333">
        <v>33.003999999999998</v>
      </c>
      <c r="AW22" s="333">
        <v>74.138999999999996</v>
      </c>
      <c r="AX22" s="333">
        <v>21.375</v>
      </c>
      <c r="AY22" s="333">
        <v>16.864999999999998</v>
      </c>
    </row>
    <row r="23" spans="2:51" ht="12.75" customHeight="1" x14ac:dyDescent="0.2">
      <c r="B23" s="331"/>
      <c r="C23" s="251" t="s">
        <v>357</v>
      </c>
      <c r="D23" s="251"/>
      <c r="E23" s="251"/>
      <c r="F23" s="340"/>
      <c r="G23" s="340"/>
      <c r="H23" s="340"/>
      <c r="I23" s="340"/>
      <c r="J23" s="340"/>
      <c r="K23" s="340"/>
      <c r="M23" s="183"/>
      <c r="N23" s="192" t="s">
        <v>170</v>
      </c>
      <c r="O23" s="205" t="s">
        <v>358</v>
      </c>
      <c r="P23" s="205"/>
      <c r="Q23" s="334">
        <v>5466</v>
      </c>
      <c r="R23" s="334">
        <v>3825</v>
      </c>
      <c r="S23" s="183">
        <v>675</v>
      </c>
      <c r="T23" s="334">
        <v>2743</v>
      </c>
      <c r="U23" s="334">
        <v>1687</v>
      </c>
      <c r="V23" s="334">
        <v>1960</v>
      </c>
      <c r="W23" s="181">
        <v>988</v>
      </c>
      <c r="X23" s="193">
        <v>3381</v>
      </c>
      <c r="Y23" s="193">
        <v>3856</v>
      </c>
      <c r="Z23" s="193">
        <v>1014</v>
      </c>
      <c r="AA23" s="181">
        <v>861</v>
      </c>
      <c r="AB23" s="193">
        <v>1164</v>
      </c>
      <c r="AC23" s="193">
        <v>3130</v>
      </c>
      <c r="AD23" s="194">
        <v>2554</v>
      </c>
      <c r="AE23" s="194">
        <v>9920</v>
      </c>
      <c r="AF23" s="194">
        <v>1885</v>
      </c>
      <c r="AG23" s="194">
        <v>4854</v>
      </c>
      <c r="AH23" s="194">
        <v>5157</v>
      </c>
      <c r="AI23" s="342">
        <v>0</v>
      </c>
      <c r="AJ23" s="197">
        <v>45</v>
      </c>
      <c r="AK23" s="197">
        <v>338</v>
      </c>
      <c r="AL23" s="342">
        <v>0</v>
      </c>
      <c r="AM23" s="342">
        <v>0</v>
      </c>
      <c r="AO23" s="338" t="s">
        <v>405</v>
      </c>
      <c r="AP23" s="339">
        <v>5.9</v>
      </c>
      <c r="AQ23" s="339">
        <v>-8.3000000000000007</v>
      </c>
      <c r="AR23" s="339">
        <v>11.3</v>
      </c>
      <c r="AS23" s="339">
        <v>37.5</v>
      </c>
      <c r="AT23" s="339">
        <v>18.428999999999998</v>
      </c>
      <c r="AU23" s="339">
        <v>13.159000000000001</v>
      </c>
      <c r="AV23" s="339">
        <v>29.274999999999999</v>
      </c>
      <c r="AW23" s="339">
        <v>30.125</v>
      </c>
      <c r="AX23" s="339">
        <v>1.4019999999999999</v>
      </c>
      <c r="AY23" s="339">
        <v>-21.925000000000001</v>
      </c>
    </row>
    <row r="24" spans="2:51" ht="12.75" customHeight="1" x14ac:dyDescent="0.2">
      <c r="B24" s="336"/>
      <c r="C24" s="258" t="s">
        <v>52</v>
      </c>
      <c r="D24" s="255" t="s">
        <v>353</v>
      </c>
      <c r="E24" s="255"/>
      <c r="F24" s="340">
        <v>13</v>
      </c>
      <c r="G24" s="340">
        <v>-2</v>
      </c>
      <c r="H24" s="340">
        <v>-91</v>
      </c>
      <c r="I24" s="340">
        <v>-176</v>
      </c>
      <c r="J24" s="340">
        <v>-350</v>
      </c>
      <c r="K24" s="340">
        <v>-575</v>
      </c>
      <c r="M24" s="183"/>
      <c r="N24" s="192" t="s">
        <v>166</v>
      </c>
      <c r="O24" s="205" t="s">
        <v>361</v>
      </c>
      <c r="P24" s="205"/>
      <c r="Q24" s="334">
        <v>2967</v>
      </c>
      <c r="R24" s="334">
        <v>2647</v>
      </c>
      <c r="S24" s="334">
        <v>6601</v>
      </c>
      <c r="T24" s="334">
        <v>7615</v>
      </c>
      <c r="U24" s="334">
        <v>7951</v>
      </c>
      <c r="V24" s="334">
        <v>7327</v>
      </c>
      <c r="W24" s="193">
        <v>9019</v>
      </c>
      <c r="X24" s="193">
        <v>6588</v>
      </c>
      <c r="Y24" s="193">
        <v>4141</v>
      </c>
      <c r="Z24" s="193">
        <v>2357</v>
      </c>
      <c r="AA24" s="193">
        <v>11874</v>
      </c>
      <c r="AB24" s="193">
        <v>13271</v>
      </c>
      <c r="AC24" s="193">
        <v>12298</v>
      </c>
      <c r="AD24" s="194">
        <v>5704</v>
      </c>
      <c r="AE24" s="194">
        <v>6557</v>
      </c>
      <c r="AF24" s="194">
        <v>6235</v>
      </c>
      <c r="AG24" s="194">
        <v>8300</v>
      </c>
      <c r="AH24" s="194">
        <v>8740</v>
      </c>
      <c r="AI24" s="194">
        <v>19803</v>
      </c>
      <c r="AJ24" s="194">
        <v>8831</v>
      </c>
      <c r="AK24" s="194">
        <v>8417</v>
      </c>
      <c r="AL24" s="194">
        <v>25545</v>
      </c>
      <c r="AM24" s="194">
        <v>10471</v>
      </c>
      <c r="AO24" s="338" t="s">
        <v>299</v>
      </c>
      <c r="AP24" s="339">
        <v>5.2</v>
      </c>
      <c r="AQ24" s="339">
        <v>5.2</v>
      </c>
      <c r="AR24" s="339">
        <v>5.0999999999999996</v>
      </c>
      <c r="AS24" s="339">
        <v>0.4</v>
      </c>
      <c r="AT24" s="339">
        <v>2.6339999999999999</v>
      </c>
      <c r="AU24" s="339">
        <v>1.6850000000000001</v>
      </c>
      <c r="AV24" s="339">
        <v>0.34399999999999997</v>
      </c>
      <c r="AW24" s="339">
        <v>0.60699999999999998</v>
      </c>
      <c r="AX24" s="339">
        <v>2.452</v>
      </c>
      <c r="AY24" s="339" t="s">
        <v>66</v>
      </c>
    </row>
    <row r="25" spans="2:51" ht="12.75" customHeight="1" x14ac:dyDescent="0.2">
      <c r="B25" s="336"/>
      <c r="C25" s="258" t="s">
        <v>74</v>
      </c>
      <c r="D25" s="255" t="s">
        <v>363</v>
      </c>
      <c r="E25" s="255"/>
      <c r="F25" s="340">
        <v>176</v>
      </c>
      <c r="G25" s="340">
        <v>148</v>
      </c>
      <c r="H25" s="340">
        <v>186</v>
      </c>
      <c r="I25" s="340">
        <v>317</v>
      </c>
      <c r="J25" s="340">
        <v>315</v>
      </c>
      <c r="K25" s="340">
        <v>211</v>
      </c>
      <c r="M25" s="183"/>
      <c r="N25" s="192" t="s">
        <v>170</v>
      </c>
      <c r="O25" s="205" t="s">
        <v>364</v>
      </c>
      <c r="P25" s="205"/>
      <c r="Q25" s="334">
        <v>1154</v>
      </c>
      <c r="R25" s="183">
        <v>377</v>
      </c>
      <c r="S25" s="183">
        <v>957</v>
      </c>
      <c r="T25" s="334">
        <v>1719</v>
      </c>
      <c r="U25" s="183">
        <v>-399</v>
      </c>
      <c r="V25" s="334">
        <v>2193</v>
      </c>
      <c r="W25" s="181" t="s">
        <v>66</v>
      </c>
      <c r="X25" s="181">
        <v>271</v>
      </c>
      <c r="Y25" s="193">
        <v>3242</v>
      </c>
      <c r="Z25" s="342">
        <v>0</v>
      </c>
      <c r="AA25" s="342">
        <v>0</v>
      </c>
      <c r="AB25" s="342">
        <v>0</v>
      </c>
      <c r="AC25" s="342">
        <v>0</v>
      </c>
      <c r="AD25" s="342">
        <v>0</v>
      </c>
      <c r="AE25" s="342">
        <v>0</v>
      </c>
      <c r="AF25" s="342">
        <v>0</v>
      </c>
      <c r="AG25" s="194">
        <v>3199</v>
      </c>
      <c r="AH25" s="194">
        <v>1306</v>
      </c>
      <c r="AI25" s="342">
        <v>0</v>
      </c>
      <c r="AJ25" s="342">
        <v>0</v>
      </c>
      <c r="AK25" s="342">
        <v>0</v>
      </c>
      <c r="AL25" s="342">
        <v>0</v>
      </c>
      <c r="AM25" s="342">
        <v>0</v>
      </c>
      <c r="AO25" s="338" t="s">
        <v>365</v>
      </c>
      <c r="AP25" s="339">
        <v>2.5</v>
      </c>
      <c r="AQ25" s="339">
        <v>10.7</v>
      </c>
      <c r="AR25" s="339">
        <v>10.5</v>
      </c>
      <c r="AS25" s="339">
        <v>0</v>
      </c>
      <c r="AT25" s="339">
        <v>0.83199999999999996</v>
      </c>
      <c r="AU25" s="339">
        <v>0.95</v>
      </c>
      <c r="AV25" s="339">
        <v>3.3849999999999998</v>
      </c>
      <c r="AW25" s="339">
        <v>43.406999999999996</v>
      </c>
      <c r="AX25" s="339">
        <v>17.521000000000001</v>
      </c>
      <c r="AY25" s="339">
        <v>38.79</v>
      </c>
    </row>
    <row r="26" spans="2:51" ht="12.75" customHeight="1" x14ac:dyDescent="0.2">
      <c r="B26" s="336"/>
      <c r="C26" s="258" t="s">
        <v>104</v>
      </c>
      <c r="D26" s="255" t="s">
        <v>366</v>
      </c>
      <c r="E26" s="255"/>
      <c r="F26" s="232">
        <v>1789</v>
      </c>
      <c r="G26" s="232">
        <v>3133</v>
      </c>
      <c r="H26" s="232">
        <v>3523</v>
      </c>
      <c r="I26" s="232">
        <v>3764</v>
      </c>
      <c r="J26" s="232">
        <v>4311</v>
      </c>
      <c r="K26" s="232">
        <v>5941</v>
      </c>
      <c r="M26" s="183"/>
      <c r="N26" s="192" t="s">
        <v>175</v>
      </c>
      <c r="O26" s="205" t="s">
        <v>367</v>
      </c>
      <c r="P26" s="205"/>
      <c r="Q26" s="334"/>
      <c r="R26" s="183"/>
      <c r="S26" s="183"/>
      <c r="T26" s="334"/>
      <c r="U26" s="183"/>
      <c r="V26" s="334"/>
      <c r="W26" s="193">
        <v>-6800</v>
      </c>
      <c r="X26" s="181">
        <v>-395</v>
      </c>
      <c r="Y26" s="181">
        <v>-529</v>
      </c>
      <c r="Z26" s="342">
        <v>0</v>
      </c>
      <c r="AA26" s="193">
        <v>4122</v>
      </c>
      <c r="AB26" s="181">
        <v>501</v>
      </c>
      <c r="AC26" s="342">
        <v>0</v>
      </c>
      <c r="AD26" s="342">
        <v>0</v>
      </c>
      <c r="AE26" s="194">
        <v>-6310</v>
      </c>
      <c r="AF26" s="342">
        <v>0</v>
      </c>
      <c r="AG26" s="342">
        <v>0</v>
      </c>
      <c r="AH26" s="342">
        <v>0</v>
      </c>
      <c r="AI26" s="342">
        <v>0</v>
      </c>
      <c r="AJ26" s="342">
        <v>0</v>
      </c>
      <c r="AK26" s="342">
        <v>0</v>
      </c>
      <c r="AL26" s="342">
        <v>0</v>
      </c>
      <c r="AM26" s="194">
        <v>-10850</v>
      </c>
      <c r="AO26" s="335" t="s">
        <v>406</v>
      </c>
      <c r="AP26" s="333">
        <v>482.9</v>
      </c>
      <c r="AQ26" s="333">
        <v>602.9</v>
      </c>
      <c r="AR26" s="333">
        <v>690.9</v>
      </c>
      <c r="AS26" s="333">
        <v>748</v>
      </c>
      <c r="AT26" s="333">
        <v>872.87400000000002</v>
      </c>
      <c r="AU26" s="333">
        <v>990.26400000000001</v>
      </c>
      <c r="AV26" s="333">
        <v>1154.4559999999999</v>
      </c>
      <c r="AW26" s="333">
        <v>1418.5609999999999</v>
      </c>
      <c r="AX26" s="333">
        <v>1372.3510000000001</v>
      </c>
      <c r="AY26" s="333">
        <v>1467.67</v>
      </c>
    </row>
    <row r="27" spans="2:51" ht="12.75" customHeight="1" x14ac:dyDescent="0.2">
      <c r="B27" s="336"/>
      <c r="C27" s="258" t="s">
        <v>170</v>
      </c>
      <c r="D27" s="255" t="s">
        <v>369</v>
      </c>
      <c r="E27" s="255"/>
      <c r="F27" s="340">
        <v>185</v>
      </c>
      <c r="G27" s="340">
        <v>437</v>
      </c>
      <c r="H27" s="340">
        <v>520</v>
      </c>
      <c r="I27" s="340">
        <v>112</v>
      </c>
      <c r="J27" s="340">
        <v>346</v>
      </c>
      <c r="K27" s="340">
        <v>649</v>
      </c>
      <c r="M27" s="289"/>
      <c r="N27" s="188" t="s">
        <v>381</v>
      </c>
      <c r="O27" s="188"/>
      <c r="P27" s="188"/>
      <c r="Q27" s="332">
        <v>8759</v>
      </c>
      <c r="R27" s="332">
        <v>6472</v>
      </c>
      <c r="S27" s="332">
        <v>7336</v>
      </c>
      <c r="T27" s="332">
        <v>10358</v>
      </c>
      <c r="U27" s="332">
        <v>11370</v>
      </c>
      <c r="V27" s="332">
        <v>11673</v>
      </c>
      <c r="W27" s="189">
        <v>7793</v>
      </c>
      <c r="X27" s="189">
        <v>12559</v>
      </c>
      <c r="Y27" s="189">
        <v>13788</v>
      </c>
      <c r="Z27" s="189">
        <v>10682</v>
      </c>
      <c r="AA27" s="189">
        <v>14613</v>
      </c>
      <c r="AB27" s="189">
        <v>14946</v>
      </c>
      <c r="AC27" s="189">
        <v>15427</v>
      </c>
      <c r="AD27" s="187">
        <v>17002</v>
      </c>
      <c r="AE27" s="187">
        <v>16928</v>
      </c>
      <c r="AF27" s="187">
        <v>24147</v>
      </c>
      <c r="AG27" s="187">
        <v>39446</v>
      </c>
      <c r="AH27" s="187">
        <v>62849</v>
      </c>
      <c r="AI27" s="187">
        <v>116967</v>
      </c>
      <c r="AJ27" s="187">
        <v>137113</v>
      </c>
      <c r="AK27" s="187">
        <v>137956</v>
      </c>
      <c r="AL27" s="187">
        <v>151396</v>
      </c>
      <c r="AM27" s="187">
        <v>134735</v>
      </c>
      <c r="AO27" s="335" t="s">
        <v>408</v>
      </c>
      <c r="AP27" s="333">
        <v>375.5</v>
      </c>
      <c r="AQ27" s="333">
        <v>445.1</v>
      </c>
      <c r="AR27" s="333">
        <v>536.29999999999995</v>
      </c>
      <c r="AS27" s="333">
        <v>551.70000000000005</v>
      </c>
      <c r="AT27" s="333">
        <v>662.92100000000005</v>
      </c>
      <c r="AU27" s="333">
        <v>705.49800000000005</v>
      </c>
      <c r="AV27" s="333">
        <v>716.09</v>
      </c>
      <c r="AW27" s="333">
        <v>948.79399999999998</v>
      </c>
      <c r="AX27" s="333">
        <v>1129.837</v>
      </c>
      <c r="AY27" s="333">
        <v>1202.347</v>
      </c>
    </row>
    <row r="28" spans="2:51" ht="12.75" customHeight="1" thickBot="1" x14ac:dyDescent="0.25">
      <c r="B28" s="225"/>
      <c r="C28" s="251" t="s">
        <v>372</v>
      </c>
      <c r="D28" s="251"/>
      <c r="E28" s="251"/>
      <c r="F28" s="226">
        <v>2163</v>
      </c>
      <c r="G28" s="226">
        <v>3716</v>
      </c>
      <c r="H28" s="226">
        <v>4138</v>
      </c>
      <c r="I28" s="226">
        <v>4017</v>
      </c>
      <c r="J28" s="226">
        <v>4622</v>
      </c>
      <c r="K28" s="226">
        <v>6226</v>
      </c>
      <c r="M28" s="241"/>
      <c r="N28" s="593"/>
      <c r="O28" s="593"/>
      <c r="P28" s="241"/>
      <c r="Q28" s="241"/>
      <c r="R28" s="241"/>
      <c r="S28" s="204"/>
      <c r="T28" s="204"/>
      <c r="U28" s="204"/>
      <c r="V28" s="204"/>
      <c r="W28" s="241"/>
      <c r="X28" s="241"/>
      <c r="Y28" s="241"/>
      <c r="Z28" s="241"/>
      <c r="AA28" s="241"/>
      <c r="AB28" s="241"/>
      <c r="AC28" s="344"/>
      <c r="AD28" s="344"/>
      <c r="AE28" s="204"/>
      <c r="AF28" s="204"/>
      <c r="AG28" s="241"/>
      <c r="AH28" s="344"/>
      <c r="AI28" s="204"/>
      <c r="AJ28" s="204"/>
      <c r="AK28" s="241"/>
      <c r="AL28" s="241"/>
      <c r="AM28" s="241"/>
      <c r="AO28" s="345" t="s">
        <v>409</v>
      </c>
      <c r="AP28" s="346">
        <v>10.199999999999999</v>
      </c>
      <c r="AQ28" s="346">
        <v>5.5</v>
      </c>
      <c r="AR28" s="346">
        <v>8.6</v>
      </c>
      <c r="AS28" s="346">
        <v>7.8</v>
      </c>
      <c r="AT28" s="346">
        <v>7.39</v>
      </c>
      <c r="AU28" s="346">
        <v>4.117</v>
      </c>
      <c r="AV28" s="346">
        <v>8.5540000000000003</v>
      </c>
      <c r="AW28" s="346">
        <v>9.3260000000000005</v>
      </c>
      <c r="AX28" s="346">
        <v>14.382999999999999</v>
      </c>
      <c r="AY28" s="346">
        <v>15.879</v>
      </c>
    </row>
    <row r="29" spans="2:51" ht="15.75" customHeight="1" thickTop="1" thickBot="1" x14ac:dyDescent="0.25">
      <c r="B29" s="200"/>
      <c r="C29" s="174"/>
      <c r="D29" s="174"/>
      <c r="E29" s="174"/>
      <c r="F29" s="174"/>
      <c r="G29" s="174"/>
      <c r="H29" s="200"/>
      <c r="I29" s="200"/>
      <c r="J29" s="199"/>
      <c r="K29" s="199"/>
      <c r="L29" s="260"/>
      <c r="M29" s="177"/>
      <c r="N29" s="177"/>
      <c r="O29" s="177"/>
      <c r="AO29" s="345" t="s">
        <v>410</v>
      </c>
      <c r="AP29" s="346">
        <v>365.3</v>
      </c>
      <c r="AQ29" s="346">
        <v>439.5</v>
      </c>
      <c r="AR29" s="346">
        <v>527.6</v>
      </c>
      <c r="AS29" s="346">
        <v>543.9</v>
      </c>
      <c r="AT29" s="346">
        <v>655.53099999999995</v>
      </c>
      <c r="AU29" s="346">
        <v>701.38099999999997</v>
      </c>
      <c r="AV29" s="346">
        <v>707.53599999999994</v>
      </c>
      <c r="AW29" s="346">
        <v>939.46799999999996</v>
      </c>
      <c r="AX29" s="346">
        <v>1115.454</v>
      </c>
      <c r="AY29" s="346">
        <v>1186.4680000000001</v>
      </c>
    </row>
    <row r="30" spans="2:51" ht="15" customHeight="1" thickTop="1" x14ac:dyDescent="0.2">
      <c r="B30" s="600" t="s">
        <v>480</v>
      </c>
      <c r="C30" s="600"/>
      <c r="D30" s="600"/>
      <c r="E30" s="600"/>
      <c r="F30" s="600"/>
      <c r="G30" s="600"/>
      <c r="H30" s="600"/>
      <c r="I30" s="191"/>
      <c r="J30" s="191"/>
      <c r="K30" s="191"/>
      <c r="L30" s="177"/>
      <c r="M30" s="260"/>
      <c r="N30" s="260"/>
      <c r="O30" s="260"/>
      <c r="Q30" s="208"/>
      <c r="R30" s="208"/>
      <c r="S30" s="208"/>
      <c r="T30" s="208"/>
      <c r="U30" s="208"/>
      <c r="V30" s="208"/>
      <c r="W30" s="208"/>
      <c r="X30" s="208"/>
      <c r="Y30" s="208"/>
      <c r="Z30" s="208"/>
      <c r="AA30" s="208"/>
      <c r="AB30" s="208"/>
      <c r="AC30" s="208"/>
      <c r="AD30" s="208"/>
      <c r="AE30" s="208"/>
      <c r="AF30" s="208"/>
      <c r="AG30" s="208"/>
      <c r="AH30" s="208"/>
      <c r="AI30" s="208"/>
      <c r="AJ30" s="208"/>
      <c r="AK30" s="208"/>
      <c r="AL30" s="208"/>
      <c r="AM30" s="208"/>
      <c r="AO30" s="335" t="s">
        <v>198</v>
      </c>
      <c r="AP30" s="333">
        <v>107.4</v>
      </c>
      <c r="AQ30" s="333">
        <v>157.80000000000001</v>
      </c>
      <c r="AR30" s="333">
        <v>154.6</v>
      </c>
      <c r="AS30" s="333">
        <v>196.3</v>
      </c>
      <c r="AT30" s="333">
        <v>209.953</v>
      </c>
      <c r="AU30" s="333">
        <v>284.76600000000002</v>
      </c>
      <c r="AV30" s="333">
        <v>438.36599999999999</v>
      </c>
      <c r="AW30" s="333">
        <v>469.767</v>
      </c>
      <c r="AX30" s="333">
        <v>242.51400000000001</v>
      </c>
      <c r="AY30" s="333">
        <v>265.32299999999998</v>
      </c>
    </row>
    <row r="31" spans="2:51" ht="18" customHeight="1" x14ac:dyDescent="0.2">
      <c r="B31" s="601"/>
      <c r="C31" s="601"/>
      <c r="D31" s="601"/>
      <c r="E31" s="601"/>
      <c r="F31" s="601"/>
      <c r="G31" s="601"/>
      <c r="H31" s="601"/>
      <c r="I31" s="191"/>
      <c r="J31" s="191"/>
      <c r="K31" s="191"/>
      <c r="L31" s="177"/>
      <c r="M31" s="260"/>
      <c r="N31" s="260"/>
      <c r="O31" s="260"/>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O31" s="335" t="s">
        <v>411</v>
      </c>
      <c r="AP31" s="333">
        <v>48.1</v>
      </c>
      <c r="AQ31" s="333">
        <v>-9</v>
      </c>
      <c r="AR31" s="333">
        <v>10.9</v>
      </c>
      <c r="AS31" s="333">
        <v>55.6</v>
      </c>
      <c r="AT31" s="333">
        <v>19.26199999999983</v>
      </c>
      <c r="AU31" s="333">
        <v>101.206</v>
      </c>
      <c r="AV31" s="333">
        <v>-4.9509999999999996</v>
      </c>
      <c r="AW31" s="333">
        <v>-6.6050000000000004</v>
      </c>
      <c r="AX31" s="333">
        <v>48.831000000000003</v>
      </c>
      <c r="AY31" s="333">
        <v>-8.3439999999999994</v>
      </c>
    </row>
    <row r="32" spans="2:51" ht="14.25" customHeight="1" x14ac:dyDescent="0.2">
      <c r="B32" s="191"/>
      <c r="C32" s="191"/>
      <c r="D32" s="191"/>
      <c r="E32" s="191"/>
      <c r="F32" s="191"/>
      <c r="G32" s="191"/>
      <c r="H32" s="191"/>
      <c r="I32" s="191"/>
      <c r="J32" s="191"/>
      <c r="K32" s="191"/>
      <c r="L32" s="177"/>
      <c r="M32" s="260"/>
      <c r="N32" s="260"/>
      <c r="O32" s="260"/>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O32" s="335" t="s">
        <v>230</v>
      </c>
      <c r="AP32" s="333">
        <v>-66.099999999999994</v>
      </c>
      <c r="AQ32" s="333">
        <v>-3.1</v>
      </c>
      <c r="AR32" s="333">
        <v>-14.1</v>
      </c>
      <c r="AS32" s="333">
        <v>-98.5</v>
      </c>
      <c r="AT32" s="333">
        <v>-43.030999999999999</v>
      </c>
      <c r="AU32" s="333">
        <v>-76.144999999999996</v>
      </c>
      <c r="AV32" s="333">
        <v>-15.7</v>
      </c>
      <c r="AW32" s="333">
        <v>17.373999999999999</v>
      </c>
      <c r="AX32" s="333">
        <v>-122.25</v>
      </c>
      <c r="AY32" s="333">
        <v>-12.926</v>
      </c>
    </row>
    <row r="33" spans="2:51" ht="13.5" customHeight="1" x14ac:dyDescent="0.2">
      <c r="B33" s="356" t="s">
        <v>242</v>
      </c>
      <c r="C33" s="191"/>
      <c r="D33" s="191"/>
      <c r="E33" s="191"/>
      <c r="F33" s="191"/>
      <c r="G33" s="191"/>
      <c r="H33" s="191"/>
      <c r="I33" s="191"/>
      <c r="J33" s="191"/>
      <c r="K33" s="191"/>
      <c r="L33" s="177"/>
      <c r="M33" s="260"/>
      <c r="N33" s="260"/>
      <c r="O33" s="260"/>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O33" s="338" t="s">
        <v>412</v>
      </c>
      <c r="AP33" s="440" t="s">
        <v>66</v>
      </c>
      <c r="AQ33" s="440" t="s">
        <v>66</v>
      </c>
      <c r="AR33" s="440" t="s">
        <v>66</v>
      </c>
      <c r="AS33" s="440" t="s">
        <v>66</v>
      </c>
      <c r="AT33" s="440" t="s">
        <v>66</v>
      </c>
      <c r="AU33" s="440" t="s">
        <v>66</v>
      </c>
      <c r="AV33" s="440" t="s">
        <v>66</v>
      </c>
      <c r="AW33" s="440" t="s">
        <v>66</v>
      </c>
      <c r="AX33" s="440" t="s">
        <v>66</v>
      </c>
      <c r="AY33" s="440" t="s">
        <v>66</v>
      </c>
    </row>
    <row r="34" spans="2:51" ht="12.75" customHeight="1" x14ac:dyDescent="0.2">
      <c r="B34" s="358"/>
      <c r="C34" s="191"/>
      <c r="D34" s="191"/>
      <c r="E34" s="191"/>
      <c r="F34" s="191"/>
      <c r="G34" s="191"/>
      <c r="H34" s="191"/>
      <c r="I34" s="191"/>
      <c r="J34" s="191"/>
      <c r="K34" s="191"/>
      <c r="L34" s="177"/>
      <c r="M34" s="260"/>
      <c r="N34" s="260"/>
      <c r="O34" s="260"/>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O34" s="338" t="s">
        <v>413</v>
      </c>
      <c r="AP34" s="339">
        <v>-66.099999999999994</v>
      </c>
      <c r="AQ34" s="339">
        <v>-3.1</v>
      </c>
      <c r="AR34" s="339">
        <v>-14.1</v>
      </c>
      <c r="AS34" s="339">
        <v>-98.5</v>
      </c>
      <c r="AT34" s="339">
        <v>-43.030999999999999</v>
      </c>
      <c r="AU34" s="339">
        <v>-76.144999999999996</v>
      </c>
      <c r="AV34" s="339">
        <v>-15.7</v>
      </c>
      <c r="AW34" s="339">
        <v>17.373999999999999</v>
      </c>
      <c r="AX34" s="339">
        <v>-122.25</v>
      </c>
      <c r="AY34" s="339">
        <v>-12.926</v>
      </c>
    </row>
    <row r="35" spans="2:51" ht="12.75" customHeight="1" x14ac:dyDescent="0.2">
      <c r="B35" s="191"/>
      <c r="C35" s="191"/>
      <c r="D35" s="191"/>
      <c r="E35" s="191"/>
      <c r="F35" s="191"/>
      <c r="G35" s="191"/>
      <c r="H35" s="191"/>
      <c r="I35" s="191"/>
      <c r="J35" s="191"/>
      <c r="K35" s="191"/>
      <c r="L35" s="177"/>
      <c r="M35" s="260"/>
      <c r="N35" s="260"/>
      <c r="O35" s="260"/>
      <c r="AO35" s="338" t="s">
        <v>414</v>
      </c>
      <c r="AP35" s="339">
        <v>-65.900000000000006</v>
      </c>
      <c r="AQ35" s="339">
        <v>-4.7</v>
      </c>
      <c r="AR35" s="339">
        <v>-20.3</v>
      </c>
      <c r="AS35" s="339">
        <v>-98.2</v>
      </c>
      <c r="AT35" s="339">
        <v>-39.918999999999997</v>
      </c>
      <c r="AU35" s="339">
        <v>-71.275000000000006</v>
      </c>
      <c r="AV35" s="339">
        <v>-13.172000000000001</v>
      </c>
      <c r="AW35" s="339">
        <v>9.3789999999999996</v>
      </c>
      <c r="AX35" s="339">
        <v>-130.06299999999999</v>
      </c>
      <c r="AY35" s="339">
        <v>-24.128</v>
      </c>
    </row>
    <row r="36" spans="2:51" ht="12.75" customHeight="1" x14ac:dyDescent="0.2">
      <c r="B36" s="191"/>
      <c r="C36" s="191"/>
      <c r="D36" s="191"/>
      <c r="E36" s="191"/>
      <c r="F36" s="191"/>
      <c r="G36" s="191"/>
      <c r="H36" s="191"/>
      <c r="I36" s="191"/>
      <c r="J36" s="191"/>
      <c r="K36" s="191"/>
      <c r="L36" s="177"/>
      <c r="M36" s="260"/>
      <c r="N36" s="260"/>
      <c r="O36" s="260"/>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O36" s="338" t="s">
        <v>415</v>
      </c>
      <c r="AP36" s="339">
        <v>-0.2</v>
      </c>
      <c r="AQ36" s="339">
        <v>1.6</v>
      </c>
      <c r="AR36" s="339">
        <v>6.2</v>
      </c>
      <c r="AS36" s="339">
        <v>-0.4</v>
      </c>
      <c r="AT36" s="339">
        <v>-3.1120000000000001</v>
      </c>
      <c r="AU36" s="339">
        <v>-4.87</v>
      </c>
      <c r="AV36" s="339">
        <v>-2.528</v>
      </c>
      <c r="AW36" s="339">
        <v>7.9950000000000001</v>
      </c>
      <c r="AX36" s="339">
        <v>7.8129999999999997</v>
      </c>
      <c r="AY36" s="339">
        <v>11.202</v>
      </c>
    </row>
    <row r="37" spans="2:51" ht="12.75" customHeight="1" thickBot="1" x14ac:dyDescent="0.25">
      <c r="B37" s="191"/>
      <c r="C37" s="191"/>
      <c r="D37" s="191"/>
      <c r="E37" s="191"/>
      <c r="F37" s="191"/>
      <c r="G37" s="191"/>
      <c r="H37" s="191"/>
      <c r="I37" s="191"/>
      <c r="J37" s="191"/>
      <c r="K37" s="191"/>
      <c r="L37" s="177"/>
      <c r="M37" s="260"/>
      <c r="N37" s="260"/>
      <c r="O37" s="260"/>
      <c r="AO37" s="347"/>
      <c r="AP37" s="347"/>
      <c r="AQ37" s="347"/>
      <c r="AR37" s="347"/>
      <c r="AS37" s="347"/>
      <c r="AT37" s="347"/>
      <c r="AU37" s="347"/>
      <c r="AV37" s="347"/>
      <c r="AW37" s="347"/>
      <c r="AX37" s="347"/>
      <c r="AY37" s="347"/>
    </row>
    <row r="38" spans="2:51" ht="15" customHeight="1" x14ac:dyDescent="0.2">
      <c r="M38" s="260"/>
      <c r="N38" s="260"/>
      <c r="O38" s="260"/>
      <c r="AN38" s="177"/>
    </row>
    <row r="39" spans="2:51" ht="15.75" customHeight="1" x14ac:dyDescent="0.2">
      <c r="M39" s="260"/>
      <c r="N39" s="260"/>
      <c r="O39" s="260"/>
      <c r="AO39" s="348"/>
      <c r="AQ39" s="436"/>
      <c r="AR39" s="436"/>
      <c r="AS39" s="436"/>
      <c r="AT39" s="436"/>
    </row>
    <row r="40" spans="2:51" ht="15" customHeight="1" x14ac:dyDescent="0.2">
      <c r="M40" s="260"/>
      <c r="N40" s="260"/>
      <c r="O40" s="260"/>
      <c r="AL40" s="208"/>
    </row>
    <row r="41" spans="2:51" ht="12.75" customHeight="1" x14ac:dyDescent="0.2">
      <c r="M41" s="260"/>
      <c r="N41" s="260"/>
      <c r="O41" s="260"/>
    </row>
    <row r="42" spans="2:51" ht="12.75" customHeight="1" x14ac:dyDescent="0.2">
      <c r="M42" s="260"/>
      <c r="N42" s="260"/>
      <c r="O42" s="260"/>
    </row>
    <row r="43" spans="2:51" ht="12.75" customHeight="1" x14ac:dyDescent="0.2">
      <c r="M43" s="260"/>
      <c r="N43" s="260"/>
      <c r="O43" s="260"/>
    </row>
    <row r="44" spans="2:51" ht="12.75" customHeight="1" x14ac:dyDescent="0.2">
      <c r="M44" s="260"/>
      <c r="N44" s="260"/>
      <c r="O44" s="260"/>
    </row>
    <row r="45" spans="2:51" ht="12.75" customHeight="1" x14ac:dyDescent="0.2">
      <c r="M45" s="260"/>
      <c r="N45" s="260"/>
      <c r="O45" s="260"/>
    </row>
    <row r="46" spans="2:51" ht="12.75" customHeight="1" x14ac:dyDescent="0.2">
      <c r="M46" s="260"/>
      <c r="N46" s="260"/>
      <c r="O46" s="260"/>
    </row>
    <row r="47" spans="2:51" ht="12.75" customHeight="1" x14ac:dyDescent="0.2">
      <c r="M47" s="260"/>
      <c r="N47" s="260"/>
      <c r="O47" s="260"/>
    </row>
    <row r="48" spans="2:51" ht="12.75" customHeight="1" x14ac:dyDescent="0.2">
      <c r="M48" s="260"/>
      <c r="N48" s="260"/>
      <c r="O48" s="260"/>
    </row>
    <row r="49" spans="13:15" ht="12.75" customHeight="1" x14ac:dyDescent="0.2">
      <c r="M49" s="260"/>
      <c r="N49" s="260"/>
      <c r="O49" s="260"/>
    </row>
    <row r="50" spans="13:15" ht="12.75" customHeight="1" x14ac:dyDescent="0.2">
      <c r="M50" s="260"/>
      <c r="N50" s="260"/>
      <c r="O50" s="260"/>
    </row>
    <row r="51" spans="13:15" ht="12.75" customHeight="1" x14ac:dyDescent="0.2">
      <c r="M51" s="260"/>
      <c r="N51" s="260"/>
      <c r="O51" s="260"/>
    </row>
    <row r="52" spans="13:15" ht="13.5" customHeight="1" x14ac:dyDescent="0.2">
      <c r="M52" s="260"/>
      <c r="N52" s="260"/>
      <c r="O52" s="260"/>
    </row>
    <row r="53" spans="13:15" x14ac:dyDescent="0.2">
      <c r="M53" s="260"/>
      <c r="N53" s="260"/>
      <c r="O53" s="260"/>
    </row>
    <row r="54" spans="13:15" x14ac:dyDescent="0.2">
      <c r="M54" s="260"/>
      <c r="N54" s="260"/>
      <c r="O54" s="260"/>
    </row>
    <row r="55" spans="13:15" x14ac:dyDescent="0.2">
      <c r="M55" s="260"/>
      <c r="N55" s="260"/>
      <c r="O55" s="260"/>
    </row>
    <row r="56" spans="13:15" x14ac:dyDescent="0.2">
      <c r="M56" s="260"/>
      <c r="N56" s="260"/>
      <c r="O56" s="260"/>
    </row>
    <row r="57" spans="13:15" x14ac:dyDescent="0.2">
      <c r="M57" s="260"/>
      <c r="N57" s="260"/>
      <c r="O57" s="260"/>
    </row>
    <row r="58" spans="13:15" ht="14.25" customHeight="1" x14ac:dyDescent="0.2">
      <c r="M58" s="260"/>
      <c r="N58" s="260"/>
      <c r="O58" s="260"/>
    </row>
    <row r="59" spans="13:15" ht="13.5" customHeight="1" x14ac:dyDescent="0.2">
      <c r="M59" s="260"/>
      <c r="N59" s="260"/>
      <c r="O59" s="260"/>
    </row>
    <row r="60" spans="13:15" ht="12" customHeight="1" x14ac:dyDescent="0.2">
      <c r="M60" s="260"/>
      <c r="N60" s="260"/>
      <c r="O60" s="260"/>
    </row>
    <row r="61" spans="13:15" ht="12" customHeight="1" x14ac:dyDescent="0.2">
      <c r="M61" s="260"/>
      <c r="N61" s="260"/>
      <c r="O61" s="260"/>
    </row>
    <row r="62" spans="13:15" ht="12" customHeight="1" x14ac:dyDescent="0.2">
      <c r="M62" s="260"/>
      <c r="N62" s="260"/>
      <c r="O62" s="260"/>
    </row>
    <row r="63" spans="13:15" ht="6" customHeight="1" x14ac:dyDescent="0.2">
      <c r="M63" s="260"/>
      <c r="N63" s="260"/>
      <c r="O63" s="260"/>
    </row>
    <row r="64" spans="13:15" ht="12" customHeight="1" x14ac:dyDescent="0.2">
      <c r="M64" s="260"/>
      <c r="N64" s="260"/>
      <c r="O64" s="260"/>
    </row>
    <row r="65" spans="13:14" ht="12" customHeight="1" x14ac:dyDescent="0.2">
      <c r="M65" s="177"/>
      <c r="N65" s="177"/>
    </row>
    <row r="66" spans="13:14" ht="12" customHeight="1" x14ac:dyDescent="0.2">
      <c r="M66" s="177"/>
      <c r="N66" s="177"/>
    </row>
    <row r="67" spans="13:14" ht="12" customHeight="1" x14ac:dyDescent="0.2">
      <c r="M67" s="177"/>
      <c r="N67" s="349"/>
    </row>
    <row r="68" spans="13:14" ht="12" customHeight="1" x14ac:dyDescent="0.2">
      <c r="M68" s="177"/>
      <c r="N68" s="350"/>
    </row>
    <row r="69" spans="13:14" ht="12" customHeight="1" x14ac:dyDescent="0.2">
      <c r="M69" s="177"/>
      <c r="N69" s="350"/>
    </row>
    <row r="70" spans="13:14" ht="12" customHeight="1" x14ac:dyDescent="0.2">
      <c r="M70" s="177"/>
      <c r="N70" s="350"/>
    </row>
    <row r="71" spans="13:14" ht="12" customHeight="1" x14ac:dyDescent="0.2">
      <c r="M71" s="177"/>
      <c r="N71" s="350"/>
    </row>
    <row r="72" spans="13:14" ht="12" customHeight="1" x14ac:dyDescent="0.2">
      <c r="M72" s="177"/>
      <c r="N72" s="349"/>
    </row>
    <row r="73" spans="13:14" ht="12" customHeight="1" x14ac:dyDescent="0.2">
      <c r="M73" s="177"/>
      <c r="N73" s="253"/>
    </row>
    <row r="74" spans="13:14" ht="15" customHeight="1" x14ac:dyDescent="0.2">
      <c r="M74" s="177"/>
      <c r="N74" s="349"/>
    </row>
    <row r="75" spans="13:14" x14ac:dyDescent="0.2">
      <c r="M75" s="177"/>
      <c r="N75" s="350"/>
    </row>
    <row r="76" spans="13:14" ht="12" customHeight="1" x14ac:dyDescent="0.2">
      <c r="M76" s="177"/>
      <c r="N76" s="350"/>
    </row>
    <row r="77" spans="13:14" ht="14.25" customHeight="1" x14ac:dyDescent="0.2">
      <c r="M77" s="177"/>
      <c r="N77" s="210"/>
    </row>
    <row r="78" spans="13:14" ht="13.5" customHeight="1" x14ac:dyDescent="0.2">
      <c r="M78" s="177"/>
      <c r="N78" s="210"/>
    </row>
    <row r="79" spans="13:14" ht="12" customHeight="1" x14ac:dyDescent="0.2">
      <c r="M79" s="177"/>
      <c r="N79" s="210"/>
    </row>
    <row r="80" spans="13:14" ht="12" customHeight="1" x14ac:dyDescent="0.2">
      <c r="M80" s="177"/>
      <c r="N80" s="210"/>
    </row>
    <row r="81" spans="13:14" ht="12" customHeight="1" x14ac:dyDescent="0.2">
      <c r="M81" s="177"/>
      <c r="N81" s="210"/>
    </row>
    <row r="82" spans="13:14" ht="12" customHeight="1" x14ac:dyDescent="0.2">
      <c r="M82" s="177"/>
      <c r="N82" s="350"/>
    </row>
    <row r="83" spans="13:14" ht="12" customHeight="1" x14ac:dyDescent="0.2">
      <c r="M83" s="177"/>
      <c r="N83" s="350"/>
    </row>
    <row r="84" spans="13:14" ht="12" customHeight="1" x14ac:dyDescent="0.2">
      <c r="M84" s="177"/>
      <c r="N84" s="350"/>
    </row>
    <row r="85" spans="13:14" ht="3.75" customHeight="1" x14ac:dyDescent="0.2">
      <c r="M85" s="177"/>
      <c r="N85" s="349"/>
    </row>
    <row r="86" spans="13:14" ht="12" customHeight="1" x14ac:dyDescent="0.2">
      <c r="M86" s="210"/>
      <c r="N86" s="210"/>
    </row>
    <row r="87" spans="13:14" ht="12" customHeight="1" x14ac:dyDescent="0.2">
      <c r="M87" s="177"/>
      <c r="N87" s="177"/>
    </row>
    <row r="88" spans="13:14" ht="18" customHeight="1" x14ac:dyDescent="0.2"/>
    <row r="89" spans="13:14" ht="14.25" customHeight="1" x14ac:dyDescent="0.2"/>
    <row r="90" spans="13:14" ht="12" customHeight="1" x14ac:dyDescent="0.2"/>
    <row r="91" spans="13:14" ht="12" customHeight="1" x14ac:dyDescent="0.2"/>
    <row r="92" spans="13:14" ht="12" customHeight="1" x14ac:dyDescent="0.2"/>
    <row r="93" spans="13:14" ht="12" customHeight="1" x14ac:dyDescent="0.2"/>
    <row r="94" spans="13:14" ht="12" customHeight="1" x14ac:dyDescent="0.2"/>
    <row r="95" spans="13:14" ht="12" customHeight="1" x14ac:dyDescent="0.2"/>
    <row r="96" spans="13:14" ht="12" customHeight="1" x14ac:dyDescent="0.2"/>
    <row r="101" spans="16:16" ht="18.75" customHeight="1" x14ac:dyDescent="0.2"/>
    <row r="102" spans="16:16" ht="15.75" customHeight="1" x14ac:dyDescent="0.2"/>
    <row r="103" spans="16:16" ht="13.5" customHeight="1" x14ac:dyDescent="0.25">
      <c r="P103" s="304"/>
    </row>
    <row r="104" spans="16:16" ht="15.75" x14ac:dyDescent="0.25">
      <c r="P104" s="304"/>
    </row>
    <row r="105" spans="16:16" ht="15.75" x14ac:dyDescent="0.25">
      <c r="P105" s="304"/>
    </row>
    <row r="106" spans="16:16" ht="15.75" x14ac:dyDescent="0.25">
      <c r="P106" s="304"/>
    </row>
    <row r="107" spans="16:16" x14ac:dyDescent="0.2">
      <c r="P107" s="194"/>
    </row>
    <row r="108" spans="16:16" x14ac:dyDescent="0.2">
      <c r="P108" s="194"/>
    </row>
    <row r="109" spans="16:16" x14ac:dyDescent="0.2">
      <c r="P109" s="187"/>
    </row>
    <row r="110" spans="16:16" x14ac:dyDescent="0.2">
      <c r="P110" s="187"/>
    </row>
    <row r="111" spans="16:16" x14ac:dyDescent="0.2">
      <c r="P111" s="187"/>
    </row>
    <row r="112" spans="16:16" ht="6.75" customHeight="1" x14ac:dyDescent="0.2">
      <c r="P112" s="194"/>
    </row>
    <row r="113" spans="16:18" ht="12.75" customHeight="1" x14ac:dyDescent="0.2">
      <c r="P113" s="194"/>
    </row>
    <row r="114" spans="16:18" x14ac:dyDescent="0.2">
      <c r="P114" s="197"/>
    </row>
    <row r="115" spans="16:18" x14ac:dyDescent="0.2">
      <c r="P115" s="181"/>
    </row>
    <row r="116" spans="16:18" x14ac:dyDescent="0.2">
      <c r="P116" s="194"/>
    </row>
    <row r="117" spans="16:18" x14ac:dyDescent="0.2">
      <c r="P117" s="194"/>
    </row>
    <row r="118" spans="16:18" x14ac:dyDescent="0.2">
      <c r="P118" s="194"/>
    </row>
    <row r="119" spans="16:18" x14ac:dyDescent="0.2">
      <c r="P119" s="197"/>
    </row>
    <row r="120" spans="16:18" x14ac:dyDescent="0.2">
      <c r="P120" s="194"/>
    </row>
    <row r="121" spans="16:18" x14ac:dyDescent="0.2">
      <c r="P121" s="197"/>
    </row>
    <row r="122" spans="16:18" x14ac:dyDescent="0.2">
      <c r="P122" s="197"/>
    </row>
    <row r="123" spans="16:18" ht="17.25" customHeight="1" x14ac:dyDescent="0.2">
      <c r="P123" s="194"/>
      <c r="R123" s="194"/>
    </row>
    <row r="124" spans="16:18" x14ac:dyDescent="0.2">
      <c r="P124" s="194"/>
    </row>
    <row r="125" spans="16:18" x14ac:dyDescent="0.2">
      <c r="P125" s="194"/>
    </row>
    <row r="126" spans="16:18" x14ac:dyDescent="0.2">
      <c r="P126" s="194"/>
    </row>
    <row r="127" spans="16:18" x14ac:dyDescent="0.2">
      <c r="P127" s="208"/>
    </row>
    <row r="128" spans="16:18" x14ac:dyDescent="0.2">
      <c r="P128" s="208"/>
    </row>
    <row r="129" spans="13:16" x14ac:dyDescent="0.2">
      <c r="P129" s="208"/>
    </row>
    <row r="130" spans="13:16" x14ac:dyDescent="0.2">
      <c r="P130" s="208"/>
    </row>
    <row r="132" spans="13:16" x14ac:dyDescent="0.2">
      <c r="P132" s="208"/>
    </row>
    <row r="135" spans="13:16" ht="8.25" customHeight="1" x14ac:dyDescent="0.2"/>
    <row r="136" spans="13:16" x14ac:dyDescent="0.2">
      <c r="M136" s="260"/>
      <c r="N136" s="260"/>
      <c r="O136" s="177"/>
    </row>
    <row r="137" spans="13:16" x14ac:dyDescent="0.2">
      <c r="M137" s="177"/>
      <c r="N137" s="177"/>
      <c r="O137" s="177"/>
    </row>
    <row r="138" spans="13:16" ht="18.75" customHeight="1" x14ac:dyDescent="0.2"/>
    <row r="139" spans="13:16" ht="18.75" customHeight="1" x14ac:dyDescent="0.2">
      <c r="M139" s="172"/>
      <c r="N139" s="172"/>
      <c r="O139" s="172"/>
    </row>
    <row r="140" spans="13:16" ht="16.5" customHeight="1" x14ac:dyDescent="0.25">
      <c r="M140" s="304"/>
      <c r="N140" s="304"/>
      <c r="O140" s="304"/>
    </row>
    <row r="141" spans="13:16" ht="18" customHeight="1" x14ac:dyDescent="0.25">
      <c r="M141" s="304"/>
      <c r="N141" s="304"/>
      <c r="O141" s="304"/>
    </row>
    <row r="142" spans="13:16" ht="17.25" customHeight="1" x14ac:dyDescent="0.25">
      <c r="M142" s="304"/>
      <c r="N142" s="304"/>
      <c r="O142" s="304"/>
    </row>
    <row r="143" spans="13:16" ht="17.25" customHeight="1" x14ac:dyDescent="0.25">
      <c r="M143" s="304"/>
      <c r="N143" s="304"/>
      <c r="O143" s="304"/>
    </row>
    <row r="144" spans="13:16" ht="17.25" customHeight="1" x14ac:dyDescent="0.25">
      <c r="M144" s="304"/>
      <c r="N144" s="304"/>
      <c r="O144" s="304"/>
    </row>
    <row r="145" spans="13:15" ht="17.25" customHeight="1" x14ac:dyDescent="0.2">
      <c r="M145" s="194"/>
      <c r="N145" s="194"/>
      <c r="O145" s="194"/>
    </row>
    <row r="146" spans="13:15" ht="17.25" customHeight="1" x14ac:dyDescent="0.2">
      <c r="M146" s="194"/>
      <c r="N146" s="194"/>
      <c r="O146" s="194"/>
    </row>
    <row r="147" spans="13:15" ht="17.25" customHeight="1" x14ac:dyDescent="0.2">
      <c r="M147" s="187"/>
      <c r="N147" s="187"/>
      <c r="O147" s="187"/>
    </row>
    <row r="148" spans="13:15" ht="17.25" customHeight="1" x14ac:dyDescent="0.2">
      <c r="M148" s="187"/>
      <c r="N148" s="187"/>
      <c r="O148" s="187"/>
    </row>
    <row r="149" spans="13:15" ht="17.25" customHeight="1" x14ac:dyDescent="0.2">
      <c r="M149" s="187"/>
      <c r="N149" s="187"/>
      <c r="O149" s="187"/>
    </row>
    <row r="150" spans="13:15" ht="17.25" customHeight="1" x14ac:dyDescent="0.2">
      <c r="M150" s="194"/>
      <c r="N150" s="194"/>
      <c r="O150" s="194"/>
    </row>
    <row r="151" spans="13:15" ht="17.25" customHeight="1" x14ac:dyDescent="0.2">
      <c r="M151" s="194"/>
      <c r="N151" s="194"/>
      <c r="O151" s="194"/>
    </row>
    <row r="152" spans="13:15" ht="17.25" customHeight="1" x14ac:dyDescent="0.2">
      <c r="M152" s="197"/>
      <c r="N152" s="197"/>
      <c r="O152" s="197"/>
    </row>
    <row r="153" spans="13:15" ht="17.25" customHeight="1" x14ac:dyDescent="0.2">
      <c r="M153" s="181"/>
      <c r="N153" s="181"/>
      <c r="O153" s="181"/>
    </row>
    <row r="154" spans="13:15" ht="17.25" customHeight="1" x14ac:dyDescent="0.2">
      <c r="M154" s="194"/>
      <c r="N154" s="194"/>
      <c r="O154" s="194"/>
    </row>
    <row r="155" spans="13:15" ht="17.25" customHeight="1" x14ac:dyDescent="0.2">
      <c r="M155" s="194"/>
      <c r="N155" s="194"/>
      <c r="O155" s="194"/>
    </row>
    <row r="156" spans="13:15" ht="17.25" customHeight="1" x14ac:dyDescent="0.2">
      <c r="M156" s="194"/>
      <c r="N156" s="194"/>
      <c r="O156" s="194"/>
    </row>
    <row r="157" spans="13:15" ht="17.25" customHeight="1" x14ac:dyDescent="0.2">
      <c r="M157" s="197"/>
      <c r="N157" s="197"/>
      <c r="O157" s="197"/>
    </row>
    <row r="158" spans="13:15" ht="17.25" customHeight="1" x14ac:dyDescent="0.2">
      <c r="M158" s="194"/>
      <c r="N158" s="194"/>
      <c r="O158" s="194"/>
    </row>
    <row r="159" spans="13:15" ht="17.25" customHeight="1" x14ac:dyDescent="0.2">
      <c r="M159" s="197"/>
      <c r="N159" s="197"/>
      <c r="O159" s="197"/>
    </row>
    <row r="160" spans="13:15" ht="17.25" customHeight="1" x14ac:dyDescent="0.2">
      <c r="M160" s="197"/>
      <c r="N160" s="197"/>
      <c r="O160" s="197"/>
    </row>
    <row r="161" spans="13:15" ht="17.25" customHeight="1" x14ac:dyDescent="0.2">
      <c r="M161" s="194"/>
      <c r="N161" s="194"/>
      <c r="O161" s="194"/>
    </row>
    <row r="162" spans="13:15" x14ac:dyDescent="0.2">
      <c r="M162" s="194"/>
      <c r="N162" s="194"/>
      <c r="O162" s="194"/>
    </row>
    <row r="163" spans="13:15" x14ac:dyDescent="0.2">
      <c r="M163" s="194"/>
      <c r="N163" s="194"/>
      <c r="O163" s="194"/>
    </row>
    <row r="164" spans="13:15" x14ac:dyDescent="0.2">
      <c r="M164" s="194"/>
      <c r="N164" s="194"/>
      <c r="O164" s="194"/>
    </row>
    <row r="165" spans="13:15" x14ac:dyDescent="0.2">
      <c r="M165" s="208"/>
      <c r="N165" s="208"/>
      <c r="O165" s="208"/>
    </row>
    <row r="166" spans="13:15" x14ac:dyDescent="0.2">
      <c r="M166" s="208"/>
      <c r="N166" s="208"/>
      <c r="O166" s="208"/>
    </row>
    <row r="167" spans="13:15" x14ac:dyDescent="0.2">
      <c r="M167" s="208"/>
      <c r="N167" s="208"/>
      <c r="O167" s="208"/>
    </row>
    <row r="168" spans="13:15" x14ac:dyDescent="0.2">
      <c r="M168" s="208"/>
      <c r="N168" s="208"/>
      <c r="O168" s="208"/>
    </row>
    <row r="170" spans="13:15" x14ac:dyDescent="0.2">
      <c r="M170" s="208"/>
      <c r="N170" s="208"/>
      <c r="O170" s="208"/>
    </row>
    <row r="173" spans="13:15" ht="18.75" customHeight="1" x14ac:dyDescent="0.3">
      <c r="M173" s="351"/>
      <c r="N173" s="351"/>
    </row>
    <row r="174" spans="13:15" ht="15.75" x14ac:dyDescent="0.25">
      <c r="M174" s="329"/>
      <c r="N174" s="329"/>
    </row>
    <row r="175" spans="13:15" ht="15.75" x14ac:dyDescent="0.25">
      <c r="M175" s="329"/>
      <c r="N175" s="329"/>
      <c r="O175" s="329"/>
    </row>
    <row r="176" spans="13:15" ht="15.75" x14ac:dyDescent="0.25">
      <c r="M176" s="329"/>
      <c r="N176" s="329"/>
      <c r="O176" s="329"/>
    </row>
    <row r="208" ht="12.75" customHeight="1" x14ac:dyDescent="0.2"/>
    <row r="209" ht="18" customHeight="1" x14ac:dyDescent="0.2"/>
  </sheetData>
  <mergeCells count="5">
    <mergeCell ref="AP5:AY5"/>
    <mergeCell ref="B3:E3"/>
    <mergeCell ref="B5:E5"/>
    <mergeCell ref="N28:O28"/>
    <mergeCell ref="B30:H31"/>
  </mergeCells>
  <pageMargins left="0.46" right="0.35"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173"/>
  <sheetViews>
    <sheetView topLeftCell="AJ1" zoomScaleNormal="100" workbookViewId="0">
      <selection activeCell="AZ1" sqref="AZ1:BJ1048576"/>
    </sheetView>
  </sheetViews>
  <sheetFormatPr defaultRowHeight="12.75" x14ac:dyDescent="0.2"/>
  <cols>
    <col min="1" max="1" width="4.5703125" style="173" customWidth="1"/>
    <col min="2" max="4" width="2.5703125" style="173" customWidth="1"/>
    <col min="5" max="5" width="28.7109375" style="173" customWidth="1"/>
    <col min="6" max="11" width="9.140625" style="173"/>
    <col min="12" max="12" width="6.7109375" style="173" customWidth="1"/>
    <col min="13" max="15" width="3.140625" style="173" customWidth="1"/>
    <col min="16" max="16" width="26.140625" style="173" customWidth="1"/>
    <col min="17" max="31" width="5.7109375" style="173" bestFit="1" customWidth="1"/>
    <col min="32" max="32" width="7.140625" style="173" bestFit="1" customWidth="1"/>
    <col min="33" max="33" width="5.7109375" style="173" bestFit="1" customWidth="1"/>
    <col min="34" max="39" width="6.5703125" style="173" bestFit="1" customWidth="1"/>
    <col min="40" max="40" width="9.140625" style="173"/>
    <col min="41" max="41" width="31.85546875" style="173" customWidth="1"/>
    <col min="42" max="51" width="5.42578125" style="173" bestFit="1" customWidth="1"/>
    <col min="52" max="16384" width="9.140625" style="173"/>
  </cols>
  <sheetData>
    <row r="2" spans="2:51" ht="18.75" customHeight="1" x14ac:dyDescent="0.2">
      <c r="B2" s="171" t="s">
        <v>386</v>
      </c>
      <c r="C2" s="171"/>
      <c r="D2" s="171"/>
      <c r="E2" s="171"/>
      <c r="F2" s="171"/>
      <c r="G2" s="171"/>
      <c r="H2" s="171"/>
      <c r="I2" s="171"/>
      <c r="J2" s="171"/>
      <c r="K2" s="171"/>
      <c r="L2" s="384"/>
      <c r="M2" s="171"/>
      <c r="N2" s="171"/>
    </row>
    <row r="3" spans="2:51" ht="15.75" customHeight="1" x14ac:dyDescent="0.2">
      <c r="D3" s="288" t="s">
        <v>422</v>
      </c>
      <c r="E3" s="288"/>
      <c r="F3" s="288"/>
      <c r="G3" s="288"/>
      <c r="H3" s="288"/>
      <c r="I3" s="288"/>
      <c r="J3" s="288"/>
      <c r="K3" s="288"/>
      <c r="L3" s="385"/>
      <c r="M3" s="288"/>
      <c r="N3" s="288"/>
    </row>
    <row r="4" spans="2:51" ht="15.75" customHeight="1" x14ac:dyDescent="0.2">
      <c r="D4" s="288"/>
      <c r="E4" s="288"/>
      <c r="F4" s="288"/>
      <c r="G4" s="288"/>
      <c r="H4" s="288"/>
      <c r="I4" s="288"/>
      <c r="J4" s="288"/>
      <c r="K4" s="288"/>
      <c r="L4" s="385"/>
      <c r="M4" s="288"/>
      <c r="N4" s="288"/>
    </row>
    <row r="5" spans="2:51" ht="13.5" customHeight="1" thickBot="1" x14ac:dyDescent="0.25">
      <c r="B5" s="174" t="s">
        <v>317</v>
      </c>
      <c r="C5" s="174"/>
      <c r="D5" s="174"/>
      <c r="E5" s="174"/>
      <c r="F5" s="174"/>
      <c r="G5" s="174"/>
      <c r="H5" s="174"/>
      <c r="I5" s="174"/>
      <c r="J5" s="174"/>
      <c r="K5" s="174"/>
      <c r="L5" s="206"/>
      <c r="M5" s="205"/>
      <c r="N5" s="205"/>
      <c r="AP5" s="605" t="s">
        <v>2</v>
      </c>
      <c r="AQ5" s="605"/>
      <c r="AR5" s="605"/>
      <c r="AS5" s="605"/>
      <c r="AT5" s="605"/>
      <c r="AU5" s="605"/>
      <c r="AV5" s="605"/>
      <c r="AW5" s="605"/>
      <c r="AX5" s="605"/>
      <c r="AY5" s="605"/>
    </row>
    <row r="6" spans="2:51" ht="14.25" customHeight="1" thickTop="1" thickBot="1" x14ac:dyDescent="0.25">
      <c r="B6" s="602" t="s">
        <v>423</v>
      </c>
      <c r="C6" s="602"/>
      <c r="D6" s="602"/>
      <c r="E6" s="602"/>
      <c r="F6" s="201" t="s">
        <v>7</v>
      </c>
      <c r="G6" s="201" t="s">
        <v>8</v>
      </c>
      <c r="H6" s="201" t="s">
        <v>9</v>
      </c>
      <c r="I6" s="201" t="s">
        <v>10</v>
      </c>
      <c r="J6" s="201" t="s">
        <v>11</v>
      </c>
      <c r="K6" s="201" t="s">
        <v>12</v>
      </c>
      <c r="L6" s="249"/>
      <c r="M6" s="602" t="s">
        <v>423</v>
      </c>
      <c r="N6" s="602"/>
      <c r="O6" s="602"/>
      <c r="P6" s="602"/>
      <c r="Q6" s="180" t="s">
        <v>13</v>
      </c>
      <c r="R6" s="180" t="s">
        <v>14</v>
      </c>
      <c r="S6" s="180" t="s">
        <v>15</v>
      </c>
      <c r="T6" s="180" t="s">
        <v>16</v>
      </c>
      <c r="U6" s="180" t="s">
        <v>17</v>
      </c>
      <c r="V6" s="180" t="s">
        <v>18</v>
      </c>
      <c r="W6" s="178" t="s">
        <v>19</v>
      </c>
      <c r="X6" s="178" t="s">
        <v>20</v>
      </c>
      <c r="Y6" s="178" t="s">
        <v>21</v>
      </c>
      <c r="Z6" s="178" t="s">
        <v>22</v>
      </c>
      <c r="AA6" s="178" t="s">
        <v>23</v>
      </c>
      <c r="AB6" s="178" t="s">
        <v>24</v>
      </c>
      <c r="AC6" s="178" t="s">
        <v>25</v>
      </c>
      <c r="AD6" s="178" t="s">
        <v>26</v>
      </c>
      <c r="AE6" s="178" t="s">
        <v>145</v>
      </c>
      <c r="AF6" s="178" t="s">
        <v>28</v>
      </c>
      <c r="AG6" s="178" t="s">
        <v>146</v>
      </c>
      <c r="AH6" s="178" t="s">
        <v>30</v>
      </c>
      <c r="AI6" s="178" t="s">
        <v>31</v>
      </c>
      <c r="AJ6" s="178" t="s">
        <v>32</v>
      </c>
      <c r="AK6" s="178" t="s">
        <v>33</v>
      </c>
      <c r="AL6" s="178" t="s">
        <v>34</v>
      </c>
      <c r="AM6" s="178" t="s">
        <v>35</v>
      </c>
      <c r="AO6" s="178" t="s">
        <v>425</v>
      </c>
      <c r="AP6" s="178" t="s">
        <v>37</v>
      </c>
      <c r="AQ6" s="178" t="s">
        <v>38</v>
      </c>
      <c r="AR6" s="178" t="s">
        <v>39</v>
      </c>
      <c r="AS6" s="178" t="s">
        <v>40</v>
      </c>
      <c r="AT6" s="178" t="s">
        <v>141</v>
      </c>
      <c r="AU6" s="178" t="s">
        <v>493</v>
      </c>
      <c r="AV6" s="178" t="s">
        <v>494</v>
      </c>
      <c r="AW6" s="178" t="s">
        <v>495</v>
      </c>
      <c r="AX6" s="178" t="s">
        <v>496</v>
      </c>
      <c r="AY6" s="178" t="s">
        <v>511</v>
      </c>
    </row>
    <row r="7" spans="2:51" ht="9.75" customHeight="1" thickTop="1" x14ac:dyDescent="0.2">
      <c r="B7" s="182"/>
      <c r="C7" s="182"/>
      <c r="D7" s="386"/>
      <c r="E7" s="386"/>
      <c r="F7" s="182"/>
      <c r="G7" s="182"/>
      <c r="H7" s="182"/>
      <c r="I7" s="182"/>
      <c r="J7" s="182"/>
      <c r="K7" s="182"/>
      <c r="L7" s="182"/>
      <c r="M7" s="237"/>
      <c r="N7" s="237"/>
      <c r="O7" s="387"/>
      <c r="P7" s="387"/>
      <c r="Q7" s="182"/>
      <c r="R7" s="182"/>
      <c r="S7" s="182"/>
      <c r="T7" s="182"/>
      <c r="U7" s="182"/>
      <c r="V7" s="182"/>
      <c r="AC7" s="182"/>
      <c r="AD7" s="182"/>
      <c r="AE7" s="182"/>
      <c r="AF7" s="182"/>
      <c r="AG7" s="182"/>
      <c r="AH7" s="181"/>
      <c r="AI7" s="181"/>
      <c r="AJ7" s="181"/>
      <c r="AK7" s="181"/>
      <c r="AL7" s="181"/>
      <c r="AM7" s="181"/>
      <c r="AO7" s="181"/>
      <c r="AP7" s="181"/>
      <c r="AQ7" s="181"/>
      <c r="AR7" s="181"/>
      <c r="AS7" s="181"/>
      <c r="AT7" s="181"/>
    </row>
    <row r="8" spans="2:51" ht="12.75" customHeight="1" x14ac:dyDescent="0.2">
      <c r="B8" s="230">
        <v>1</v>
      </c>
      <c r="C8" s="603" t="s">
        <v>320</v>
      </c>
      <c r="D8" s="603"/>
      <c r="E8" s="603"/>
      <c r="F8" s="228">
        <v>3765</v>
      </c>
      <c r="G8" s="228">
        <v>4503</v>
      </c>
      <c r="H8" s="228">
        <v>5364</v>
      </c>
      <c r="I8" s="228">
        <v>6283</v>
      </c>
      <c r="J8" s="228">
        <v>8168</v>
      </c>
      <c r="K8" s="228">
        <v>11355</v>
      </c>
      <c r="L8" s="228"/>
      <c r="M8" s="230">
        <v>1</v>
      </c>
      <c r="N8" s="603" t="s">
        <v>321</v>
      </c>
      <c r="O8" s="603"/>
      <c r="P8" s="603"/>
      <c r="Q8" s="228">
        <v>8614</v>
      </c>
      <c r="R8" s="228">
        <v>8763</v>
      </c>
      <c r="S8" s="228">
        <v>11362</v>
      </c>
      <c r="T8" s="228">
        <v>12918</v>
      </c>
      <c r="U8" s="228">
        <v>19325</v>
      </c>
      <c r="V8" s="228">
        <v>21379</v>
      </c>
      <c r="W8" s="228">
        <v>26389</v>
      </c>
      <c r="X8" s="228">
        <v>32296</v>
      </c>
      <c r="Y8" s="228">
        <v>38401</v>
      </c>
      <c r="Z8" s="228">
        <v>41272</v>
      </c>
      <c r="AA8" s="228">
        <v>37661</v>
      </c>
      <c r="AB8" s="228">
        <v>38635</v>
      </c>
      <c r="AC8" s="228">
        <v>55788</v>
      </c>
      <c r="AD8" s="229">
        <v>61894</v>
      </c>
      <c r="AE8" s="229">
        <v>65568</v>
      </c>
      <c r="AF8" s="229">
        <v>88556</v>
      </c>
      <c r="AG8" s="229">
        <v>85563</v>
      </c>
      <c r="AH8" s="229">
        <v>102577</v>
      </c>
      <c r="AI8" s="229">
        <v>129255</v>
      </c>
      <c r="AJ8" s="229">
        <v>157190</v>
      </c>
      <c r="AK8" s="229">
        <v>176857</v>
      </c>
      <c r="AL8" s="229">
        <v>222243</v>
      </c>
      <c r="AM8" s="229">
        <v>240521</v>
      </c>
      <c r="AO8" s="269" t="s">
        <v>389</v>
      </c>
      <c r="AP8" s="388">
        <v>330.7</v>
      </c>
      <c r="AQ8" s="388">
        <v>383.8</v>
      </c>
      <c r="AR8" s="389">
        <v>445.7</v>
      </c>
      <c r="AS8" s="388">
        <v>490.6</v>
      </c>
      <c r="AT8" s="388">
        <v>533.65499999999997</v>
      </c>
      <c r="AU8" s="388">
        <v>641.23900000000003</v>
      </c>
      <c r="AV8" s="388">
        <v>692.60400000000004</v>
      </c>
      <c r="AW8" s="389">
        <v>802.79600000000005</v>
      </c>
      <c r="AX8" s="388">
        <v>820.601</v>
      </c>
      <c r="AY8" s="388">
        <v>842.47199999999998</v>
      </c>
    </row>
    <row r="9" spans="2:51" ht="12.75" customHeight="1" x14ac:dyDescent="0.2">
      <c r="B9" s="230"/>
      <c r="C9" s="186" t="s">
        <v>52</v>
      </c>
      <c r="D9" s="604" t="s">
        <v>323</v>
      </c>
      <c r="E9" s="604"/>
      <c r="F9" s="234">
        <v>3410</v>
      </c>
      <c r="G9" s="234">
        <v>4213</v>
      </c>
      <c r="H9" s="234">
        <v>5089</v>
      </c>
      <c r="I9" s="234">
        <v>5983</v>
      </c>
      <c r="J9" s="234">
        <v>7490</v>
      </c>
      <c r="K9" s="234">
        <v>8481</v>
      </c>
      <c r="L9" s="234"/>
      <c r="M9" s="237"/>
      <c r="N9" s="237" t="s">
        <v>52</v>
      </c>
      <c r="O9" s="604" t="s">
        <v>324</v>
      </c>
      <c r="P9" s="604"/>
      <c r="Q9" s="234">
        <v>5029</v>
      </c>
      <c r="R9" s="234">
        <v>6998</v>
      </c>
      <c r="S9" s="234">
        <v>8479</v>
      </c>
      <c r="T9" s="234">
        <v>9478</v>
      </c>
      <c r="U9" s="234">
        <v>16892</v>
      </c>
      <c r="V9" s="234">
        <v>18397</v>
      </c>
      <c r="W9" s="234">
        <v>22902</v>
      </c>
      <c r="X9" s="234">
        <v>27523</v>
      </c>
      <c r="Y9" s="234">
        <v>34630</v>
      </c>
      <c r="Z9" s="234">
        <v>38879</v>
      </c>
      <c r="AA9" s="234">
        <v>34948</v>
      </c>
      <c r="AB9" s="234">
        <v>34334</v>
      </c>
      <c r="AC9" s="234">
        <v>44947</v>
      </c>
      <c r="AD9" s="235">
        <v>53296</v>
      </c>
      <c r="AE9" s="235">
        <v>57543</v>
      </c>
      <c r="AF9" s="235">
        <v>65940</v>
      </c>
      <c r="AG9" s="235">
        <v>73942</v>
      </c>
      <c r="AH9" s="235">
        <v>86416</v>
      </c>
      <c r="AI9" s="235">
        <v>109998</v>
      </c>
      <c r="AJ9" s="235">
        <v>85001</v>
      </c>
      <c r="AK9" s="235">
        <v>101193</v>
      </c>
      <c r="AL9" s="235">
        <v>142543</v>
      </c>
      <c r="AM9" s="235">
        <v>147296</v>
      </c>
      <c r="AO9" s="335" t="s">
        <v>390</v>
      </c>
      <c r="AP9" s="390">
        <v>279.89999999999998</v>
      </c>
      <c r="AQ9" s="390">
        <v>285.2</v>
      </c>
      <c r="AR9" s="391">
        <v>320.7</v>
      </c>
      <c r="AS9" s="390">
        <v>383.7</v>
      </c>
      <c r="AT9" s="390">
        <v>406.15</v>
      </c>
      <c r="AU9" s="390">
        <v>488.66300000000001</v>
      </c>
      <c r="AV9" s="390">
        <v>516.86699999999996</v>
      </c>
      <c r="AW9" s="391">
        <v>562.27099999999996</v>
      </c>
      <c r="AX9" s="390">
        <v>599.73500000000001</v>
      </c>
      <c r="AY9" s="390">
        <v>614.01700000000005</v>
      </c>
    </row>
    <row r="10" spans="2:51" ht="12.75" customHeight="1" x14ac:dyDescent="0.2">
      <c r="B10" s="237"/>
      <c r="C10" s="186"/>
      <c r="D10" s="233" t="s">
        <v>56</v>
      </c>
      <c r="E10" s="186" t="s">
        <v>326</v>
      </c>
      <c r="F10" s="182">
        <v>772</v>
      </c>
      <c r="G10" s="182">
        <v>888</v>
      </c>
      <c r="H10" s="182">
        <v>997</v>
      </c>
      <c r="I10" s="234">
        <v>1042</v>
      </c>
      <c r="J10" s="234">
        <v>1095</v>
      </c>
      <c r="K10" s="234">
        <v>1088</v>
      </c>
      <c r="L10" s="234"/>
      <c r="M10" s="237"/>
      <c r="N10" s="237"/>
      <c r="O10" s="237" t="s">
        <v>56</v>
      </c>
      <c r="P10" s="237" t="s">
        <v>326</v>
      </c>
      <c r="Q10" s="234">
        <v>1283</v>
      </c>
      <c r="R10" s="234">
        <v>1468</v>
      </c>
      <c r="S10" s="234">
        <v>1329</v>
      </c>
      <c r="T10" s="234">
        <v>1562</v>
      </c>
      <c r="U10" s="234">
        <v>1903</v>
      </c>
      <c r="V10" s="234">
        <v>1987</v>
      </c>
      <c r="W10" s="234">
        <v>2217</v>
      </c>
      <c r="X10" s="234">
        <v>2727</v>
      </c>
      <c r="Y10" s="234">
        <v>3830</v>
      </c>
      <c r="Z10" s="234">
        <v>4871</v>
      </c>
      <c r="AA10" s="234">
        <v>4416</v>
      </c>
      <c r="AB10" s="234">
        <v>5198</v>
      </c>
      <c r="AC10" s="234">
        <v>5336</v>
      </c>
      <c r="AD10" s="235">
        <v>7530</v>
      </c>
      <c r="AE10" s="235">
        <v>7473</v>
      </c>
      <c r="AF10" s="235">
        <v>8027</v>
      </c>
      <c r="AG10" s="235">
        <v>9449</v>
      </c>
      <c r="AH10" s="235">
        <v>10578</v>
      </c>
      <c r="AI10" s="235">
        <v>13935</v>
      </c>
      <c r="AJ10" s="235">
        <v>15675</v>
      </c>
      <c r="AK10" s="235">
        <v>15450</v>
      </c>
      <c r="AL10" s="235">
        <v>31443</v>
      </c>
      <c r="AM10" s="235">
        <v>22118</v>
      </c>
      <c r="AO10" s="335" t="s">
        <v>391</v>
      </c>
      <c r="AP10" s="390">
        <v>27.5</v>
      </c>
      <c r="AQ10" s="390">
        <v>60.4</v>
      </c>
      <c r="AR10" s="391">
        <v>68.099999999999994</v>
      </c>
      <c r="AS10" s="390">
        <v>79.099999999999994</v>
      </c>
      <c r="AT10" s="390">
        <v>93.806999999999988</v>
      </c>
      <c r="AU10" s="390">
        <v>122.998</v>
      </c>
      <c r="AV10" s="390">
        <v>144.46600000000001</v>
      </c>
      <c r="AW10" s="391">
        <v>176.113</v>
      </c>
      <c r="AX10" s="390">
        <v>177.911</v>
      </c>
      <c r="AY10" s="390">
        <v>182.554</v>
      </c>
    </row>
    <row r="11" spans="2:51" ht="12.75" customHeight="1" x14ac:dyDescent="0.2">
      <c r="B11" s="237"/>
      <c r="C11" s="186"/>
      <c r="D11" s="233" t="s">
        <v>59</v>
      </c>
      <c r="E11" s="186" t="s">
        <v>392</v>
      </c>
      <c r="F11" s="182">
        <v>627</v>
      </c>
      <c r="G11" s="234">
        <v>1089</v>
      </c>
      <c r="H11" s="234">
        <v>1521</v>
      </c>
      <c r="I11" s="234">
        <v>2231</v>
      </c>
      <c r="J11" s="234">
        <v>3516</v>
      </c>
      <c r="K11" s="234">
        <v>4362</v>
      </c>
      <c r="L11" s="234"/>
      <c r="M11" s="237"/>
      <c r="N11" s="237"/>
      <c r="O11" s="237" t="s">
        <v>59</v>
      </c>
      <c r="P11" s="237" t="s">
        <v>329</v>
      </c>
      <c r="Q11" s="234">
        <v>3746</v>
      </c>
      <c r="R11" s="234">
        <v>5530</v>
      </c>
      <c r="S11" s="234">
        <v>7149</v>
      </c>
      <c r="T11" s="234">
        <v>7916</v>
      </c>
      <c r="U11" s="234">
        <v>14990</v>
      </c>
      <c r="V11" s="234">
        <v>16410</v>
      </c>
      <c r="W11" s="234">
        <v>20685</v>
      </c>
      <c r="X11" s="234">
        <v>24795</v>
      </c>
      <c r="Y11" s="234">
        <v>30800</v>
      </c>
      <c r="Z11" s="234">
        <v>34008</v>
      </c>
      <c r="AA11" s="234">
        <v>30532</v>
      </c>
      <c r="AB11" s="234">
        <v>29136</v>
      </c>
      <c r="AC11" s="234">
        <v>39611</v>
      </c>
      <c r="AD11" s="235">
        <v>45766</v>
      </c>
      <c r="AE11" s="235">
        <v>50070</v>
      </c>
      <c r="AF11" s="235">
        <v>57913</v>
      </c>
      <c r="AG11" s="235">
        <v>64493</v>
      </c>
      <c r="AH11" s="235">
        <v>75838</v>
      </c>
      <c r="AI11" s="235">
        <v>96063</v>
      </c>
      <c r="AJ11" s="235">
        <v>69326</v>
      </c>
      <c r="AK11" s="235">
        <v>85743</v>
      </c>
      <c r="AL11" s="235">
        <v>111100</v>
      </c>
      <c r="AM11" s="235">
        <v>125178</v>
      </c>
      <c r="AO11" s="338" t="s">
        <v>393</v>
      </c>
      <c r="AP11" s="392">
        <v>0.8</v>
      </c>
      <c r="AQ11" s="392">
        <v>2.1</v>
      </c>
      <c r="AR11" s="393">
        <v>1.9</v>
      </c>
      <c r="AS11" s="392">
        <v>2.2999999999999998</v>
      </c>
      <c r="AT11" s="392">
        <v>2.6360000000000001</v>
      </c>
      <c r="AU11" s="392">
        <v>1.319</v>
      </c>
      <c r="AV11" s="392">
        <v>2</v>
      </c>
      <c r="AW11" s="393">
        <v>2.016</v>
      </c>
      <c r="AX11" s="392">
        <v>2.8479999999999999</v>
      </c>
      <c r="AY11" s="392">
        <v>2.3650000000000002</v>
      </c>
    </row>
    <row r="12" spans="2:51" ht="12.75" customHeight="1" x14ac:dyDescent="0.2">
      <c r="B12" s="237"/>
      <c r="C12" s="186"/>
      <c r="D12" s="233" t="s">
        <v>64</v>
      </c>
      <c r="E12" s="186" t="s">
        <v>329</v>
      </c>
      <c r="F12" s="234">
        <v>2011</v>
      </c>
      <c r="G12" s="234">
        <v>2236</v>
      </c>
      <c r="H12" s="234">
        <v>2571</v>
      </c>
      <c r="I12" s="234">
        <v>2709</v>
      </c>
      <c r="J12" s="234">
        <v>2879</v>
      </c>
      <c r="K12" s="234">
        <v>3032</v>
      </c>
      <c r="L12" s="234"/>
      <c r="M12" s="237"/>
      <c r="N12" s="237" t="s">
        <v>74</v>
      </c>
      <c r="O12" s="604" t="s">
        <v>331</v>
      </c>
      <c r="P12" s="604"/>
      <c r="Q12" s="234">
        <v>3584</v>
      </c>
      <c r="R12" s="234">
        <v>1765</v>
      </c>
      <c r="S12" s="234">
        <v>2883</v>
      </c>
      <c r="T12" s="234">
        <v>3440</v>
      </c>
      <c r="U12" s="234">
        <v>2433</v>
      </c>
      <c r="V12" s="234">
        <v>2982</v>
      </c>
      <c r="W12" s="234">
        <v>3487</v>
      </c>
      <c r="X12" s="234">
        <v>4773</v>
      </c>
      <c r="Y12" s="234">
        <v>3771</v>
      </c>
      <c r="Z12" s="234">
        <v>2394</v>
      </c>
      <c r="AA12" s="234">
        <v>2713</v>
      </c>
      <c r="AB12" s="234">
        <v>4301</v>
      </c>
      <c r="AC12" s="234">
        <v>10841</v>
      </c>
      <c r="AD12" s="235">
        <v>8598</v>
      </c>
      <c r="AE12" s="235">
        <v>8025</v>
      </c>
      <c r="AF12" s="235">
        <v>22616</v>
      </c>
      <c r="AG12" s="235">
        <v>11621</v>
      </c>
      <c r="AH12" s="235">
        <v>16161</v>
      </c>
      <c r="AI12" s="235">
        <v>19257</v>
      </c>
      <c r="AJ12" s="235">
        <v>72189</v>
      </c>
      <c r="AK12" s="235">
        <v>75664</v>
      </c>
      <c r="AL12" s="235">
        <v>79700</v>
      </c>
      <c r="AM12" s="235">
        <v>93225</v>
      </c>
      <c r="AO12" s="338" t="s">
        <v>512</v>
      </c>
      <c r="AP12" s="441" t="s">
        <v>66</v>
      </c>
      <c r="AQ12" s="441" t="s">
        <v>66</v>
      </c>
      <c r="AR12" s="441" t="s">
        <v>66</v>
      </c>
      <c r="AS12" s="441" t="s">
        <v>66</v>
      </c>
      <c r="AT12" s="441" t="s">
        <v>66</v>
      </c>
      <c r="AU12" s="392">
        <v>61.463999999999999</v>
      </c>
      <c r="AV12" s="392">
        <v>78.635999999999996</v>
      </c>
      <c r="AW12" s="392">
        <v>99.885999999999996</v>
      </c>
      <c r="AX12" s="392">
        <v>93.512</v>
      </c>
      <c r="AY12" s="392">
        <v>99.822999999999993</v>
      </c>
    </row>
    <row r="13" spans="2:51" ht="12.75" customHeight="1" x14ac:dyDescent="0.2">
      <c r="B13" s="237"/>
      <c r="C13" s="186" t="s">
        <v>74</v>
      </c>
      <c r="D13" s="604" t="s">
        <v>332</v>
      </c>
      <c r="E13" s="604"/>
      <c r="F13" s="182">
        <v>355</v>
      </c>
      <c r="G13" s="182">
        <v>290</v>
      </c>
      <c r="H13" s="182">
        <v>275</v>
      </c>
      <c r="I13" s="182">
        <v>300</v>
      </c>
      <c r="J13" s="182">
        <v>678</v>
      </c>
      <c r="K13" s="234">
        <v>2874</v>
      </c>
      <c r="L13" s="234"/>
      <c r="M13" s="230">
        <v>2</v>
      </c>
      <c r="N13" s="603" t="s">
        <v>333</v>
      </c>
      <c r="O13" s="603"/>
      <c r="P13" s="603"/>
      <c r="Q13" s="228">
        <v>10402</v>
      </c>
      <c r="R13" s="228">
        <v>10516</v>
      </c>
      <c r="S13" s="228">
        <v>12941</v>
      </c>
      <c r="T13" s="228">
        <v>16286</v>
      </c>
      <c r="U13" s="228">
        <v>19123</v>
      </c>
      <c r="V13" s="228">
        <v>21296</v>
      </c>
      <c r="W13" s="228">
        <v>24255</v>
      </c>
      <c r="X13" s="228">
        <v>30567</v>
      </c>
      <c r="Y13" s="228">
        <v>36186</v>
      </c>
      <c r="Z13" s="228">
        <v>38919</v>
      </c>
      <c r="AA13" s="228">
        <v>39127</v>
      </c>
      <c r="AB13" s="228">
        <v>39405</v>
      </c>
      <c r="AC13" s="228">
        <v>52931</v>
      </c>
      <c r="AD13" s="229">
        <v>62735</v>
      </c>
      <c r="AE13" s="229">
        <v>65433</v>
      </c>
      <c r="AF13" s="229">
        <v>66951</v>
      </c>
      <c r="AG13" s="229">
        <v>93083</v>
      </c>
      <c r="AH13" s="229">
        <v>105703</v>
      </c>
      <c r="AI13" s="229">
        <v>106621</v>
      </c>
      <c r="AJ13" s="229">
        <v>144235</v>
      </c>
      <c r="AK13" s="229">
        <v>163863</v>
      </c>
      <c r="AL13" s="229">
        <v>170165</v>
      </c>
      <c r="AM13" s="229">
        <v>224837</v>
      </c>
      <c r="AO13" s="338" t="s">
        <v>394</v>
      </c>
      <c r="AP13" s="392">
        <v>2.8</v>
      </c>
      <c r="AQ13" s="392">
        <v>2.5</v>
      </c>
      <c r="AR13" s="393">
        <v>3</v>
      </c>
      <c r="AS13" s="392">
        <v>3.4</v>
      </c>
      <c r="AT13" s="392">
        <v>3.82</v>
      </c>
      <c r="AU13" s="392">
        <v>3.8279999999999998</v>
      </c>
      <c r="AV13" s="392">
        <v>3.4889999999999999</v>
      </c>
      <c r="AW13" s="393">
        <v>4.6319999999999997</v>
      </c>
      <c r="AX13" s="392">
        <v>5.0590000000000002</v>
      </c>
      <c r="AY13" s="392">
        <v>4.5880000000000001</v>
      </c>
    </row>
    <row r="14" spans="2:51" ht="12.75" customHeight="1" x14ac:dyDescent="0.2">
      <c r="B14" s="230">
        <v>2</v>
      </c>
      <c r="C14" s="603" t="s">
        <v>335</v>
      </c>
      <c r="D14" s="603"/>
      <c r="E14" s="603"/>
      <c r="F14" s="228">
        <v>3769</v>
      </c>
      <c r="G14" s="228">
        <v>4421</v>
      </c>
      <c r="H14" s="228">
        <v>5340</v>
      </c>
      <c r="I14" s="228">
        <v>6238</v>
      </c>
      <c r="J14" s="228">
        <v>7651</v>
      </c>
      <c r="K14" s="228">
        <v>10129</v>
      </c>
      <c r="L14" s="228"/>
      <c r="M14" s="230"/>
      <c r="N14" s="603" t="s">
        <v>336</v>
      </c>
      <c r="O14" s="603"/>
      <c r="P14" s="603"/>
      <c r="Q14" s="228">
        <v>-1788</v>
      </c>
      <c r="R14" s="228">
        <v>-1753</v>
      </c>
      <c r="S14" s="228">
        <v>-1579</v>
      </c>
      <c r="T14" s="228">
        <v>-3368</v>
      </c>
      <c r="U14" s="302">
        <v>202</v>
      </c>
      <c r="V14" s="302">
        <v>83</v>
      </c>
      <c r="W14" s="228">
        <v>2134</v>
      </c>
      <c r="X14" s="228">
        <v>1729</v>
      </c>
      <c r="Y14" s="228">
        <v>2215</v>
      </c>
      <c r="Z14" s="228">
        <v>2353</v>
      </c>
      <c r="AA14" s="228">
        <v>-1466</v>
      </c>
      <c r="AB14" s="302">
        <v>-770</v>
      </c>
      <c r="AC14" s="228">
        <v>2857</v>
      </c>
      <c r="AD14" s="394">
        <v>-841</v>
      </c>
      <c r="AE14" s="394">
        <v>135</v>
      </c>
      <c r="AF14" s="229">
        <v>21605</v>
      </c>
      <c r="AG14" s="229">
        <v>-7520</v>
      </c>
      <c r="AH14" s="229">
        <v>-3126</v>
      </c>
      <c r="AI14" s="229">
        <v>22635</v>
      </c>
      <c r="AJ14" s="229">
        <v>12955</v>
      </c>
      <c r="AK14" s="229">
        <v>12995</v>
      </c>
      <c r="AL14" s="229">
        <v>52078</v>
      </c>
      <c r="AM14" s="229">
        <v>15685</v>
      </c>
      <c r="AO14" s="338" t="s">
        <v>395</v>
      </c>
      <c r="AP14" s="392">
        <v>4.3</v>
      </c>
      <c r="AQ14" s="392">
        <v>4.8</v>
      </c>
      <c r="AR14" s="393">
        <v>5</v>
      </c>
      <c r="AS14" s="392">
        <v>5.9</v>
      </c>
      <c r="AT14" s="392">
        <v>6.55</v>
      </c>
      <c r="AU14" s="392">
        <v>7.202</v>
      </c>
      <c r="AV14" s="392">
        <v>8.0350000000000001</v>
      </c>
      <c r="AW14" s="393">
        <v>9.4250000000000007</v>
      </c>
      <c r="AX14" s="392">
        <v>9.9309999999999992</v>
      </c>
      <c r="AY14" s="392">
        <v>8.6530000000000005</v>
      </c>
    </row>
    <row r="15" spans="2:51" ht="12.75" customHeight="1" x14ac:dyDescent="0.2">
      <c r="B15" s="237"/>
      <c r="C15" s="186" t="s">
        <v>52</v>
      </c>
      <c r="D15" s="604" t="s">
        <v>396</v>
      </c>
      <c r="E15" s="604"/>
      <c r="F15" s="182">
        <v>338</v>
      </c>
      <c r="G15" s="182">
        <v>343</v>
      </c>
      <c r="H15" s="182">
        <v>390</v>
      </c>
      <c r="I15" s="182">
        <v>331</v>
      </c>
      <c r="J15" s="182">
        <v>464</v>
      </c>
      <c r="K15" s="234">
        <v>1068</v>
      </c>
      <c r="L15" s="234"/>
      <c r="M15" s="230">
        <v>3</v>
      </c>
      <c r="N15" s="603" t="s">
        <v>219</v>
      </c>
      <c r="O15" s="603"/>
      <c r="P15" s="603"/>
      <c r="Q15" s="228">
        <v>3695</v>
      </c>
      <c r="R15" s="228">
        <v>6737</v>
      </c>
      <c r="S15" s="228">
        <v>3155</v>
      </c>
      <c r="T15" s="228">
        <v>6353</v>
      </c>
      <c r="U15" s="228">
        <v>4493</v>
      </c>
      <c r="V15" s="228">
        <v>5470</v>
      </c>
      <c r="W15" s="228">
        <v>5441</v>
      </c>
      <c r="X15" s="228">
        <v>8807</v>
      </c>
      <c r="Y15" s="228">
        <v>7785</v>
      </c>
      <c r="Z15" s="228">
        <v>3738</v>
      </c>
      <c r="AA15" s="228">
        <v>4097</v>
      </c>
      <c r="AB15" s="228">
        <v>3968</v>
      </c>
      <c r="AC15" s="229">
        <v>3183</v>
      </c>
      <c r="AD15" s="229">
        <v>4099</v>
      </c>
      <c r="AE15" s="229">
        <v>6000</v>
      </c>
      <c r="AF15" s="229">
        <v>8681</v>
      </c>
      <c r="AG15" s="229">
        <v>15961</v>
      </c>
      <c r="AH15" s="229">
        <v>29758</v>
      </c>
      <c r="AI15" s="229">
        <v>36545</v>
      </c>
      <c r="AJ15" s="229">
        <v>43991</v>
      </c>
      <c r="AK15" s="229">
        <v>57330</v>
      </c>
      <c r="AL15" s="229">
        <v>58616</v>
      </c>
      <c r="AM15" s="229">
        <v>80015</v>
      </c>
      <c r="AO15" s="338" t="s">
        <v>397</v>
      </c>
      <c r="AP15" s="392">
        <v>3</v>
      </c>
      <c r="AQ15" s="392">
        <v>3.2</v>
      </c>
      <c r="AR15" s="393">
        <v>3.3</v>
      </c>
      <c r="AS15" s="392">
        <v>3.7</v>
      </c>
      <c r="AT15" s="392">
        <v>4.21</v>
      </c>
      <c r="AU15" s="392">
        <v>5.3179999999999996</v>
      </c>
      <c r="AV15" s="392">
        <v>6.1689999999999996</v>
      </c>
      <c r="AW15" s="393">
        <v>7.1840000000000002</v>
      </c>
      <c r="AX15" s="392">
        <v>7.3339999999999996</v>
      </c>
      <c r="AY15" s="392">
        <v>6.1779999999999999</v>
      </c>
    </row>
    <row r="16" spans="2:51" ht="12.75" customHeight="1" x14ac:dyDescent="0.2">
      <c r="B16" s="237"/>
      <c r="C16" s="186" t="s">
        <v>74</v>
      </c>
      <c r="D16" s="604" t="s">
        <v>398</v>
      </c>
      <c r="E16" s="604"/>
      <c r="F16" s="234">
        <v>3431</v>
      </c>
      <c r="G16" s="234">
        <v>4078</v>
      </c>
      <c r="H16" s="234">
        <v>4950</v>
      </c>
      <c r="I16" s="234">
        <v>5907</v>
      </c>
      <c r="J16" s="234">
        <v>7187</v>
      </c>
      <c r="K16" s="234">
        <v>9061</v>
      </c>
      <c r="L16" s="234"/>
      <c r="M16" s="237"/>
      <c r="N16" s="237" t="s">
        <v>52</v>
      </c>
      <c r="O16" s="604" t="s">
        <v>340</v>
      </c>
      <c r="P16" s="604"/>
      <c r="Q16" s="182">
        <v>700</v>
      </c>
      <c r="R16" s="234">
        <v>1276</v>
      </c>
      <c r="S16" s="182">
        <v>756</v>
      </c>
      <c r="T16" s="234">
        <v>2073</v>
      </c>
      <c r="U16" s="234">
        <v>1505</v>
      </c>
      <c r="V16" s="234">
        <v>1403</v>
      </c>
      <c r="W16" s="234">
        <v>1386</v>
      </c>
      <c r="X16" s="234">
        <v>2863</v>
      </c>
      <c r="Y16" s="234">
        <v>1719</v>
      </c>
      <c r="Z16" s="182">
        <v>701</v>
      </c>
      <c r="AA16" s="182">
        <v>33</v>
      </c>
      <c r="AB16" s="182">
        <v>861</v>
      </c>
      <c r="AC16" s="182">
        <v>762</v>
      </c>
      <c r="AD16" s="235">
        <v>1210</v>
      </c>
      <c r="AE16" s="235">
        <v>1130</v>
      </c>
      <c r="AF16" s="235">
        <v>2119</v>
      </c>
      <c r="AG16" s="235">
        <v>2658</v>
      </c>
      <c r="AH16" s="235">
        <v>4490</v>
      </c>
      <c r="AI16" s="235">
        <v>2578</v>
      </c>
      <c r="AJ16" s="235">
        <v>7028</v>
      </c>
      <c r="AK16" s="235">
        <v>9424</v>
      </c>
      <c r="AL16" s="235">
        <v>12316</v>
      </c>
      <c r="AM16" s="235">
        <v>21769</v>
      </c>
      <c r="AO16" s="338" t="s">
        <v>105</v>
      </c>
      <c r="AP16" s="392">
        <v>16.7</v>
      </c>
      <c r="AQ16" s="392">
        <v>47.7</v>
      </c>
      <c r="AR16" s="393">
        <v>54.9</v>
      </c>
      <c r="AS16" s="392">
        <v>63.7</v>
      </c>
      <c r="AT16" s="392">
        <v>76.590999999999994</v>
      </c>
      <c r="AU16" s="392">
        <v>43.866999999999997</v>
      </c>
      <c r="AV16" s="392">
        <v>46.137</v>
      </c>
      <c r="AW16" s="393">
        <v>52.97</v>
      </c>
      <c r="AX16" s="392">
        <v>59.226999999999997</v>
      </c>
      <c r="AY16" s="392">
        <v>60.947000000000003</v>
      </c>
    </row>
    <row r="17" spans="2:51" ht="12.75" customHeight="1" x14ac:dyDescent="0.2">
      <c r="B17" s="230"/>
      <c r="C17" s="603" t="s">
        <v>342</v>
      </c>
      <c r="D17" s="603"/>
      <c r="E17" s="603"/>
      <c r="F17" s="302">
        <v>-4</v>
      </c>
      <c r="G17" s="302">
        <v>82</v>
      </c>
      <c r="H17" s="302">
        <v>24</v>
      </c>
      <c r="I17" s="302">
        <v>45</v>
      </c>
      <c r="J17" s="302">
        <v>517</v>
      </c>
      <c r="K17" s="228">
        <v>1226</v>
      </c>
      <c r="L17" s="228"/>
      <c r="M17" s="237"/>
      <c r="N17" s="237" t="s">
        <v>74</v>
      </c>
      <c r="O17" s="604" t="s">
        <v>343</v>
      </c>
      <c r="P17" s="604"/>
      <c r="Q17" s="234">
        <v>2995</v>
      </c>
      <c r="R17" s="234">
        <v>5461</v>
      </c>
      <c r="S17" s="234">
        <v>3058</v>
      </c>
      <c r="T17" s="234">
        <v>4280</v>
      </c>
      <c r="U17" s="234">
        <v>4374</v>
      </c>
      <c r="V17" s="234">
        <v>4066</v>
      </c>
      <c r="W17" s="234">
        <v>4055</v>
      </c>
      <c r="X17" s="234">
        <v>5944</v>
      </c>
      <c r="Y17" s="234">
        <v>6066</v>
      </c>
      <c r="Z17" s="234">
        <v>3037</v>
      </c>
      <c r="AA17" s="234">
        <v>4064</v>
      </c>
      <c r="AB17" s="234">
        <v>3107</v>
      </c>
      <c r="AC17" s="234">
        <v>2421</v>
      </c>
      <c r="AD17" s="235">
        <v>2889</v>
      </c>
      <c r="AE17" s="235">
        <v>4870</v>
      </c>
      <c r="AF17" s="235">
        <v>6562</v>
      </c>
      <c r="AG17" s="235">
        <v>13303</v>
      </c>
      <c r="AH17" s="235">
        <v>25268</v>
      </c>
      <c r="AI17" s="235">
        <v>33967</v>
      </c>
      <c r="AJ17" s="235">
        <v>36963</v>
      </c>
      <c r="AK17" s="235">
        <v>47907</v>
      </c>
      <c r="AL17" s="235">
        <v>46300</v>
      </c>
      <c r="AM17" s="235">
        <v>58245</v>
      </c>
      <c r="AO17" s="335" t="s">
        <v>399</v>
      </c>
      <c r="AP17" s="390">
        <v>11.5</v>
      </c>
      <c r="AQ17" s="390">
        <v>12.2</v>
      </c>
      <c r="AR17" s="391">
        <v>24.7</v>
      </c>
      <c r="AS17" s="390">
        <v>5.4</v>
      </c>
      <c r="AT17" s="390">
        <v>8.4280000000000008</v>
      </c>
      <c r="AU17" s="390">
        <v>9.2149999999999999</v>
      </c>
      <c r="AV17" s="390">
        <v>8.593</v>
      </c>
      <c r="AW17" s="391">
        <v>16.62</v>
      </c>
      <c r="AX17" s="390">
        <v>9.4429999999999996</v>
      </c>
      <c r="AY17" s="390">
        <v>9.9130000000000003</v>
      </c>
    </row>
    <row r="18" spans="2:51" ht="12.75" customHeight="1" x14ac:dyDescent="0.2">
      <c r="B18" s="230">
        <v>3</v>
      </c>
      <c r="C18" s="603" t="s">
        <v>345</v>
      </c>
      <c r="D18" s="603"/>
      <c r="E18" s="603"/>
      <c r="F18" s="302">
        <v>956</v>
      </c>
      <c r="G18" s="228">
        <v>1170</v>
      </c>
      <c r="H18" s="228">
        <v>1235</v>
      </c>
      <c r="I18" s="228">
        <v>1437</v>
      </c>
      <c r="J18" s="228">
        <v>1752</v>
      </c>
      <c r="K18" s="228">
        <v>2783</v>
      </c>
      <c r="L18" s="228"/>
      <c r="M18" s="237"/>
      <c r="N18" s="237" t="s">
        <v>104</v>
      </c>
      <c r="O18" s="604" t="s">
        <v>380</v>
      </c>
      <c r="P18" s="604"/>
      <c r="Q18" s="395">
        <v>0</v>
      </c>
      <c r="R18" s="395">
        <v>0</v>
      </c>
      <c r="S18" s="182">
        <v>-659</v>
      </c>
      <c r="T18" s="395">
        <v>0</v>
      </c>
      <c r="U18" s="234">
        <v>-1385</v>
      </c>
      <c r="V18" s="395">
        <v>0</v>
      </c>
      <c r="W18" s="395">
        <v>0</v>
      </c>
      <c r="X18" s="395">
        <v>0</v>
      </c>
      <c r="Y18" s="395">
        <v>0</v>
      </c>
      <c r="Z18" s="395">
        <v>0</v>
      </c>
      <c r="AA18" s="395">
        <v>0</v>
      </c>
      <c r="AB18" s="395">
        <v>0</v>
      </c>
      <c r="AC18" s="395">
        <v>0</v>
      </c>
      <c r="AD18" s="395">
        <v>0</v>
      </c>
      <c r="AE18" s="395">
        <v>0</v>
      </c>
      <c r="AF18" s="395">
        <v>0</v>
      </c>
      <c r="AG18" s="395">
        <v>0</v>
      </c>
      <c r="AH18" s="395">
        <v>0</v>
      </c>
      <c r="AI18" s="395">
        <v>0</v>
      </c>
      <c r="AJ18" s="395">
        <v>0</v>
      </c>
      <c r="AK18" s="395">
        <v>0</v>
      </c>
      <c r="AL18" s="395">
        <v>0</v>
      </c>
      <c r="AM18" s="395">
        <v>0</v>
      </c>
      <c r="AO18" s="338" t="s">
        <v>401</v>
      </c>
      <c r="AP18" s="396">
        <v>2.9000000000000001E-2</v>
      </c>
      <c r="AQ18" s="396">
        <v>2.1999999999999999E-2</v>
      </c>
      <c r="AR18" s="393">
        <v>0.14699999999999999</v>
      </c>
      <c r="AS18" s="396">
        <v>4.0000000000000001E-3</v>
      </c>
      <c r="AT18" s="392">
        <v>0.745</v>
      </c>
      <c r="AU18" s="396">
        <v>4.0000000000000001E-3</v>
      </c>
      <c r="AV18" s="396">
        <v>1E-3</v>
      </c>
      <c r="AW18" s="393">
        <v>0.84</v>
      </c>
      <c r="AX18" s="396">
        <v>5.0000000000000001E-3</v>
      </c>
      <c r="AY18" s="392">
        <v>1E-3</v>
      </c>
    </row>
    <row r="19" spans="2:51" ht="12.75" customHeight="1" x14ac:dyDescent="0.2">
      <c r="B19" s="237"/>
      <c r="C19" s="397" t="s">
        <v>52</v>
      </c>
      <c r="D19" s="604" t="s">
        <v>198</v>
      </c>
      <c r="E19" s="604"/>
      <c r="F19" s="182">
        <v>956</v>
      </c>
      <c r="G19" s="234">
        <v>1183</v>
      </c>
      <c r="H19" s="234">
        <v>1235</v>
      </c>
      <c r="I19" s="234">
        <v>1437</v>
      </c>
      <c r="J19" s="234">
        <v>1752</v>
      </c>
      <c r="K19" s="234">
        <v>2783</v>
      </c>
      <c r="L19" s="234"/>
      <c r="M19" s="230">
        <v>4</v>
      </c>
      <c r="N19" s="603" t="s">
        <v>348</v>
      </c>
      <c r="O19" s="603"/>
      <c r="P19" s="603"/>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O19" s="338" t="s">
        <v>515</v>
      </c>
      <c r="AP19" s="438" t="s">
        <v>66</v>
      </c>
      <c r="AQ19" s="438" t="s">
        <v>66</v>
      </c>
      <c r="AR19" s="438" t="s">
        <v>66</v>
      </c>
      <c r="AS19" s="438" t="s">
        <v>66</v>
      </c>
      <c r="AT19" s="438" t="s">
        <v>66</v>
      </c>
      <c r="AU19" s="439" t="s">
        <v>66</v>
      </c>
      <c r="AV19" s="438" t="s">
        <v>66</v>
      </c>
      <c r="AW19" s="396">
        <v>1.7999999999999999E-2</v>
      </c>
      <c r="AX19" s="442" t="s">
        <v>66</v>
      </c>
      <c r="AY19" s="438" t="s">
        <v>66</v>
      </c>
    </row>
    <row r="20" spans="2:51" ht="12.75" customHeight="1" x14ac:dyDescent="0.2">
      <c r="B20" s="237"/>
      <c r="C20" s="397" t="s">
        <v>74</v>
      </c>
      <c r="D20" s="604" t="s">
        <v>339</v>
      </c>
      <c r="E20" s="604"/>
      <c r="F20" s="395">
        <v>0</v>
      </c>
      <c r="G20" s="182">
        <v>-13</v>
      </c>
      <c r="H20" s="395">
        <v>0</v>
      </c>
      <c r="I20" s="395">
        <v>0</v>
      </c>
      <c r="J20" s="395">
        <v>0</v>
      </c>
      <c r="K20" s="395">
        <v>0</v>
      </c>
      <c r="L20" s="182"/>
      <c r="M20" s="237"/>
      <c r="N20" s="237" t="s">
        <v>52</v>
      </c>
      <c r="O20" s="604" t="s">
        <v>350</v>
      </c>
      <c r="P20" s="604"/>
      <c r="Q20" s="234">
        <v>-1788</v>
      </c>
      <c r="R20" s="234">
        <v>-1753</v>
      </c>
      <c r="S20" s="234">
        <v>-1579</v>
      </c>
      <c r="T20" s="234">
        <v>-3368</v>
      </c>
      <c r="U20" s="182">
        <v>202</v>
      </c>
      <c r="V20" s="182">
        <v>83</v>
      </c>
      <c r="W20" s="234">
        <v>2134</v>
      </c>
      <c r="X20" s="234">
        <v>1729</v>
      </c>
      <c r="Y20" s="234">
        <v>2215</v>
      </c>
      <c r="Z20" s="234">
        <v>2353</v>
      </c>
      <c r="AA20" s="234">
        <v>-1466</v>
      </c>
      <c r="AB20" s="182">
        <v>-770</v>
      </c>
      <c r="AC20" s="234">
        <v>2857</v>
      </c>
      <c r="AD20" s="375">
        <v>-841</v>
      </c>
      <c r="AE20" s="375">
        <v>135</v>
      </c>
      <c r="AF20" s="235">
        <v>21605</v>
      </c>
      <c r="AG20" s="235">
        <v>-7520</v>
      </c>
      <c r="AH20" s="235">
        <v>-3126</v>
      </c>
      <c r="AI20" s="235">
        <v>22635</v>
      </c>
      <c r="AJ20" s="235">
        <v>12955</v>
      </c>
      <c r="AK20" s="235">
        <v>12995</v>
      </c>
      <c r="AL20" s="235">
        <v>-51842</v>
      </c>
      <c r="AM20" s="235">
        <v>15685</v>
      </c>
      <c r="AO20" s="338" t="s">
        <v>403</v>
      </c>
      <c r="AP20" s="392">
        <v>0.2</v>
      </c>
      <c r="AQ20" s="392">
        <v>0.2</v>
      </c>
      <c r="AR20" s="393">
        <v>0.2</v>
      </c>
      <c r="AS20" s="392">
        <v>0.2</v>
      </c>
      <c r="AT20" s="392">
        <v>0.23499999999999999</v>
      </c>
      <c r="AU20" s="392">
        <v>0.246</v>
      </c>
      <c r="AV20" s="392">
        <v>0.33600000000000002</v>
      </c>
      <c r="AW20" s="393">
        <v>0.27500000000000002</v>
      </c>
      <c r="AX20" s="392">
        <v>0.26700000000000002</v>
      </c>
      <c r="AY20" s="392">
        <v>0.27700000000000002</v>
      </c>
    </row>
    <row r="21" spans="2:51" ht="12.75" customHeight="1" x14ac:dyDescent="0.2">
      <c r="B21" s="237"/>
      <c r="C21" s="397"/>
      <c r="D21" s="603" t="s">
        <v>352</v>
      </c>
      <c r="E21" s="603"/>
      <c r="F21" s="182"/>
      <c r="G21" s="182"/>
      <c r="H21" s="182"/>
      <c r="I21" s="182"/>
      <c r="J21" s="182"/>
      <c r="K21" s="182"/>
      <c r="L21" s="182"/>
      <c r="M21" s="237"/>
      <c r="N21" s="237" t="s">
        <v>74</v>
      </c>
      <c r="O21" s="604" t="s">
        <v>353</v>
      </c>
      <c r="P21" s="604"/>
      <c r="Q21" s="182">
        <v>-404</v>
      </c>
      <c r="R21" s="234">
        <v>-1233</v>
      </c>
      <c r="S21" s="182">
        <v>99</v>
      </c>
      <c r="T21" s="182">
        <v>389</v>
      </c>
      <c r="U21" s="182">
        <v>277</v>
      </c>
      <c r="V21" s="182">
        <v>-422</v>
      </c>
      <c r="W21" s="182">
        <v>-520</v>
      </c>
      <c r="X21" s="234">
        <v>-1346</v>
      </c>
      <c r="Y21" s="182">
        <v>-892</v>
      </c>
      <c r="Z21" s="234">
        <v>-1941</v>
      </c>
      <c r="AA21" s="234">
        <v>-1762</v>
      </c>
      <c r="AB21" s="234">
        <v>-3324</v>
      </c>
      <c r="AC21" s="234">
        <v>-3671</v>
      </c>
      <c r="AD21" s="235">
        <v>-1671</v>
      </c>
      <c r="AE21" s="235">
        <v>-6636</v>
      </c>
      <c r="AF21" s="235">
        <v>-7843</v>
      </c>
      <c r="AG21" s="235">
        <v>-3590</v>
      </c>
      <c r="AH21" s="235">
        <v>-4584</v>
      </c>
      <c r="AI21" s="235">
        <v>-5708</v>
      </c>
      <c r="AJ21" s="235">
        <v>-4293</v>
      </c>
      <c r="AK21" s="235">
        <v>-3892</v>
      </c>
      <c r="AL21" s="395">
        <v>0</v>
      </c>
      <c r="AM21" s="235">
        <v>6495</v>
      </c>
      <c r="AO21" s="338" t="s">
        <v>93</v>
      </c>
      <c r="AP21" s="392">
        <v>11.3</v>
      </c>
      <c r="AQ21" s="392">
        <v>12</v>
      </c>
      <c r="AR21" s="393">
        <v>24.3</v>
      </c>
      <c r="AS21" s="392">
        <v>5.2</v>
      </c>
      <c r="AT21" s="392">
        <v>7.4480000000000004</v>
      </c>
      <c r="AU21" s="392">
        <v>8.9649999999999999</v>
      </c>
      <c r="AV21" s="392">
        <v>8.2560000000000002</v>
      </c>
      <c r="AW21" s="393">
        <v>15.487</v>
      </c>
      <c r="AX21" s="392">
        <v>9.1709999999999994</v>
      </c>
      <c r="AY21" s="392">
        <v>9.6349999999999998</v>
      </c>
    </row>
    <row r="22" spans="2:51" ht="12.75" customHeight="1" x14ac:dyDescent="0.2">
      <c r="B22" s="237"/>
      <c r="C22" s="397"/>
      <c r="D22" s="603" t="s">
        <v>354</v>
      </c>
      <c r="E22" s="603"/>
      <c r="F22" s="302">
        <v>959</v>
      </c>
      <c r="G22" s="228">
        <v>1087</v>
      </c>
      <c r="H22" s="228">
        <v>1211</v>
      </c>
      <c r="I22" s="228">
        <v>1392</v>
      </c>
      <c r="J22" s="228">
        <v>1235</v>
      </c>
      <c r="K22" s="228">
        <v>1557</v>
      </c>
      <c r="L22" s="228"/>
      <c r="M22" s="237"/>
      <c r="N22" s="237" t="s">
        <v>104</v>
      </c>
      <c r="O22" s="604" t="s">
        <v>355</v>
      </c>
      <c r="P22" s="604"/>
      <c r="Q22" s="182">
        <v>-10</v>
      </c>
      <c r="R22" s="234">
        <v>1233</v>
      </c>
      <c r="S22" s="182">
        <v>679</v>
      </c>
      <c r="T22" s="234">
        <v>1042</v>
      </c>
      <c r="U22" s="234">
        <v>2417</v>
      </c>
      <c r="V22" s="182">
        <v>851</v>
      </c>
      <c r="W22" s="182">
        <v>879</v>
      </c>
      <c r="X22" s="234">
        <v>1179</v>
      </c>
      <c r="Y22" s="182">
        <v>-773</v>
      </c>
      <c r="Z22" s="234">
        <v>-1241</v>
      </c>
      <c r="AA22" s="234">
        <v>6414</v>
      </c>
      <c r="AB22" s="234">
        <v>2221</v>
      </c>
      <c r="AC22" s="234">
        <v>3302</v>
      </c>
      <c r="AD22" s="235">
        <v>6735</v>
      </c>
      <c r="AE22" s="375">
        <v>-780</v>
      </c>
      <c r="AF22" s="235">
        <v>-130909</v>
      </c>
      <c r="AG22" s="235">
        <v>19117</v>
      </c>
      <c r="AH22" s="235">
        <v>5411</v>
      </c>
      <c r="AI22" s="235">
        <v>2841</v>
      </c>
      <c r="AJ22" s="235">
        <v>4125</v>
      </c>
      <c r="AK22" s="235">
        <v>4327</v>
      </c>
      <c r="AL22" s="395">
        <v>0</v>
      </c>
      <c r="AM22" s="235">
        <v>6496</v>
      </c>
      <c r="AO22" s="335" t="s">
        <v>404</v>
      </c>
      <c r="AP22" s="390">
        <v>11.9</v>
      </c>
      <c r="AQ22" s="390">
        <v>26</v>
      </c>
      <c r="AR22" s="391">
        <v>32.1</v>
      </c>
      <c r="AS22" s="390">
        <v>22.4</v>
      </c>
      <c r="AT22" s="390">
        <v>25.27</v>
      </c>
      <c r="AU22" s="390">
        <v>20.363</v>
      </c>
      <c r="AV22" s="390">
        <v>22.678000000000001</v>
      </c>
      <c r="AW22" s="391">
        <v>47.792000000000002</v>
      </c>
      <c r="AX22" s="390">
        <v>33.512</v>
      </c>
      <c r="AY22" s="390">
        <v>35.988</v>
      </c>
    </row>
    <row r="23" spans="2:51" ht="12.75" customHeight="1" x14ac:dyDescent="0.2">
      <c r="B23" s="230"/>
      <c r="C23" s="603" t="s">
        <v>357</v>
      </c>
      <c r="D23" s="603"/>
      <c r="E23" s="603"/>
      <c r="F23" s="182"/>
      <c r="G23" s="182"/>
      <c r="H23" s="182"/>
      <c r="I23" s="182"/>
      <c r="J23" s="182"/>
      <c r="K23" s="182"/>
      <c r="L23" s="182"/>
      <c r="M23" s="237"/>
      <c r="N23" s="237" t="s">
        <v>161</v>
      </c>
      <c r="O23" s="604" t="s">
        <v>358</v>
      </c>
      <c r="P23" s="604"/>
      <c r="Q23" s="234">
        <v>4027</v>
      </c>
      <c r="R23" s="234">
        <v>4941</v>
      </c>
      <c r="S23" s="182">
        <v>980</v>
      </c>
      <c r="T23" s="234">
        <v>2182</v>
      </c>
      <c r="U23" s="234">
        <v>2452</v>
      </c>
      <c r="V23" s="182">
        <v>713</v>
      </c>
      <c r="W23" s="234">
        <v>1890</v>
      </c>
      <c r="X23" s="234">
        <v>4412</v>
      </c>
      <c r="Y23" s="234">
        <v>3803</v>
      </c>
      <c r="Z23" s="234">
        <v>1336</v>
      </c>
      <c r="AA23" s="234">
        <v>1764</v>
      </c>
      <c r="AB23" s="182">
        <v>481</v>
      </c>
      <c r="AC23" s="182">
        <v>451</v>
      </c>
      <c r="AD23" s="375">
        <v>952</v>
      </c>
      <c r="AE23" s="235">
        <v>5898</v>
      </c>
      <c r="AF23" s="235">
        <v>2382</v>
      </c>
      <c r="AG23" s="235">
        <v>5111</v>
      </c>
      <c r="AH23" s="235">
        <v>8964</v>
      </c>
      <c r="AI23" s="235">
        <v>11811</v>
      </c>
      <c r="AJ23" s="235">
        <v>11321</v>
      </c>
      <c r="AK23" s="235">
        <v>13778.3</v>
      </c>
      <c r="AL23" s="235">
        <v>10695</v>
      </c>
      <c r="AM23" s="235">
        <v>12270</v>
      </c>
      <c r="AO23" s="338" t="s">
        <v>405</v>
      </c>
      <c r="AP23" s="392">
        <v>0.4</v>
      </c>
      <c r="AQ23" s="392">
        <v>13.6</v>
      </c>
      <c r="AR23" s="393">
        <v>12.4</v>
      </c>
      <c r="AS23" s="392">
        <v>12.9</v>
      </c>
      <c r="AT23" s="392">
        <v>11.499000000000001</v>
      </c>
      <c r="AU23" s="392">
        <v>6.6580000000000004</v>
      </c>
      <c r="AV23" s="392">
        <v>9.4629999999999992</v>
      </c>
      <c r="AW23" s="393">
        <v>13.757</v>
      </c>
      <c r="AX23" s="392">
        <v>6.6440000000000001</v>
      </c>
      <c r="AY23" s="392">
        <v>7.92</v>
      </c>
    </row>
    <row r="24" spans="2:51" ht="12.75" customHeight="1" x14ac:dyDescent="0.2">
      <c r="B24" s="237"/>
      <c r="C24" s="186" t="s">
        <v>52</v>
      </c>
      <c r="D24" s="604" t="s">
        <v>353</v>
      </c>
      <c r="E24" s="604"/>
      <c r="F24" s="182">
        <v>-96</v>
      </c>
      <c r="G24" s="182">
        <v>-37</v>
      </c>
      <c r="H24" s="182">
        <v>215</v>
      </c>
      <c r="I24" s="234">
        <v>-1015</v>
      </c>
      <c r="J24" s="182">
        <v>-174</v>
      </c>
      <c r="K24" s="182">
        <v>701</v>
      </c>
      <c r="L24" s="182"/>
      <c r="M24" s="237"/>
      <c r="N24" s="237" t="s">
        <v>166</v>
      </c>
      <c r="O24" s="604" t="s">
        <v>361</v>
      </c>
      <c r="P24" s="604"/>
      <c r="Q24" s="234">
        <v>1146</v>
      </c>
      <c r="R24" s="234">
        <v>2969</v>
      </c>
      <c r="S24" s="234">
        <v>2650</v>
      </c>
      <c r="T24" s="234">
        <v>3091</v>
      </c>
      <c r="U24" s="234">
        <v>3646</v>
      </c>
      <c r="V24" s="234">
        <v>2857</v>
      </c>
      <c r="W24" s="234">
        <v>3256</v>
      </c>
      <c r="X24" s="234">
        <v>1490</v>
      </c>
      <c r="Y24" s="182">
        <v>834</v>
      </c>
      <c r="Z24" s="234">
        <v>1013</v>
      </c>
      <c r="AA24" s="234">
        <v>2829</v>
      </c>
      <c r="AB24" s="234">
        <v>3801</v>
      </c>
      <c r="AC24" s="234">
        <v>1844</v>
      </c>
      <c r="AD24" s="235">
        <v>1338</v>
      </c>
      <c r="AE24" s="375">
        <v>304</v>
      </c>
      <c r="AF24" s="235">
        <v>6794</v>
      </c>
      <c r="AG24" s="235">
        <v>1991</v>
      </c>
      <c r="AH24" s="235">
        <v>2486</v>
      </c>
      <c r="AI24" s="235">
        <v>5718</v>
      </c>
      <c r="AJ24" s="235">
        <v>5158</v>
      </c>
      <c r="AK24" s="235">
        <v>6585.8</v>
      </c>
      <c r="AL24" s="395">
        <v>0</v>
      </c>
      <c r="AM24" s="235">
        <v>3500</v>
      </c>
      <c r="AO24" s="338" t="s">
        <v>299</v>
      </c>
      <c r="AP24" s="392">
        <v>6.4</v>
      </c>
      <c r="AQ24" s="392">
        <v>7.7</v>
      </c>
      <c r="AR24" s="393">
        <v>12.2</v>
      </c>
      <c r="AS24" s="392">
        <v>8.1</v>
      </c>
      <c r="AT24" s="392">
        <v>9.2799999999999994</v>
      </c>
      <c r="AU24" s="392">
        <v>12.64</v>
      </c>
      <c r="AV24" s="392">
        <v>11.757</v>
      </c>
      <c r="AW24" s="393">
        <v>13.728</v>
      </c>
      <c r="AX24" s="392">
        <v>15.34</v>
      </c>
      <c r="AY24" s="392">
        <v>15.926</v>
      </c>
    </row>
    <row r="25" spans="2:51" ht="12.75" customHeight="1" x14ac:dyDescent="0.2">
      <c r="B25" s="237"/>
      <c r="C25" s="186" t="s">
        <v>74</v>
      </c>
      <c r="D25" s="604" t="s">
        <v>363</v>
      </c>
      <c r="E25" s="604"/>
      <c r="F25" s="182">
        <v>43</v>
      </c>
      <c r="G25" s="182">
        <v>-194</v>
      </c>
      <c r="H25" s="182">
        <v>-74</v>
      </c>
      <c r="I25" s="234">
        <v>1045</v>
      </c>
      <c r="J25" s="182">
        <v>577</v>
      </c>
      <c r="K25" s="234">
        <v>1413</v>
      </c>
      <c r="L25" s="234"/>
      <c r="M25" s="237"/>
      <c r="N25" s="237" t="s">
        <v>170</v>
      </c>
      <c r="O25" s="604" t="s">
        <v>364</v>
      </c>
      <c r="P25" s="604"/>
      <c r="Q25" s="182">
        <v>724</v>
      </c>
      <c r="R25" s="182">
        <v>580</v>
      </c>
      <c r="S25" s="182">
        <v>326</v>
      </c>
      <c r="T25" s="234">
        <v>3017</v>
      </c>
      <c r="U25" s="234">
        <v>-4501</v>
      </c>
      <c r="V25" s="234">
        <v>1388</v>
      </c>
      <c r="W25" s="234">
        <v>-2198</v>
      </c>
      <c r="X25" s="234">
        <v>1343</v>
      </c>
      <c r="Y25" s="234">
        <v>2598</v>
      </c>
      <c r="Z25" s="234">
        <v>2218</v>
      </c>
      <c r="AA25" s="234">
        <v>-3682</v>
      </c>
      <c r="AB25" s="234">
        <v>1559</v>
      </c>
      <c r="AC25" s="234">
        <v>-2487</v>
      </c>
      <c r="AD25" s="235">
        <v>-4222</v>
      </c>
      <c r="AE25" s="235">
        <v>7281</v>
      </c>
      <c r="AF25" s="235">
        <v>117147</v>
      </c>
      <c r="AG25" s="235">
        <v>-8007</v>
      </c>
      <c r="AH25" s="235">
        <v>2299</v>
      </c>
      <c r="AI25" s="235">
        <v>19767</v>
      </c>
      <c r="AJ25" s="235">
        <v>12787</v>
      </c>
      <c r="AK25" s="235">
        <v>20400</v>
      </c>
      <c r="AL25" s="235">
        <v>51842</v>
      </c>
      <c r="AM25" s="235">
        <v>-28675</v>
      </c>
      <c r="AO25" s="338" t="s">
        <v>365</v>
      </c>
      <c r="AP25" s="392">
        <v>5.0999999999999996</v>
      </c>
      <c r="AQ25" s="392">
        <v>4.8</v>
      </c>
      <c r="AR25" s="393">
        <v>7.5</v>
      </c>
      <c r="AS25" s="392">
        <v>1.3</v>
      </c>
      <c r="AT25" s="392">
        <v>4.4909999999999997</v>
      </c>
      <c r="AU25" s="392">
        <v>1.0649999999999999</v>
      </c>
      <c r="AV25" s="392">
        <v>1.458</v>
      </c>
      <c r="AW25" s="393">
        <v>20.306999999999999</v>
      </c>
      <c r="AX25" s="392">
        <v>11.528</v>
      </c>
      <c r="AY25" s="392">
        <v>12.141999999999999</v>
      </c>
    </row>
    <row r="26" spans="2:51" ht="12.75" customHeight="1" x14ac:dyDescent="0.2">
      <c r="B26" s="237"/>
      <c r="C26" s="186" t="s">
        <v>104</v>
      </c>
      <c r="D26" s="604" t="s">
        <v>366</v>
      </c>
      <c r="E26" s="604"/>
      <c r="F26" s="182">
        <v>965</v>
      </c>
      <c r="G26" s="182">
        <v>823</v>
      </c>
      <c r="H26" s="234">
        <v>1082</v>
      </c>
      <c r="I26" s="234">
        <v>1467</v>
      </c>
      <c r="J26" s="234">
        <v>1701</v>
      </c>
      <c r="K26" s="234">
        <v>1427</v>
      </c>
      <c r="L26" s="234"/>
      <c r="M26" s="237"/>
      <c r="N26" s="186" t="s">
        <v>175</v>
      </c>
      <c r="O26" s="604" t="s">
        <v>367</v>
      </c>
      <c r="P26" s="604"/>
      <c r="Q26" s="182"/>
      <c r="R26" s="182"/>
      <c r="S26" s="182"/>
      <c r="T26" s="234"/>
      <c r="U26" s="234"/>
      <c r="V26" s="234"/>
      <c r="W26" s="182"/>
      <c r="X26" s="182"/>
      <c r="Y26" s="182"/>
      <c r="Z26" s="182"/>
      <c r="AA26" s="182"/>
      <c r="AB26" s="182"/>
      <c r="AC26" s="182">
        <v>887</v>
      </c>
      <c r="AD26" s="235">
        <v>1808</v>
      </c>
      <c r="AE26" s="375">
        <v>-202</v>
      </c>
      <c r="AF26" s="375">
        <v>-495</v>
      </c>
      <c r="AG26" s="235">
        <v>8859</v>
      </c>
      <c r="AH26" s="235">
        <v>18308</v>
      </c>
      <c r="AI26" s="235">
        <v>-20600</v>
      </c>
      <c r="AJ26" s="235">
        <v>1900</v>
      </c>
      <c r="AK26" s="235">
        <v>3200</v>
      </c>
      <c r="AL26" s="395">
        <v>0</v>
      </c>
      <c r="AM26" s="395">
        <v>0</v>
      </c>
      <c r="AO26" s="335" t="s">
        <v>406</v>
      </c>
      <c r="AP26" s="390">
        <v>310.2</v>
      </c>
      <c r="AQ26" s="390">
        <v>412.3</v>
      </c>
      <c r="AR26" s="391">
        <v>404.3</v>
      </c>
      <c r="AS26" s="390">
        <v>449.1</v>
      </c>
      <c r="AT26" s="390">
        <v>516.46299999999997</v>
      </c>
      <c r="AU26" s="390">
        <v>590.68899999999996</v>
      </c>
      <c r="AV26" s="390">
        <v>754.07799999999997</v>
      </c>
      <c r="AW26" s="391">
        <v>845.11199999999997</v>
      </c>
      <c r="AX26" s="390">
        <v>764.97799999999995</v>
      </c>
      <c r="AY26" s="390">
        <v>779.077</v>
      </c>
    </row>
    <row r="27" spans="2:51" ht="12.75" customHeight="1" x14ac:dyDescent="0.2">
      <c r="B27" s="237"/>
      <c r="C27" s="186" t="s">
        <v>161</v>
      </c>
      <c r="D27" s="604" t="s">
        <v>369</v>
      </c>
      <c r="E27" s="604"/>
      <c r="F27" s="182">
        <v>48</v>
      </c>
      <c r="G27" s="182">
        <v>495</v>
      </c>
      <c r="H27" s="182">
        <v>-12</v>
      </c>
      <c r="I27" s="182">
        <v>-105</v>
      </c>
      <c r="J27" s="182">
        <v>-869</v>
      </c>
      <c r="K27" s="234">
        <v>-1984</v>
      </c>
      <c r="L27" s="234"/>
      <c r="M27" s="230"/>
      <c r="N27" s="603" t="s">
        <v>416</v>
      </c>
      <c r="O27" s="603"/>
      <c r="P27" s="603"/>
      <c r="Q27" s="228">
        <v>3695</v>
      </c>
      <c r="R27" s="228">
        <v>6737</v>
      </c>
      <c r="S27" s="228">
        <v>3155</v>
      </c>
      <c r="T27" s="228">
        <v>6353</v>
      </c>
      <c r="U27" s="228">
        <v>4493</v>
      </c>
      <c r="V27" s="228">
        <v>5470</v>
      </c>
      <c r="W27" s="228">
        <v>5441</v>
      </c>
      <c r="X27" s="228">
        <v>8807</v>
      </c>
      <c r="Y27" s="228">
        <v>7785</v>
      </c>
      <c r="Z27" s="228">
        <v>3738</v>
      </c>
      <c r="AA27" s="228">
        <v>4097</v>
      </c>
      <c r="AB27" s="228">
        <v>3968</v>
      </c>
      <c r="AC27" s="228">
        <v>3183</v>
      </c>
      <c r="AD27" s="229">
        <v>4099</v>
      </c>
      <c r="AE27" s="229">
        <v>6000</v>
      </c>
      <c r="AF27" s="229">
        <v>8681</v>
      </c>
      <c r="AG27" s="229">
        <v>15961</v>
      </c>
      <c r="AH27" s="229">
        <v>29758</v>
      </c>
      <c r="AI27" s="229">
        <v>36463</v>
      </c>
      <c r="AJ27" s="229">
        <v>43952</v>
      </c>
      <c r="AK27" s="229">
        <v>57393</v>
      </c>
      <c r="AL27" s="229">
        <v>10695</v>
      </c>
      <c r="AM27" s="229">
        <v>15770</v>
      </c>
      <c r="AO27" s="335" t="s">
        <v>408</v>
      </c>
      <c r="AP27" s="398">
        <v>248</v>
      </c>
      <c r="AQ27" s="390">
        <v>298.10000000000002</v>
      </c>
      <c r="AR27" s="391">
        <v>301.89999999999998</v>
      </c>
      <c r="AS27" s="390">
        <v>328.2</v>
      </c>
      <c r="AT27" s="390">
        <v>383.42599999999999</v>
      </c>
      <c r="AU27" s="398">
        <v>456.298</v>
      </c>
      <c r="AV27" s="390">
        <v>550.91800000000001</v>
      </c>
      <c r="AW27" s="391">
        <v>619.70399999999995</v>
      </c>
      <c r="AX27" s="390">
        <v>656.697</v>
      </c>
      <c r="AY27" s="390">
        <v>676.02800000000002</v>
      </c>
    </row>
    <row r="28" spans="2:51" ht="12.75" customHeight="1" thickBot="1" x14ac:dyDescent="0.25">
      <c r="B28" s="230">
        <v>4</v>
      </c>
      <c r="C28" s="603" t="s">
        <v>372</v>
      </c>
      <c r="D28" s="603"/>
      <c r="E28" s="603"/>
      <c r="F28" s="302">
        <v>959</v>
      </c>
      <c r="G28" s="228">
        <v>1087</v>
      </c>
      <c r="H28" s="228">
        <v>1211</v>
      </c>
      <c r="I28" s="228">
        <v>1392</v>
      </c>
      <c r="J28" s="228">
        <v>1235</v>
      </c>
      <c r="K28" s="228">
        <v>1557</v>
      </c>
      <c r="L28" s="228"/>
      <c r="M28" s="399"/>
      <c r="N28" s="399"/>
      <c r="O28" s="399"/>
      <c r="P28" s="399"/>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O28" s="400" t="s">
        <v>426</v>
      </c>
      <c r="AP28" s="401">
        <v>3.6</v>
      </c>
      <c r="AQ28" s="401">
        <v>4</v>
      </c>
      <c r="AR28" s="402">
        <v>3.4</v>
      </c>
      <c r="AS28" s="401">
        <v>3.7</v>
      </c>
      <c r="AT28" s="401">
        <v>3.4289999999999998</v>
      </c>
      <c r="AU28" s="401">
        <v>4.3170000000000002</v>
      </c>
      <c r="AV28" s="401">
        <v>4.8419999999999996</v>
      </c>
      <c r="AW28" s="402">
        <v>5.3559999999999999</v>
      </c>
      <c r="AX28" s="401">
        <v>6.742</v>
      </c>
      <c r="AY28" s="401">
        <v>7.4969999999999999</v>
      </c>
    </row>
    <row r="29" spans="2:51" ht="14.25" thickTop="1" thickBot="1" x14ac:dyDescent="0.25">
      <c r="B29" s="241"/>
      <c r="C29" s="241"/>
      <c r="D29" s="593"/>
      <c r="E29" s="593"/>
      <c r="F29" s="241"/>
      <c r="G29" s="241"/>
      <c r="H29" s="241"/>
      <c r="I29" s="241"/>
      <c r="J29" s="241"/>
      <c r="K29" s="241"/>
      <c r="L29" s="260"/>
      <c r="AO29" s="403" t="s">
        <v>410</v>
      </c>
      <c r="AP29" s="401">
        <v>244.4</v>
      </c>
      <c r="AQ29" s="401">
        <v>294.10000000000002</v>
      </c>
      <c r="AR29" s="402">
        <v>298.5</v>
      </c>
      <c r="AS29" s="401">
        <v>324.5</v>
      </c>
      <c r="AT29" s="401">
        <v>379.99700000000001</v>
      </c>
      <c r="AU29" s="401">
        <v>451.98099999999999</v>
      </c>
      <c r="AV29" s="401">
        <v>546.07600000000002</v>
      </c>
      <c r="AW29" s="402">
        <v>614.34799999999996</v>
      </c>
      <c r="AX29" s="401">
        <v>649.95500000000004</v>
      </c>
      <c r="AY29" s="401">
        <v>668.53099999999995</v>
      </c>
    </row>
    <row r="30" spans="2:51" ht="12.75" customHeight="1" thickTop="1" x14ac:dyDescent="0.2">
      <c r="B30" s="600" t="s">
        <v>483</v>
      </c>
      <c r="C30" s="600"/>
      <c r="D30" s="600"/>
      <c r="E30" s="600"/>
      <c r="F30" s="600"/>
      <c r="G30" s="600"/>
      <c r="H30" s="600"/>
      <c r="AO30" s="335" t="s">
        <v>198</v>
      </c>
      <c r="AP30" s="390">
        <v>62.2</v>
      </c>
      <c r="AQ30" s="390">
        <v>114.2</v>
      </c>
      <c r="AR30" s="391">
        <v>102.3</v>
      </c>
      <c r="AS30" s="390">
        <v>120.9</v>
      </c>
      <c r="AT30" s="390">
        <v>133.03700000000001</v>
      </c>
      <c r="AU30" s="390">
        <v>134.39099999999999</v>
      </c>
      <c r="AV30" s="390">
        <v>203.16</v>
      </c>
      <c r="AW30" s="391">
        <v>225.40799999999999</v>
      </c>
      <c r="AX30" s="390">
        <v>108.28100000000001</v>
      </c>
      <c r="AY30" s="390">
        <v>103.04900000000001</v>
      </c>
    </row>
    <row r="31" spans="2:51" ht="14.25" customHeight="1" x14ac:dyDescent="0.2">
      <c r="B31" s="601"/>
      <c r="C31" s="601"/>
      <c r="D31" s="601"/>
      <c r="E31" s="601"/>
      <c r="F31" s="601"/>
      <c r="G31" s="601"/>
      <c r="H31" s="601"/>
      <c r="AO31" s="335" t="s">
        <v>411</v>
      </c>
      <c r="AP31" s="390">
        <v>20.5</v>
      </c>
      <c r="AQ31" s="390">
        <v>-28.5</v>
      </c>
      <c r="AR31" s="391">
        <v>41.4</v>
      </c>
      <c r="AS31" s="390">
        <v>41.4</v>
      </c>
      <c r="AT31" s="390">
        <v>17.192000000000007</v>
      </c>
      <c r="AU31" s="390">
        <v>50.55</v>
      </c>
      <c r="AV31" s="390">
        <v>-61.473999999999997</v>
      </c>
      <c r="AW31" s="391">
        <v>-42.316000000000003</v>
      </c>
      <c r="AX31" s="390">
        <v>55.622999999999998</v>
      </c>
      <c r="AY31" s="390">
        <v>63.395000000000003</v>
      </c>
    </row>
    <row r="32" spans="2:51" x14ac:dyDescent="0.2">
      <c r="B32" s="601"/>
      <c r="C32" s="601"/>
      <c r="D32" s="601"/>
      <c r="E32" s="601"/>
      <c r="F32" s="601"/>
      <c r="G32" s="601"/>
      <c r="H32" s="601"/>
      <c r="AO32" s="335" t="s">
        <v>230</v>
      </c>
      <c r="AP32" s="390">
        <v>-10.4</v>
      </c>
      <c r="AQ32" s="390">
        <v>56.1</v>
      </c>
      <c r="AR32" s="391">
        <v>-5</v>
      </c>
      <c r="AS32" s="390">
        <v>-37.700000000000003</v>
      </c>
      <c r="AT32" s="390">
        <v>-27.479999999999997</v>
      </c>
      <c r="AU32" s="390">
        <v>-83.980999999999995</v>
      </c>
      <c r="AV32" s="390">
        <v>39.021999999999998</v>
      </c>
      <c r="AW32" s="391">
        <v>34.722999999999999</v>
      </c>
      <c r="AX32" s="390">
        <v>-42.085000000000001</v>
      </c>
      <c r="AY32" s="390">
        <v>-70.855999999999995</v>
      </c>
    </row>
    <row r="33" spans="2:51" ht="12.75" customHeight="1" x14ac:dyDescent="0.2">
      <c r="AO33" s="338" t="s">
        <v>412</v>
      </c>
      <c r="AP33" s="392" t="s">
        <v>66</v>
      </c>
      <c r="AQ33" s="392" t="s">
        <v>66</v>
      </c>
      <c r="AR33" s="392" t="s">
        <v>66</v>
      </c>
      <c r="AS33" s="392" t="s">
        <v>66</v>
      </c>
      <c r="AT33" s="392" t="s">
        <v>66</v>
      </c>
      <c r="AU33" s="392" t="s">
        <v>66</v>
      </c>
      <c r="AV33" s="392" t="s">
        <v>513</v>
      </c>
      <c r="AW33" s="392" t="s">
        <v>516</v>
      </c>
      <c r="AX33" s="392" t="s">
        <v>513</v>
      </c>
      <c r="AY33" s="392" t="s">
        <v>513</v>
      </c>
    </row>
    <row r="34" spans="2:51" ht="12.75" customHeight="1" x14ac:dyDescent="0.2">
      <c r="B34" s="356" t="s">
        <v>242</v>
      </c>
      <c r="AO34" s="338" t="s">
        <v>413</v>
      </c>
      <c r="AP34" s="392">
        <v>-10.4</v>
      </c>
      <c r="AQ34" s="392">
        <v>56.1</v>
      </c>
      <c r="AR34" s="393">
        <v>-5</v>
      </c>
      <c r="AS34" s="392">
        <v>-37.700000000000003</v>
      </c>
      <c r="AT34" s="392">
        <v>-27.479999999999997</v>
      </c>
      <c r="AU34" s="392">
        <v>-83.980999999999995</v>
      </c>
      <c r="AV34" s="392">
        <v>39.021999999999998</v>
      </c>
      <c r="AW34" s="393">
        <v>34.722999999999999</v>
      </c>
      <c r="AX34" s="392">
        <v>-42.085000000000001</v>
      </c>
      <c r="AY34" s="392">
        <v>-70.855999999999995</v>
      </c>
    </row>
    <row r="35" spans="2:51" ht="12.75" customHeight="1" x14ac:dyDescent="0.2">
      <c r="B35" s="358" t="s">
        <v>420</v>
      </c>
      <c r="U35" s="208"/>
      <c r="V35" s="208"/>
      <c r="W35" s="208"/>
      <c r="X35" s="208"/>
      <c r="Y35" s="208"/>
      <c r="AO35" s="338" t="s">
        <v>414</v>
      </c>
      <c r="AP35" s="392">
        <v>-9.5</v>
      </c>
      <c r="AQ35" s="392">
        <v>55.3</v>
      </c>
      <c r="AR35" s="393">
        <v>-4.4000000000000004</v>
      </c>
      <c r="AS35" s="392">
        <v>-38</v>
      </c>
      <c r="AT35" s="392">
        <v>-27.271999999999998</v>
      </c>
      <c r="AU35" s="392">
        <v>-84.317999999999998</v>
      </c>
      <c r="AV35" s="392">
        <v>39.837000000000003</v>
      </c>
      <c r="AW35" s="393">
        <v>23.245000000000001</v>
      </c>
      <c r="AX35" s="392">
        <v>-31.739000000000001</v>
      </c>
      <c r="AY35" s="392">
        <v>-68.510000000000005</v>
      </c>
    </row>
    <row r="36" spans="2:51" ht="12.75" customHeight="1" x14ac:dyDescent="0.2">
      <c r="U36" s="208"/>
      <c r="V36" s="208"/>
      <c r="W36" s="208"/>
      <c r="X36" s="208"/>
      <c r="Y36" s="208"/>
      <c r="AO36" s="338" t="s">
        <v>415</v>
      </c>
      <c r="AP36" s="392">
        <v>-0.9</v>
      </c>
      <c r="AQ36" s="392">
        <v>0.8</v>
      </c>
      <c r="AR36" s="393">
        <v>-0.5</v>
      </c>
      <c r="AS36" s="392">
        <v>0.3</v>
      </c>
      <c r="AT36" s="392">
        <v>-0.20799999999999999</v>
      </c>
      <c r="AU36" s="392">
        <v>0.33700000000000002</v>
      </c>
      <c r="AV36" s="392">
        <v>-0.81499999999999995</v>
      </c>
      <c r="AW36" s="393">
        <v>11.478</v>
      </c>
      <c r="AX36" s="392">
        <v>-10.346</v>
      </c>
      <c r="AY36" s="392">
        <v>-2.3460000000000001</v>
      </c>
    </row>
    <row r="37" spans="2:51" ht="12.75" customHeight="1" thickBot="1" x14ac:dyDescent="0.25">
      <c r="U37" s="208"/>
      <c r="V37" s="208"/>
      <c r="W37" s="208"/>
      <c r="X37" s="208"/>
      <c r="Y37" s="208"/>
      <c r="AO37" s="404"/>
      <c r="AP37" s="404"/>
      <c r="AQ37" s="404"/>
      <c r="AR37" s="404"/>
      <c r="AS37" s="404"/>
      <c r="AT37" s="404"/>
      <c r="AU37" s="404"/>
      <c r="AV37" s="404"/>
      <c r="AW37" s="404"/>
      <c r="AX37" s="404"/>
      <c r="AY37" s="404"/>
    </row>
    <row r="38" spans="2:51" ht="12.75" customHeight="1" thickTop="1" x14ac:dyDescent="0.2">
      <c r="U38" s="208"/>
      <c r="V38" s="208"/>
      <c r="W38" s="208"/>
      <c r="X38" s="208"/>
      <c r="Y38" s="208"/>
      <c r="AO38" s="437"/>
      <c r="AP38" s="437"/>
      <c r="AQ38" s="437"/>
      <c r="AR38" s="437"/>
      <c r="AS38" s="437"/>
      <c r="AT38" s="437"/>
      <c r="AU38" s="437"/>
      <c r="AV38" s="437"/>
      <c r="AW38" s="437"/>
      <c r="AX38" s="437"/>
      <c r="AY38" s="437"/>
    </row>
    <row r="39" spans="2:51" ht="17.25" customHeight="1" x14ac:dyDescent="0.2">
      <c r="AO39" s="348"/>
      <c r="AP39" s="435"/>
      <c r="AQ39" s="435"/>
      <c r="AR39" s="435"/>
      <c r="AS39" s="435"/>
      <c r="AT39" s="435"/>
    </row>
    <row r="40" spans="2:51" ht="12.75" customHeight="1" x14ac:dyDescent="0.2"/>
    <row r="41" spans="2:51" ht="12.75" customHeight="1" x14ac:dyDescent="0.2"/>
    <row r="42" spans="2:51" ht="12.75" customHeight="1" x14ac:dyDescent="0.2"/>
    <row r="43" spans="2:51" ht="12.75" customHeight="1" x14ac:dyDescent="0.2"/>
    <row r="44" spans="2:51" ht="12.75" customHeight="1" x14ac:dyDescent="0.2"/>
    <row r="45" spans="2:51" ht="12.75" customHeight="1" x14ac:dyDescent="0.2"/>
    <row r="46" spans="2:51" ht="12.75" customHeight="1" x14ac:dyDescent="0.2"/>
    <row r="47" spans="2:51" ht="12.75" customHeight="1" x14ac:dyDescent="0.2"/>
    <row r="48" spans="2:51" ht="12.75" customHeight="1" x14ac:dyDescent="0.2"/>
    <row r="49" ht="12.75" customHeight="1" x14ac:dyDescent="0.2"/>
    <row r="50" ht="12.75" customHeight="1" x14ac:dyDescent="0.2"/>
    <row r="51" ht="12.75" customHeight="1" x14ac:dyDescent="0.2"/>
    <row r="52" ht="9.75" customHeight="1" x14ac:dyDescent="0.2"/>
    <row r="56" ht="18.75" customHeight="1" x14ac:dyDescent="0.2"/>
    <row r="57" ht="15.75" customHeight="1" x14ac:dyDescent="0.2"/>
    <row r="58" ht="13.5" customHeight="1" x14ac:dyDescent="0.2"/>
    <row r="60" ht="8.25" customHeight="1" x14ac:dyDescent="0.2"/>
    <row r="81" ht="8.25" customHeight="1" x14ac:dyDescent="0.2"/>
    <row r="83" ht="14.25" customHeight="1" x14ac:dyDescent="0.2"/>
    <row r="84" ht="9" customHeight="1" x14ac:dyDescent="0.2"/>
    <row r="85" ht="12.75" customHeight="1" x14ac:dyDescent="0.2"/>
    <row r="86"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4.25" customHeight="1" x14ac:dyDescent="0.2"/>
    <row r="97" ht="12.75" customHeight="1" x14ac:dyDescent="0.2"/>
    <row r="98" ht="12.75" customHeight="1" x14ac:dyDescent="0.2"/>
    <row r="99" ht="12.75" customHeight="1" x14ac:dyDescent="0.2"/>
    <row r="104" ht="12.75" customHeight="1" x14ac:dyDescent="0.2"/>
    <row r="105" ht="6.75" customHeight="1" x14ac:dyDescent="0.2"/>
    <row r="108" ht="18.75" customHeight="1" x14ac:dyDescent="0.2"/>
    <row r="109" ht="15.75" customHeight="1" x14ac:dyDescent="0.2"/>
    <row r="110" ht="13.5" customHeight="1" x14ac:dyDescent="0.2"/>
    <row r="111" ht="14.2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9" ht="14.25" customHeight="1" x14ac:dyDescent="0.2"/>
    <row r="172" ht="13.5" customHeight="1" x14ac:dyDescent="0.2"/>
    <row r="173" ht="15.75" customHeight="1" x14ac:dyDescent="0.2"/>
  </sheetData>
  <mergeCells count="41">
    <mergeCell ref="D29:E29"/>
    <mergeCell ref="O20:P20"/>
    <mergeCell ref="O21:P21"/>
    <mergeCell ref="O22:P22"/>
    <mergeCell ref="O23:P23"/>
    <mergeCell ref="O24:P24"/>
    <mergeCell ref="O25:P25"/>
    <mergeCell ref="N27:P27"/>
    <mergeCell ref="O26:P26"/>
    <mergeCell ref="AP5:AY5"/>
    <mergeCell ref="D25:E25"/>
    <mergeCell ref="D26:E26"/>
    <mergeCell ref="D27:E27"/>
    <mergeCell ref="C28:E28"/>
    <mergeCell ref="M6:P6"/>
    <mergeCell ref="N8:P8"/>
    <mergeCell ref="O9:P9"/>
    <mergeCell ref="O12:P12"/>
    <mergeCell ref="N13:P13"/>
    <mergeCell ref="N14:P14"/>
    <mergeCell ref="N15:P15"/>
    <mergeCell ref="O16:P16"/>
    <mergeCell ref="O17:P17"/>
    <mergeCell ref="O18:P18"/>
    <mergeCell ref="N19:P19"/>
    <mergeCell ref="B30:H32"/>
    <mergeCell ref="B6:E6"/>
    <mergeCell ref="C8:E8"/>
    <mergeCell ref="D9:E9"/>
    <mergeCell ref="D24:E24"/>
    <mergeCell ref="D13:E13"/>
    <mergeCell ref="C14:E14"/>
    <mergeCell ref="D15:E15"/>
    <mergeCell ref="D16:E16"/>
    <mergeCell ref="C17:E17"/>
    <mergeCell ref="C18:E18"/>
    <mergeCell ref="D19:E19"/>
    <mergeCell ref="D20:E20"/>
    <mergeCell ref="D21:E21"/>
    <mergeCell ref="D22:E22"/>
    <mergeCell ref="C23:E23"/>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21"/>
  <sheetViews>
    <sheetView topLeftCell="AL1" zoomScaleNormal="100" workbookViewId="0">
      <selection activeCell="AU43" sqref="AU43"/>
    </sheetView>
  </sheetViews>
  <sheetFormatPr defaultRowHeight="12.75" x14ac:dyDescent="0.2"/>
  <cols>
    <col min="1" max="1" width="4.85546875" style="173" customWidth="1"/>
    <col min="2" max="2" width="1.85546875" style="173" bestFit="1" customWidth="1"/>
    <col min="3" max="3" width="3" style="173" customWidth="1"/>
    <col min="4" max="4" width="2.7109375" style="173" customWidth="1"/>
    <col min="5" max="5" width="25.7109375" style="173" customWidth="1"/>
    <col min="6" max="11" width="9.140625" style="173"/>
    <col min="12" max="12" width="6.140625" style="173" customWidth="1"/>
    <col min="13" max="13" width="1.85546875" style="173" bestFit="1" customWidth="1"/>
    <col min="14" max="14" width="2.7109375" style="173" bestFit="1" customWidth="1"/>
    <col min="15" max="15" width="2.42578125" style="173" customWidth="1"/>
    <col min="16" max="16" width="27.28515625" style="173" customWidth="1"/>
    <col min="17" max="39" width="9.140625" style="173"/>
    <col min="40" max="40" width="8" style="173" customWidth="1"/>
    <col min="41" max="41" width="31.85546875" style="173" customWidth="1"/>
    <col min="42" max="51" width="5.42578125" style="173" bestFit="1" customWidth="1"/>
    <col min="52" max="16384" width="9.140625" style="173"/>
  </cols>
  <sheetData>
    <row r="2" spans="2:51" ht="18.75" customHeight="1" x14ac:dyDescent="0.2">
      <c r="B2" s="359" t="s">
        <v>421</v>
      </c>
      <c r="C2" s="359"/>
      <c r="D2" s="359"/>
      <c r="E2" s="359"/>
      <c r="F2" s="359"/>
      <c r="G2" s="359"/>
      <c r="H2" s="359"/>
      <c r="I2" s="359"/>
      <c r="J2" s="359"/>
      <c r="K2" s="359"/>
      <c r="W2" s="172"/>
      <c r="X2" s="172"/>
      <c r="Y2" s="172"/>
      <c r="Z2" s="172"/>
      <c r="AA2" s="172"/>
      <c r="AB2" s="172"/>
      <c r="AH2" s="172"/>
      <c r="AI2" s="172"/>
      <c r="AJ2" s="172"/>
      <c r="AK2" s="172"/>
      <c r="AL2" s="172"/>
      <c r="AM2" s="172"/>
      <c r="AN2" s="172"/>
      <c r="AO2" s="172"/>
      <c r="AP2" s="172"/>
      <c r="AQ2" s="172"/>
      <c r="AR2" s="172"/>
      <c r="AS2" s="172"/>
      <c r="AT2" s="172"/>
      <c r="AU2" s="172"/>
    </row>
    <row r="3" spans="2:51" ht="15.75" customHeight="1" x14ac:dyDescent="0.2">
      <c r="C3" s="360"/>
      <c r="D3" s="360" t="s">
        <v>419</v>
      </c>
      <c r="E3" s="360"/>
      <c r="F3" s="360"/>
      <c r="G3" s="360"/>
      <c r="H3" s="360"/>
      <c r="I3" s="360"/>
      <c r="J3" s="360"/>
      <c r="K3" s="360"/>
    </row>
    <row r="4" spans="2:51" ht="15.75" customHeight="1" x14ac:dyDescent="0.2">
      <c r="C4" s="360"/>
      <c r="D4" s="360"/>
      <c r="E4" s="360"/>
      <c r="F4" s="360"/>
      <c r="G4" s="360"/>
      <c r="H4" s="360"/>
      <c r="I4" s="360"/>
      <c r="J4" s="360"/>
      <c r="K4" s="360"/>
    </row>
    <row r="5" spans="2:51" ht="13.5" customHeight="1" thickBot="1" x14ac:dyDescent="0.25">
      <c r="B5" s="361" t="s">
        <v>317</v>
      </c>
      <c r="C5" s="361"/>
      <c r="D5" s="361"/>
      <c r="E5" s="361"/>
      <c r="F5" s="361"/>
      <c r="G5" s="361"/>
      <c r="H5" s="361"/>
      <c r="I5" s="361"/>
      <c r="J5" s="361"/>
      <c r="K5" s="361"/>
      <c r="W5" s="174"/>
      <c r="X5" s="174"/>
      <c r="Y5" s="174"/>
      <c r="Z5" s="174"/>
      <c r="AA5" s="174"/>
      <c r="AB5" s="174"/>
      <c r="AH5" s="362"/>
      <c r="AI5" s="362"/>
      <c r="AJ5" s="362"/>
      <c r="AK5" s="362"/>
      <c r="AL5" s="362"/>
      <c r="AM5" s="362"/>
      <c r="AN5" s="172"/>
      <c r="AO5" s="175"/>
      <c r="AP5" s="175"/>
      <c r="AQ5" s="175"/>
      <c r="AR5" s="605" t="s">
        <v>2</v>
      </c>
      <c r="AS5" s="605"/>
      <c r="AT5" s="605"/>
      <c r="AU5" s="605"/>
      <c r="AV5" s="605"/>
      <c r="AW5" s="605"/>
      <c r="AX5" s="605"/>
      <c r="AY5" s="605"/>
    </row>
    <row r="6" spans="2:51" ht="14.25" customHeight="1" thickTop="1" thickBot="1" x14ac:dyDescent="0.25">
      <c r="B6" s="606" t="s">
        <v>388</v>
      </c>
      <c r="C6" s="606"/>
      <c r="D6" s="606"/>
      <c r="E6" s="606"/>
      <c r="F6" s="218" t="s">
        <v>7</v>
      </c>
      <c r="G6" s="218" t="s">
        <v>8</v>
      </c>
      <c r="H6" s="223" t="s">
        <v>9</v>
      </c>
      <c r="I6" s="223" t="s">
        <v>10</v>
      </c>
      <c r="J6" s="223" t="s">
        <v>11</v>
      </c>
      <c r="K6" s="223" t="s">
        <v>12</v>
      </c>
      <c r="M6" s="179" t="s">
        <v>388</v>
      </c>
      <c r="N6" s="179"/>
      <c r="O6" s="179"/>
      <c r="P6" s="179"/>
      <c r="Q6" s="180" t="s">
        <v>13</v>
      </c>
      <c r="R6" s="180" t="s">
        <v>14</v>
      </c>
      <c r="S6" s="180" t="s">
        <v>15</v>
      </c>
      <c r="T6" s="180" t="s">
        <v>16</v>
      </c>
      <c r="U6" s="180" t="s">
        <v>17</v>
      </c>
      <c r="V6" s="180" t="s">
        <v>18</v>
      </c>
      <c r="W6" s="201" t="s">
        <v>19</v>
      </c>
      <c r="X6" s="201" t="s">
        <v>20</v>
      </c>
      <c r="Y6" s="201" t="s">
        <v>21</v>
      </c>
      <c r="Z6" s="201" t="s">
        <v>22</v>
      </c>
      <c r="AA6" s="201" t="s">
        <v>23</v>
      </c>
      <c r="AB6" s="201" t="s">
        <v>24</v>
      </c>
      <c r="AC6" s="180" t="s">
        <v>25</v>
      </c>
      <c r="AD6" s="180" t="s">
        <v>26</v>
      </c>
      <c r="AE6" s="180" t="s">
        <v>145</v>
      </c>
      <c r="AF6" s="180" t="s">
        <v>28</v>
      </c>
      <c r="AG6" s="180" t="s">
        <v>146</v>
      </c>
      <c r="AH6" s="176" t="s">
        <v>30</v>
      </c>
      <c r="AI6" s="176" t="s">
        <v>31</v>
      </c>
      <c r="AJ6" s="176" t="s">
        <v>32</v>
      </c>
      <c r="AK6" s="176" t="s">
        <v>33</v>
      </c>
      <c r="AL6" s="176" t="s">
        <v>34</v>
      </c>
      <c r="AM6" s="176" t="s">
        <v>35</v>
      </c>
      <c r="AO6" s="179" t="s">
        <v>388</v>
      </c>
      <c r="AP6" s="180" t="s">
        <v>37</v>
      </c>
      <c r="AQ6" s="180" t="s">
        <v>38</v>
      </c>
      <c r="AR6" s="180" t="s">
        <v>39</v>
      </c>
      <c r="AS6" s="180" t="s">
        <v>40</v>
      </c>
      <c r="AT6" s="180" t="s">
        <v>141</v>
      </c>
      <c r="AU6" s="180" t="s">
        <v>493</v>
      </c>
      <c r="AV6" s="180" t="s">
        <v>494</v>
      </c>
      <c r="AW6" s="180" t="s">
        <v>495</v>
      </c>
      <c r="AX6" s="180" t="s">
        <v>496</v>
      </c>
      <c r="AY6" s="180" t="s">
        <v>511</v>
      </c>
    </row>
    <row r="7" spans="2:51" ht="12.75" customHeight="1" thickTop="1" x14ac:dyDescent="0.2">
      <c r="B7" s="340"/>
      <c r="C7" s="340"/>
      <c r="D7" s="340"/>
      <c r="E7" s="340"/>
      <c r="F7" s="363"/>
      <c r="G7" s="364"/>
      <c r="H7" s="340"/>
      <c r="I7" s="340"/>
      <c r="J7" s="340"/>
      <c r="K7" s="340"/>
      <c r="M7" s="365"/>
      <c r="N7" s="365"/>
      <c r="O7" s="607"/>
      <c r="P7" s="607"/>
      <c r="Q7" s="181"/>
      <c r="R7" s="181"/>
      <c r="S7" s="181"/>
      <c r="T7" s="181"/>
      <c r="U7" s="181"/>
      <c r="V7" s="181"/>
      <c r="W7" s="182"/>
      <c r="X7" s="182"/>
      <c r="Y7" s="182"/>
      <c r="Z7" s="182"/>
      <c r="AA7" s="182"/>
      <c r="AB7" s="182"/>
      <c r="AC7" s="182"/>
      <c r="AD7" s="182"/>
      <c r="AE7" s="182"/>
      <c r="AF7" s="182"/>
      <c r="AG7" s="182"/>
      <c r="AH7" s="366"/>
      <c r="AI7" s="366"/>
      <c r="AJ7" s="366"/>
      <c r="AK7" s="366"/>
      <c r="AL7" s="366"/>
      <c r="AM7" s="181"/>
      <c r="AN7" s="181"/>
      <c r="AO7" s="367"/>
      <c r="AP7" s="185"/>
      <c r="AQ7" s="185"/>
      <c r="AR7" s="185"/>
      <c r="AS7" s="185"/>
      <c r="AT7" s="185"/>
      <c r="AU7" s="172"/>
    </row>
    <row r="8" spans="2:51" ht="12.75" customHeight="1" x14ac:dyDescent="0.2">
      <c r="B8" s="331">
        <v>1</v>
      </c>
      <c r="C8" s="225" t="s">
        <v>320</v>
      </c>
      <c r="D8" s="225"/>
      <c r="E8" s="225"/>
      <c r="F8" s="368">
        <v>2807</v>
      </c>
      <c r="G8" s="226">
        <v>3066</v>
      </c>
      <c r="H8" s="226">
        <v>3683</v>
      </c>
      <c r="I8" s="226">
        <v>4454</v>
      </c>
      <c r="J8" s="226">
        <v>5414</v>
      </c>
      <c r="K8" s="226">
        <v>7109</v>
      </c>
      <c r="M8" s="369">
        <v>1</v>
      </c>
      <c r="N8" s="227" t="s">
        <v>321</v>
      </c>
      <c r="O8" s="227"/>
      <c r="P8" s="227"/>
      <c r="Q8" s="228">
        <v>7925</v>
      </c>
      <c r="R8" s="228">
        <v>8433</v>
      </c>
      <c r="S8" s="228">
        <v>8768</v>
      </c>
      <c r="T8" s="228">
        <v>10209</v>
      </c>
      <c r="U8" s="228">
        <v>14015</v>
      </c>
      <c r="V8" s="228">
        <v>16018.8</v>
      </c>
      <c r="W8" s="228">
        <v>17777</v>
      </c>
      <c r="X8" s="228">
        <v>21262</v>
      </c>
      <c r="Y8" s="228">
        <v>24617</v>
      </c>
      <c r="Z8" s="228">
        <v>27400</v>
      </c>
      <c r="AA8" s="228">
        <v>29718.799999999999</v>
      </c>
      <c r="AB8" s="228">
        <v>32373</v>
      </c>
      <c r="AC8" s="228">
        <v>36224</v>
      </c>
      <c r="AD8" s="229">
        <v>32635</v>
      </c>
      <c r="AE8" s="229">
        <v>33294</v>
      </c>
      <c r="AF8" s="229">
        <v>37039</v>
      </c>
      <c r="AG8" s="229">
        <v>39577</v>
      </c>
      <c r="AH8" s="187">
        <v>45266</v>
      </c>
      <c r="AI8" s="187">
        <v>65463</v>
      </c>
      <c r="AJ8" s="187">
        <v>66142.2</v>
      </c>
      <c r="AK8" s="187">
        <v>80800</v>
      </c>
      <c r="AL8" s="187">
        <v>96323.7</v>
      </c>
      <c r="AM8" s="187">
        <v>133415</v>
      </c>
      <c r="AN8" s="187"/>
      <c r="AO8" s="324" t="s">
        <v>389</v>
      </c>
      <c r="AP8" s="291">
        <v>223.8</v>
      </c>
      <c r="AQ8" s="291">
        <v>222.1</v>
      </c>
      <c r="AR8" s="291">
        <v>243.9</v>
      </c>
      <c r="AS8" s="291">
        <v>302.8</v>
      </c>
      <c r="AT8" s="291">
        <v>288.666</v>
      </c>
      <c r="AU8" s="291">
        <v>364.33800000000002</v>
      </c>
      <c r="AV8" s="291">
        <v>361.77199999999999</v>
      </c>
      <c r="AW8" s="291">
        <v>481.47300000000001</v>
      </c>
      <c r="AX8" s="291">
        <v>489.20800000000003</v>
      </c>
      <c r="AY8" s="291">
        <v>595.01400000000001</v>
      </c>
    </row>
    <row r="9" spans="2:51" ht="12.75" customHeight="1" x14ac:dyDescent="0.2">
      <c r="B9" s="331"/>
      <c r="C9" s="231" t="s">
        <v>52</v>
      </c>
      <c r="D9" s="231" t="s">
        <v>323</v>
      </c>
      <c r="E9" s="231"/>
      <c r="F9" s="370">
        <v>2502</v>
      </c>
      <c r="G9" s="232">
        <v>2965</v>
      </c>
      <c r="H9" s="232">
        <v>3654</v>
      </c>
      <c r="I9" s="232">
        <v>4442</v>
      </c>
      <c r="J9" s="232">
        <v>5402</v>
      </c>
      <c r="K9" s="232">
        <v>6777</v>
      </c>
      <c r="M9" s="371"/>
      <c r="N9" s="186" t="s">
        <v>52</v>
      </c>
      <c r="O9" s="186" t="s">
        <v>324</v>
      </c>
      <c r="P9" s="186"/>
      <c r="Q9" s="234">
        <v>2327</v>
      </c>
      <c r="R9" s="234">
        <v>3405</v>
      </c>
      <c r="S9" s="234">
        <v>4340</v>
      </c>
      <c r="T9" s="234">
        <v>4732</v>
      </c>
      <c r="U9" s="234">
        <v>7023</v>
      </c>
      <c r="V9" s="234">
        <v>8054.8</v>
      </c>
      <c r="W9" s="234">
        <v>10026</v>
      </c>
      <c r="X9" s="234">
        <v>12179</v>
      </c>
      <c r="Y9" s="234">
        <v>15155</v>
      </c>
      <c r="Z9" s="234">
        <v>17141</v>
      </c>
      <c r="AA9" s="234">
        <v>15254.1</v>
      </c>
      <c r="AB9" s="234">
        <v>15969</v>
      </c>
      <c r="AC9" s="234">
        <v>18207</v>
      </c>
      <c r="AD9" s="235">
        <v>20600</v>
      </c>
      <c r="AE9" s="235">
        <v>21432</v>
      </c>
      <c r="AF9" s="235">
        <v>25013</v>
      </c>
      <c r="AG9" s="235">
        <v>27679</v>
      </c>
      <c r="AH9" s="194">
        <v>32555</v>
      </c>
      <c r="AI9" s="194">
        <v>38149</v>
      </c>
      <c r="AJ9" s="194">
        <v>47694.5</v>
      </c>
      <c r="AK9" s="194">
        <v>59900</v>
      </c>
      <c r="AL9" s="194">
        <v>67157.899999999994</v>
      </c>
      <c r="AM9" s="194">
        <v>79691</v>
      </c>
      <c r="AN9" s="194"/>
      <c r="AO9" s="293" t="s">
        <v>390</v>
      </c>
      <c r="AP9" s="291">
        <v>157.9</v>
      </c>
      <c r="AQ9" s="291">
        <v>178.9</v>
      </c>
      <c r="AR9" s="291">
        <v>199.6</v>
      </c>
      <c r="AS9" s="291">
        <v>234.4</v>
      </c>
      <c r="AT9" s="291">
        <v>250.74100000000001</v>
      </c>
      <c r="AU9" s="291">
        <v>302.05399999999997</v>
      </c>
      <c r="AV9" s="291">
        <v>315.23</v>
      </c>
      <c r="AW9" s="291">
        <v>363.47800000000001</v>
      </c>
      <c r="AX9" s="291">
        <v>393.00400000000002</v>
      </c>
      <c r="AY9" s="291">
        <v>401.19400000000002</v>
      </c>
    </row>
    <row r="10" spans="2:51" ht="12.75" customHeight="1" x14ac:dyDescent="0.2">
      <c r="B10" s="336"/>
      <c r="C10" s="372"/>
      <c r="D10" s="336" t="s">
        <v>56</v>
      </c>
      <c r="E10" s="231" t="s">
        <v>326</v>
      </c>
      <c r="F10" s="238">
        <v>175</v>
      </c>
      <c r="G10" s="238">
        <v>212</v>
      </c>
      <c r="H10" s="340">
        <v>238</v>
      </c>
      <c r="I10" s="340">
        <v>264</v>
      </c>
      <c r="J10" s="340">
        <v>284</v>
      </c>
      <c r="K10" s="340">
        <v>304</v>
      </c>
      <c r="M10" s="371"/>
      <c r="N10" s="371"/>
      <c r="O10" s="371" t="s">
        <v>56</v>
      </c>
      <c r="P10" s="186" t="s">
        <v>326</v>
      </c>
      <c r="Q10" s="182">
        <v>339</v>
      </c>
      <c r="R10" s="182">
        <v>375</v>
      </c>
      <c r="S10" s="182">
        <v>406</v>
      </c>
      <c r="T10" s="182">
        <v>430</v>
      </c>
      <c r="U10" s="182">
        <v>440</v>
      </c>
      <c r="V10" s="182">
        <v>688.8</v>
      </c>
      <c r="W10" s="182">
        <v>634</v>
      </c>
      <c r="X10" s="182">
        <v>724</v>
      </c>
      <c r="Y10" s="182">
        <v>810</v>
      </c>
      <c r="Z10" s="234">
        <v>1007</v>
      </c>
      <c r="AA10" s="234">
        <v>1168</v>
      </c>
      <c r="AB10" s="234">
        <v>1389</v>
      </c>
      <c r="AC10" s="234">
        <v>1593</v>
      </c>
      <c r="AD10" s="235">
        <v>1382</v>
      </c>
      <c r="AE10" s="235">
        <v>2020</v>
      </c>
      <c r="AF10" s="235">
        <v>2140</v>
      </c>
      <c r="AG10" s="235">
        <v>2019</v>
      </c>
      <c r="AH10" s="194">
        <v>2340</v>
      </c>
      <c r="AI10" s="194">
        <v>2116</v>
      </c>
      <c r="AJ10" s="197">
        <v>3049.5</v>
      </c>
      <c r="AK10" s="194">
        <v>3900</v>
      </c>
      <c r="AL10" s="194">
        <v>3786.1</v>
      </c>
      <c r="AM10" s="194">
        <v>3464</v>
      </c>
      <c r="AN10" s="194"/>
      <c r="AO10" s="293" t="s">
        <v>391</v>
      </c>
      <c r="AP10" s="291">
        <v>3.5</v>
      </c>
      <c r="AQ10" s="291">
        <v>3.7</v>
      </c>
      <c r="AR10" s="291">
        <v>4.0999999999999996</v>
      </c>
      <c r="AS10" s="291">
        <v>11.7</v>
      </c>
      <c r="AT10" s="291">
        <v>11.369</v>
      </c>
      <c r="AU10" s="291">
        <v>13.074999999999999</v>
      </c>
      <c r="AV10" s="291">
        <v>15.657</v>
      </c>
      <c r="AW10" s="291">
        <v>18.329999999999998</v>
      </c>
      <c r="AX10" s="291">
        <v>19.792999999999999</v>
      </c>
      <c r="AY10" s="291">
        <v>25.082999999999998</v>
      </c>
    </row>
    <row r="11" spans="2:51" ht="12.75" customHeight="1" x14ac:dyDescent="0.2">
      <c r="B11" s="336"/>
      <c r="C11" s="372"/>
      <c r="D11" s="336" t="s">
        <v>59</v>
      </c>
      <c r="E11" s="231" t="s">
        <v>328</v>
      </c>
      <c r="F11" s="370">
        <v>1194</v>
      </c>
      <c r="G11" s="370">
        <v>1529</v>
      </c>
      <c r="H11" s="232">
        <v>2041</v>
      </c>
      <c r="I11" s="232">
        <v>2721</v>
      </c>
      <c r="J11" s="232">
        <v>3496</v>
      </c>
      <c r="K11" s="232">
        <v>4857</v>
      </c>
      <c r="M11" s="371"/>
      <c r="N11" s="371"/>
      <c r="O11" s="371" t="s">
        <v>59</v>
      </c>
      <c r="P11" s="186" t="s">
        <v>329</v>
      </c>
      <c r="Q11" s="234">
        <v>1988</v>
      </c>
      <c r="R11" s="234">
        <v>3030</v>
      </c>
      <c r="S11" s="234">
        <v>3934</v>
      </c>
      <c r="T11" s="234">
        <v>4302</v>
      </c>
      <c r="U11" s="234">
        <v>6583</v>
      </c>
      <c r="V11" s="234">
        <v>7365.97</v>
      </c>
      <c r="W11" s="234">
        <v>9392</v>
      </c>
      <c r="X11" s="234">
        <v>11455</v>
      </c>
      <c r="Y11" s="234">
        <v>14345</v>
      </c>
      <c r="Z11" s="234">
        <v>16135</v>
      </c>
      <c r="AA11" s="234">
        <v>14086.4</v>
      </c>
      <c r="AB11" s="234">
        <v>14579</v>
      </c>
      <c r="AC11" s="234">
        <v>16614</v>
      </c>
      <c r="AD11" s="235">
        <v>19218</v>
      </c>
      <c r="AE11" s="235">
        <v>19412</v>
      </c>
      <c r="AF11" s="235">
        <v>22872</v>
      </c>
      <c r="AG11" s="235">
        <v>25660</v>
      </c>
      <c r="AH11" s="194">
        <v>30215</v>
      </c>
      <c r="AI11" s="194">
        <v>36033</v>
      </c>
      <c r="AJ11" s="194">
        <v>44645</v>
      </c>
      <c r="AK11" s="194">
        <v>56000</v>
      </c>
      <c r="AL11" s="194">
        <v>63371.8</v>
      </c>
      <c r="AM11" s="194">
        <v>76228</v>
      </c>
      <c r="AN11" s="194"/>
      <c r="AO11" s="294" t="s">
        <v>393</v>
      </c>
      <c r="AP11" s="295">
        <v>0.1</v>
      </c>
      <c r="AQ11" s="295">
        <v>0.4</v>
      </c>
      <c r="AR11" s="295">
        <v>0.3</v>
      </c>
      <c r="AS11" s="295">
        <v>0.3</v>
      </c>
      <c r="AT11" s="295">
        <v>0.26600000000000001</v>
      </c>
      <c r="AU11" s="295">
        <v>0.376</v>
      </c>
      <c r="AV11" s="295">
        <v>0.26200000000000001</v>
      </c>
      <c r="AW11" s="295">
        <v>1.135</v>
      </c>
      <c r="AX11" s="295">
        <v>1.149</v>
      </c>
      <c r="AY11" s="295">
        <v>0.26500000000000001</v>
      </c>
    </row>
    <row r="12" spans="2:51" ht="12.75" customHeight="1" x14ac:dyDescent="0.2">
      <c r="B12" s="336"/>
      <c r="C12" s="372"/>
      <c r="D12" s="336" t="s">
        <v>64</v>
      </c>
      <c r="E12" s="231" t="s">
        <v>329</v>
      </c>
      <c r="F12" s="370">
        <v>1133</v>
      </c>
      <c r="G12" s="370">
        <v>1224</v>
      </c>
      <c r="H12" s="232">
        <v>1375</v>
      </c>
      <c r="I12" s="232">
        <v>1457</v>
      </c>
      <c r="J12" s="232">
        <v>1622</v>
      </c>
      <c r="K12" s="232">
        <v>1616</v>
      </c>
      <c r="M12" s="371"/>
      <c r="N12" s="186" t="s">
        <v>74</v>
      </c>
      <c r="O12" s="186" t="s">
        <v>99</v>
      </c>
      <c r="P12" s="186"/>
      <c r="Q12" s="234">
        <v>5598</v>
      </c>
      <c r="R12" s="234">
        <v>5028</v>
      </c>
      <c r="S12" s="234">
        <v>4428</v>
      </c>
      <c r="T12" s="234">
        <v>5477</v>
      </c>
      <c r="U12" s="234">
        <v>6992</v>
      </c>
      <c r="V12" s="234">
        <v>7964</v>
      </c>
      <c r="W12" s="234">
        <v>7750</v>
      </c>
      <c r="X12" s="234">
        <v>9083</v>
      </c>
      <c r="Y12" s="234">
        <v>9462</v>
      </c>
      <c r="Z12" s="234">
        <v>10259</v>
      </c>
      <c r="AA12" s="234">
        <v>14465</v>
      </c>
      <c r="AB12" s="234">
        <v>16404</v>
      </c>
      <c r="AC12" s="234">
        <v>18017</v>
      </c>
      <c r="AD12" s="235">
        <v>12035</v>
      </c>
      <c r="AE12" s="235">
        <v>11862</v>
      </c>
      <c r="AF12" s="235">
        <v>12027</v>
      </c>
      <c r="AG12" s="235">
        <v>11898</v>
      </c>
      <c r="AH12" s="194">
        <v>12711</v>
      </c>
      <c r="AI12" s="194">
        <v>27314</v>
      </c>
      <c r="AJ12" s="194">
        <v>18447.599999999999</v>
      </c>
      <c r="AK12" s="194">
        <v>20900</v>
      </c>
      <c r="AL12" s="194">
        <v>29165.8</v>
      </c>
      <c r="AM12" s="194">
        <v>53724</v>
      </c>
      <c r="AN12" s="194"/>
      <c r="AO12" s="294" t="s">
        <v>512</v>
      </c>
      <c r="AP12" s="380" t="s">
        <v>66</v>
      </c>
      <c r="AQ12" s="380" t="s">
        <v>66</v>
      </c>
      <c r="AR12" s="380" t="s">
        <v>66</v>
      </c>
      <c r="AS12" s="380" t="s">
        <v>66</v>
      </c>
      <c r="AT12" s="380" t="s">
        <v>66</v>
      </c>
      <c r="AU12" s="373">
        <v>7.2679999999999998</v>
      </c>
      <c r="AV12" s="373">
        <v>10.273</v>
      </c>
      <c r="AW12" s="373">
        <v>10.919</v>
      </c>
      <c r="AX12" s="373">
        <v>10.356999999999999</v>
      </c>
      <c r="AY12" s="373">
        <v>16.966000000000001</v>
      </c>
    </row>
    <row r="13" spans="2:51" x14ac:dyDescent="0.2">
      <c r="B13" s="336"/>
      <c r="C13" s="231" t="s">
        <v>74</v>
      </c>
      <c r="D13" s="231" t="s">
        <v>332</v>
      </c>
      <c r="E13" s="231"/>
      <c r="F13" s="238">
        <v>305</v>
      </c>
      <c r="G13" s="238">
        <v>101</v>
      </c>
      <c r="H13" s="340">
        <v>29</v>
      </c>
      <c r="I13" s="340">
        <v>12</v>
      </c>
      <c r="J13" s="340">
        <v>12</v>
      </c>
      <c r="K13" s="340">
        <v>332</v>
      </c>
      <c r="M13" s="369">
        <v>2</v>
      </c>
      <c r="N13" s="227" t="s">
        <v>333</v>
      </c>
      <c r="O13" s="227"/>
      <c r="P13" s="227"/>
      <c r="Q13" s="228">
        <v>7997</v>
      </c>
      <c r="R13" s="228">
        <v>8607</v>
      </c>
      <c r="S13" s="228">
        <v>9390</v>
      </c>
      <c r="T13" s="228">
        <v>10282</v>
      </c>
      <c r="U13" s="228">
        <v>12732</v>
      </c>
      <c r="V13" s="228">
        <v>14578.98</v>
      </c>
      <c r="W13" s="228">
        <v>16636</v>
      </c>
      <c r="X13" s="228">
        <v>19404</v>
      </c>
      <c r="Y13" s="228">
        <v>23564</v>
      </c>
      <c r="Z13" s="228">
        <v>25800</v>
      </c>
      <c r="AA13" s="228">
        <v>29451</v>
      </c>
      <c r="AB13" s="228">
        <v>32004</v>
      </c>
      <c r="AC13" s="228">
        <v>35263</v>
      </c>
      <c r="AD13" s="229">
        <v>25570</v>
      </c>
      <c r="AE13" s="229">
        <v>25131</v>
      </c>
      <c r="AF13" s="229">
        <v>27878</v>
      </c>
      <c r="AG13" s="229">
        <v>30381</v>
      </c>
      <c r="AH13" s="187">
        <v>42650</v>
      </c>
      <c r="AI13" s="187">
        <v>60693</v>
      </c>
      <c r="AJ13" s="187">
        <v>55174</v>
      </c>
      <c r="AK13" s="187">
        <v>61500</v>
      </c>
      <c r="AL13" s="187">
        <v>75600</v>
      </c>
      <c r="AM13" s="187">
        <v>109000</v>
      </c>
      <c r="AN13" s="296"/>
      <c r="AO13" s="294" t="s">
        <v>394</v>
      </c>
      <c r="AP13" s="295">
        <v>2.3E-2</v>
      </c>
      <c r="AQ13" s="295">
        <v>2.5999999999999999E-2</v>
      </c>
      <c r="AR13" s="295">
        <v>0.02</v>
      </c>
      <c r="AS13" s="295">
        <v>2.5000000000000001E-2</v>
      </c>
      <c r="AT13" s="295">
        <v>2.3E-2</v>
      </c>
      <c r="AU13" s="295">
        <v>1.4999999999999999E-2</v>
      </c>
      <c r="AV13" s="295">
        <v>2.4E-2</v>
      </c>
      <c r="AW13" s="295">
        <v>2.4E-2</v>
      </c>
      <c r="AX13" s="295">
        <v>6.2E-2</v>
      </c>
      <c r="AY13" s="295">
        <v>2.9000000000000001E-2</v>
      </c>
    </row>
    <row r="14" spans="2:51" ht="12.75" customHeight="1" x14ac:dyDescent="0.2">
      <c r="B14" s="331">
        <v>2</v>
      </c>
      <c r="C14" s="225" t="s">
        <v>335</v>
      </c>
      <c r="D14" s="225"/>
      <c r="E14" s="225"/>
      <c r="F14" s="368">
        <v>2912</v>
      </c>
      <c r="G14" s="368">
        <v>3444</v>
      </c>
      <c r="H14" s="226">
        <v>4255</v>
      </c>
      <c r="I14" s="226">
        <v>5105</v>
      </c>
      <c r="J14" s="226">
        <v>6504</v>
      </c>
      <c r="K14" s="226">
        <v>7641</v>
      </c>
      <c r="M14" s="369"/>
      <c r="N14" s="227" t="s">
        <v>336</v>
      </c>
      <c r="O14" s="227"/>
      <c r="P14" s="227"/>
      <c r="Q14" s="302">
        <v>-72</v>
      </c>
      <c r="R14" s="302">
        <v>-174</v>
      </c>
      <c r="S14" s="302">
        <v>-622</v>
      </c>
      <c r="T14" s="302">
        <v>-73</v>
      </c>
      <c r="U14" s="228">
        <v>1283</v>
      </c>
      <c r="V14" s="228">
        <v>1439.86</v>
      </c>
      <c r="W14" s="228">
        <v>1141</v>
      </c>
      <c r="X14" s="228">
        <v>1858</v>
      </c>
      <c r="Y14" s="228">
        <v>1053</v>
      </c>
      <c r="Z14" s="228">
        <v>1600</v>
      </c>
      <c r="AA14" s="302">
        <v>267.8</v>
      </c>
      <c r="AB14" s="302">
        <v>369</v>
      </c>
      <c r="AC14" s="302">
        <v>960</v>
      </c>
      <c r="AD14" s="229">
        <v>7065</v>
      </c>
      <c r="AE14" s="229">
        <v>8163</v>
      </c>
      <c r="AF14" s="229">
        <v>9162</v>
      </c>
      <c r="AG14" s="229">
        <v>9196</v>
      </c>
      <c r="AH14" s="187">
        <v>2616</v>
      </c>
      <c r="AI14" s="187">
        <v>4769.8</v>
      </c>
      <c r="AJ14" s="187">
        <v>10968.5</v>
      </c>
      <c r="AK14" s="187">
        <v>19300</v>
      </c>
      <c r="AL14" s="187">
        <v>20723.7</v>
      </c>
      <c r="AM14" s="187">
        <v>24415</v>
      </c>
      <c r="AN14" s="187"/>
      <c r="AO14" s="294" t="s">
        <v>395</v>
      </c>
      <c r="AP14" s="295">
        <v>0.4</v>
      </c>
      <c r="AQ14" s="295">
        <v>0.6</v>
      </c>
      <c r="AR14" s="295">
        <v>0.6</v>
      </c>
      <c r="AS14" s="295">
        <v>0.7</v>
      </c>
      <c r="AT14" s="295">
        <v>0.81699999999999995</v>
      </c>
      <c r="AU14" s="295">
        <v>0.83</v>
      </c>
      <c r="AV14" s="295">
        <v>0.95599999999999996</v>
      </c>
      <c r="AW14" s="295">
        <v>1.234</v>
      </c>
      <c r="AX14" s="295">
        <v>1.5429999999999999</v>
      </c>
      <c r="AY14" s="295">
        <v>1.698</v>
      </c>
    </row>
    <row r="15" spans="2:51" ht="12.75" customHeight="1" x14ac:dyDescent="0.2">
      <c r="B15" s="336"/>
      <c r="C15" s="337" t="s">
        <v>52</v>
      </c>
      <c r="D15" s="231" t="s">
        <v>396</v>
      </c>
      <c r="E15" s="231"/>
      <c r="F15" s="238">
        <v>374.8</v>
      </c>
      <c r="G15" s="340">
        <v>454</v>
      </c>
      <c r="H15" s="340">
        <v>550</v>
      </c>
      <c r="I15" s="340">
        <v>593</v>
      </c>
      <c r="J15" s="232">
        <v>1050</v>
      </c>
      <c r="K15" s="340">
        <v>829</v>
      </c>
      <c r="M15" s="369">
        <v>3</v>
      </c>
      <c r="N15" s="227" t="s">
        <v>219</v>
      </c>
      <c r="O15" s="227"/>
      <c r="P15" s="227"/>
      <c r="Q15" s="228">
        <v>2587</v>
      </c>
      <c r="R15" s="228">
        <v>2360</v>
      </c>
      <c r="S15" s="228">
        <v>3197</v>
      </c>
      <c r="T15" s="228">
        <v>3834</v>
      </c>
      <c r="U15" s="228">
        <v>4419</v>
      </c>
      <c r="V15" s="228">
        <v>5629</v>
      </c>
      <c r="W15" s="228">
        <v>4349</v>
      </c>
      <c r="X15" s="228">
        <v>5194</v>
      </c>
      <c r="Y15" s="228">
        <v>5531</v>
      </c>
      <c r="Z15" s="228">
        <v>3081</v>
      </c>
      <c r="AA15" s="228">
        <v>5621</v>
      </c>
      <c r="AB15" s="228">
        <v>7772</v>
      </c>
      <c r="AC15" s="228">
        <v>8057</v>
      </c>
      <c r="AD15" s="229">
        <v>7247</v>
      </c>
      <c r="AE15" s="229">
        <v>8710</v>
      </c>
      <c r="AF15" s="229">
        <v>11569</v>
      </c>
      <c r="AG15" s="229">
        <v>12884</v>
      </c>
      <c r="AH15" s="187">
        <v>15861</v>
      </c>
      <c r="AI15" s="187">
        <v>25174</v>
      </c>
      <c r="AJ15" s="187">
        <v>29501</v>
      </c>
      <c r="AK15" s="187">
        <v>33000</v>
      </c>
      <c r="AL15" s="187">
        <v>39000.6</v>
      </c>
      <c r="AM15" s="187">
        <v>46331</v>
      </c>
      <c r="AN15" s="187"/>
      <c r="AO15" s="294" t="s">
        <v>397</v>
      </c>
      <c r="AP15" s="295">
        <v>0.9</v>
      </c>
      <c r="AQ15" s="295">
        <v>0.9</v>
      </c>
      <c r="AR15" s="295">
        <v>0.9</v>
      </c>
      <c r="AS15" s="295">
        <v>1</v>
      </c>
      <c r="AT15" s="295">
        <v>1.0449999999999999</v>
      </c>
      <c r="AU15" s="295">
        <v>1.3169999999999999</v>
      </c>
      <c r="AV15" s="295">
        <v>1.534</v>
      </c>
      <c r="AW15" s="295">
        <v>1.655</v>
      </c>
      <c r="AX15" s="295">
        <v>1.845</v>
      </c>
      <c r="AY15" s="295">
        <v>1.33</v>
      </c>
    </row>
    <row r="16" spans="2:51" x14ac:dyDescent="0.2">
      <c r="B16" s="336"/>
      <c r="C16" s="337" t="s">
        <v>74</v>
      </c>
      <c r="D16" s="231" t="s">
        <v>398</v>
      </c>
      <c r="E16" s="231"/>
      <c r="F16" s="370">
        <v>2538</v>
      </c>
      <c r="G16" s="232">
        <v>2990</v>
      </c>
      <c r="H16" s="232">
        <v>3705</v>
      </c>
      <c r="I16" s="232">
        <v>4512</v>
      </c>
      <c r="J16" s="232">
        <v>5454</v>
      </c>
      <c r="K16" s="232">
        <v>6812</v>
      </c>
      <c r="M16" s="371"/>
      <c r="N16" s="186" t="s">
        <v>52</v>
      </c>
      <c r="O16" s="186" t="s">
        <v>340</v>
      </c>
      <c r="P16" s="186"/>
      <c r="Q16" s="234">
        <v>1086</v>
      </c>
      <c r="R16" s="182">
        <v>928</v>
      </c>
      <c r="S16" s="234">
        <v>1456</v>
      </c>
      <c r="T16" s="234">
        <v>1729</v>
      </c>
      <c r="U16" s="234">
        <v>1861</v>
      </c>
      <c r="V16" s="234">
        <v>2957</v>
      </c>
      <c r="W16" s="234">
        <v>1888</v>
      </c>
      <c r="X16" s="234">
        <v>1869</v>
      </c>
      <c r="Y16" s="234">
        <v>2034</v>
      </c>
      <c r="Z16" s="234">
        <v>1455</v>
      </c>
      <c r="AA16" s="234">
        <v>1546</v>
      </c>
      <c r="AB16" s="234">
        <v>2141</v>
      </c>
      <c r="AC16" s="234">
        <v>1929</v>
      </c>
      <c r="AD16" s="235">
        <v>3309</v>
      </c>
      <c r="AE16" s="235">
        <v>4486</v>
      </c>
      <c r="AF16" s="235">
        <v>3105</v>
      </c>
      <c r="AG16" s="235">
        <v>2069</v>
      </c>
      <c r="AH16" s="194">
        <v>2532</v>
      </c>
      <c r="AI16" s="194">
        <v>4344</v>
      </c>
      <c r="AJ16" s="194">
        <v>5589</v>
      </c>
      <c r="AK16" s="194">
        <v>5500</v>
      </c>
      <c r="AL16" s="194">
        <v>7256.4</v>
      </c>
      <c r="AM16" s="194">
        <v>9807</v>
      </c>
      <c r="AN16" s="181"/>
      <c r="AO16" s="294" t="s">
        <v>105</v>
      </c>
      <c r="AP16" s="295">
        <v>2.1</v>
      </c>
      <c r="AQ16" s="295">
        <v>1.7</v>
      </c>
      <c r="AR16" s="295">
        <v>2.2999999999999998</v>
      </c>
      <c r="AS16" s="295">
        <v>9.6</v>
      </c>
      <c r="AT16" s="295">
        <v>9.218</v>
      </c>
      <c r="AU16" s="295">
        <v>3.2690000000000001</v>
      </c>
      <c r="AV16" s="295">
        <v>2.6080000000000001</v>
      </c>
      <c r="AW16" s="295">
        <v>3.363</v>
      </c>
      <c r="AX16" s="295">
        <v>4.8369999999999997</v>
      </c>
      <c r="AY16" s="295">
        <v>4.7949999999999999</v>
      </c>
    </row>
    <row r="17" spans="2:51" ht="12.75" customHeight="1" x14ac:dyDescent="0.2">
      <c r="B17" s="331"/>
      <c r="C17" s="225" t="s">
        <v>342</v>
      </c>
      <c r="D17" s="225"/>
      <c r="E17" s="225"/>
      <c r="F17" s="374">
        <v>-105</v>
      </c>
      <c r="G17" s="374">
        <v>-378</v>
      </c>
      <c r="H17" s="341">
        <v>-572</v>
      </c>
      <c r="I17" s="341">
        <v>-651</v>
      </c>
      <c r="J17" s="226">
        <v>-1090</v>
      </c>
      <c r="K17" s="341">
        <v>-532</v>
      </c>
      <c r="M17" s="371"/>
      <c r="N17" s="186" t="s">
        <v>74</v>
      </c>
      <c r="O17" s="186" t="s">
        <v>343</v>
      </c>
      <c r="P17" s="186"/>
      <c r="Q17" s="234">
        <v>1501</v>
      </c>
      <c r="R17" s="234">
        <v>1432</v>
      </c>
      <c r="S17" s="234">
        <v>1741</v>
      </c>
      <c r="T17" s="234">
        <v>2105</v>
      </c>
      <c r="U17" s="234">
        <v>2558</v>
      </c>
      <c r="V17" s="234">
        <v>2672</v>
      </c>
      <c r="W17" s="234">
        <v>2461</v>
      </c>
      <c r="X17" s="234">
        <v>3325</v>
      </c>
      <c r="Y17" s="234">
        <v>3487</v>
      </c>
      <c r="Z17" s="234">
        <v>1626</v>
      </c>
      <c r="AA17" s="234">
        <v>4075</v>
      </c>
      <c r="AB17" s="234">
        <v>2369</v>
      </c>
      <c r="AC17" s="234">
        <v>1980</v>
      </c>
      <c r="AD17" s="235">
        <v>1523</v>
      </c>
      <c r="AE17" s="235">
        <v>1810</v>
      </c>
      <c r="AF17" s="235">
        <v>8464</v>
      </c>
      <c r="AG17" s="235">
        <v>10815</v>
      </c>
      <c r="AH17" s="194">
        <v>13329</v>
      </c>
      <c r="AI17" s="194">
        <v>20830</v>
      </c>
      <c r="AJ17" s="194">
        <v>23912</v>
      </c>
      <c r="AK17" s="194">
        <v>27500</v>
      </c>
      <c r="AL17" s="194">
        <v>31744.2</v>
      </c>
      <c r="AM17" s="197">
        <v>36523</v>
      </c>
      <c r="AN17" s="187"/>
      <c r="AO17" s="293" t="s">
        <v>399</v>
      </c>
      <c r="AP17" s="291">
        <v>25.1</v>
      </c>
      <c r="AQ17" s="291">
        <v>5</v>
      </c>
      <c r="AR17" s="291">
        <v>10.1</v>
      </c>
      <c r="AS17" s="291">
        <v>16.8</v>
      </c>
      <c r="AT17" s="291">
        <v>18.376000000000001</v>
      </c>
      <c r="AU17" s="291">
        <v>45.817</v>
      </c>
      <c r="AV17" s="291">
        <v>34.011000000000003</v>
      </c>
      <c r="AW17" s="291">
        <v>63.904000000000003</v>
      </c>
      <c r="AX17" s="291">
        <v>31.02</v>
      </c>
      <c r="AY17" s="291">
        <v>30.997</v>
      </c>
    </row>
    <row r="18" spans="2:51" ht="12.75" customHeight="1" x14ac:dyDescent="0.2">
      <c r="B18" s="331">
        <v>3</v>
      </c>
      <c r="C18" s="225" t="s">
        <v>345</v>
      </c>
      <c r="D18" s="225"/>
      <c r="E18" s="225"/>
      <c r="F18" s="374">
        <v>629</v>
      </c>
      <c r="G18" s="374">
        <v>722</v>
      </c>
      <c r="H18" s="341">
        <v>643</v>
      </c>
      <c r="I18" s="341">
        <v>883</v>
      </c>
      <c r="J18" s="341">
        <v>956</v>
      </c>
      <c r="K18" s="226">
        <v>1309</v>
      </c>
      <c r="M18" s="371"/>
      <c r="N18" s="186" t="s">
        <v>346</v>
      </c>
      <c r="O18" s="186"/>
      <c r="P18" s="186"/>
      <c r="Q18" s="182">
        <v>0</v>
      </c>
      <c r="R18" s="182">
        <v>0</v>
      </c>
      <c r="S18" s="182">
        <v>0</v>
      </c>
      <c r="T18" s="182">
        <v>0</v>
      </c>
      <c r="U18" s="182">
        <v>0</v>
      </c>
      <c r="V18" s="182">
        <v>0</v>
      </c>
      <c r="W18" s="182">
        <v>0</v>
      </c>
      <c r="X18" s="182">
        <v>0</v>
      </c>
      <c r="Y18" s="182">
        <v>10</v>
      </c>
      <c r="Z18" s="182">
        <v>0</v>
      </c>
      <c r="AA18" s="182">
        <v>0</v>
      </c>
      <c r="AB18" s="234">
        <v>3262</v>
      </c>
      <c r="AC18" s="234">
        <v>4148</v>
      </c>
      <c r="AD18" s="235">
        <v>2415</v>
      </c>
      <c r="AE18" s="235">
        <v>2414</v>
      </c>
      <c r="AF18" s="375">
        <v>0</v>
      </c>
      <c r="AG18" s="375">
        <v>0</v>
      </c>
      <c r="AH18" s="197">
        <v>0</v>
      </c>
      <c r="AI18" s="197">
        <v>0</v>
      </c>
      <c r="AJ18" s="197">
        <v>0</v>
      </c>
      <c r="AK18" s="197">
        <v>0</v>
      </c>
      <c r="AL18" s="197">
        <v>0</v>
      </c>
      <c r="AM18" s="197">
        <v>0</v>
      </c>
      <c r="AN18" s="376"/>
      <c r="AO18" s="294" t="s">
        <v>401</v>
      </c>
      <c r="AP18" s="295">
        <v>0.1</v>
      </c>
      <c r="AQ18" s="295">
        <v>0.2</v>
      </c>
      <c r="AR18" s="295">
        <v>0.1</v>
      </c>
      <c r="AS18" s="295">
        <v>0.3</v>
      </c>
      <c r="AT18" s="295">
        <v>0.28899999999999998</v>
      </c>
      <c r="AU18" s="295">
        <v>5.1999999999999998E-2</v>
      </c>
      <c r="AV18" s="295">
        <v>3.1E-2</v>
      </c>
      <c r="AW18" s="295">
        <v>7.2999999999999995E-2</v>
      </c>
      <c r="AX18" s="295">
        <v>7.4999999999999997E-2</v>
      </c>
      <c r="AY18" s="295">
        <v>7.8E-2</v>
      </c>
    </row>
    <row r="19" spans="2:51" ht="12.75" customHeight="1" x14ac:dyDescent="0.2">
      <c r="B19" s="336"/>
      <c r="C19" s="337" t="s">
        <v>52</v>
      </c>
      <c r="D19" s="231" t="s">
        <v>198</v>
      </c>
      <c r="E19" s="231"/>
      <c r="F19" s="238">
        <v>629</v>
      </c>
      <c r="G19" s="238">
        <v>722</v>
      </c>
      <c r="H19" s="340">
        <v>643</v>
      </c>
      <c r="I19" s="340">
        <v>883</v>
      </c>
      <c r="J19" s="340">
        <v>956</v>
      </c>
      <c r="K19" s="232">
        <v>1309</v>
      </c>
      <c r="M19" s="369">
        <v>4</v>
      </c>
      <c r="N19" s="227" t="s">
        <v>348</v>
      </c>
      <c r="O19" s="227"/>
      <c r="P19" s="227"/>
      <c r="Q19" s="181"/>
      <c r="R19" s="181"/>
      <c r="S19" s="182"/>
      <c r="T19" s="182"/>
      <c r="U19" s="182"/>
      <c r="V19" s="182"/>
      <c r="W19" s="182"/>
      <c r="X19" s="182"/>
      <c r="Y19" s="182"/>
      <c r="Z19" s="182"/>
      <c r="AA19" s="182"/>
      <c r="AB19" s="182"/>
      <c r="AC19" s="182"/>
      <c r="AD19" s="182"/>
      <c r="AE19" s="182"/>
      <c r="AF19" s="182"/>
      <c r="AG19" s="182"/>
      <c r="AH19" s="181"/>
      <c r="AI19" s="181"/>
      <c r="AJ19" s="181"/>
      <c r="AK19" s="181"/>
      <c r="AL19" s="181"/>
      <c r="AM19" s="181"/>
      <c r="AN19" s="197"/>
      <c r="AO19" s="294" t="s">
        <v>402</v>
      </c>
      <c r="AP19" s="295">
        <v>7.5</v>
      </c>
      <c r="AQ19" s="373">
        <v>0</v>
      </c>
      <c r="AR19" s="373">
        <v>0</v>
      </c>
      <c r="AS19" s="373">
        <v>0</v>
      </c>
      <c r="AT19" s="373">
        <v>0</v>
      </c>
      <c r="AU19" s="295">
        <v>36.442999999999998</v>
      </c>
      <c r="AV19" s="373">
        <v>23.463000000000001</v>
      </c>
      <c r="AW19" s="373">
        <v>43.713999999999999</v>
      </c>
      <c r="AX19" s="373">
        <v>21.06</v>
      </c>
      <c r="AY19" s="373">
        <v>18.71</v>
      </c>
    </row>
    <row r="20" spans="2:51" ht="12.75" customHeight="1" x14ac:dyDescent="0.2">
      <c r="B20" s="336"/>
      <c r="C20" s="337" t="s">
        <v>74</v>
      </c>
      <c r="D20" s="231" t="s">
        <v>339</v>
      </c>
      <c r="E20" s="231"/>
      <c r="F20" s="238">
        <v>0</v>
      </c>
      <c r="G20" s="238">
        <v>0</v>
      </c>
      <c r="H20" s="340">
        <v>0</v>
      </c>
      <c r="I20" s="340">
        <v>0</v>
      </c>
      <c r="J20" s="340">
        <v>0</v>
      </c>
      <c r="K20" s="340">
        <v>0</v>
      </c>
      <c r="M20" s="371"/>
      <c r="N20" s="186" t="s">
        <v>52</v>
      </c>
      <c r="O20" s="186" t="s">
        <v>350</v>
      </c>
      <c r="P20" s="186"/>
      <c r="Q20" s="182">
        <v>-72</v>
      </c>
      <c r="R20" s="182">
        <v>-174</v>
      </c>
      <c r="S20" s="182">
        <v>-622</v>
      </c>
      <c r="T20" s="182">
        <v>-73</v>
      </c>
      <c r="U20" s="234">
        <v>1283</v>
      </c>
      <c r="V20" s="234">
        <v>1397</v>
      </c>
      <c r="W20" s="234">
        <v>1141</v>
      </c>
      <c r="X20" s="234">
        <v>1857</v>
      </c>
      <c r="Y20" s="234">
        <v>1053</v>
      </c>
      <c r="Z20" s="234">
        <v>1600</v>
      </c>
      <c r="AA20" s="182">
        <v>-264</v>
      </c>
      <c r="AB20" s="182">
        <v>369</v>
      </c>
      <c r="AC20" s="182">
        <v>960</v>
      </c>
      <c r="AD20" s="235">
        <v>7065</v>
      </c>
      <c r="AE20" s="235">
        <v>8163</v>
      </c>
      <c r="AF20" s="235">
        <v>9162</v>
      </c>
      <c r="AG20" s="235">
        <v>9196</v>
      </c>
      <c r="AH20" s="194">
        <v>2616</v>
      </c>
      <c r="AI20" s="194">
        <v>4770</v>
      </c>
      <c r="AJ20" s="194">
        <v>10968.5</v>
      </c>
      <c r="AK20" s="194">
        <v>19300</v>
      </c>
      <c r="AL20" s="194">
        <v>20723.7</v>
      </c>
      <c r="AM20" s="194">
        <v>24415</v>
      </c>
      <c r="AN20" s="197"/>
      <c r="AO20" s="294" t="s">
        <v>403</v>
      </c>
      <c r="AP20" s="295">
        <v>0.3</v>
      </c>
      <c r="AQ20" s="295">
        <v>0.3</v>
      </c>
      <c r="AR20" s="295">
        <v>0.4</v>
      </c>
      <c r="AS20" s="295">
        <v>0.8</v>
      </c>
      <c r="AT20" s="295">
        <v>0.45800000000000002</v>
      </c>
      <c r="AU20" s="295">
        <v>0.52400000000000002</v>
      </c>
      <c r="AV20" s="295">
        <v>0.312</v>
      </c>
      <c r="AW20" s="295">
        <v>0.35099999999999998</v>
      </c>
      <c r="AX20" s="295">
        <v>0.377</v>
      </c>
      <c r="AY20" s="295">
        <v>0.22</v>
      </c>
    </row>
    <row r="21" spans="2:51" x14ac:dyDescent="0.2">
      <c r="B21" s="336"/>
      <c r="C21" s="225" t="s">
        <v>352</v>
      </c>
      <c r="D21" s="225"/>
      <c r="E21" s="225"/>
      <c r="F21" s="238"/>
      <c r="G21" s="238"/>
      <c r="H21" s="340"/>
      <c r="I21" s="340"/>
      <c r="J21" s="340"/>
      <c r="K21" s="340"/>
      <c r="M21" s="371"/>
      <c r="N21" s="186" t="s">
        <v>74</v>
      </c>
      <c r="O21" s="186" t="s">
        <v>353</v>
      </c>
      <c r="P21" s="186"/>
      <c r="Q21" s="182">
        <v>-470</v>
      </c>
      <c r="R21" s="182">
        <v>43</v>
      </c>
      <c r="S21" s="182">
        <v>205</v>
      </c>
      <c r="T21" s="182">
        <v>-436</v>
      </c>
      <c r="U21" s="182">
        <v>-243</v>
      </c>
      <c r="V21" s="182">
        <v>145</v>
      </c>
      <c r="W21" s="182">
        <v>-455</v>
      </c>
      <c r="X21" s="182">
        <v>-452</v>
      </c>
      <c r="Y21" s="182">
        <v>-506</v>
      </c>
      <c r="Z21" s="182">
        <v>-226</v>
      </c>
      <c r="AA21" s="182">
        <v>-807</v>
      </c>
      <c r="AB21" s="234">
        <v>-1197</v>
      </c>
      <c r="AC21" s="234">
        <v>-1446</v>
      </c>
      <c r="AD21" s="235">
        <v>-9302</v>
      </c>
      <c r="AE21" s="235">
        <v>-10896</v>
      </c>
      <c r="AF21" s="235">
        <v>-13645</v>
      </c>
      <c r="AG21" s="235">
        <v>-12593</v>
      </c>
      <c r="AH21" s="194">
        <v>-2751</v>
      </c>
      <c r="AI21" s="194">
        <v>4858</v>
      </c>
      <c r="AJ21" s="194">
        <v>806</v>
      </c>
      <c r="AK21" s="194">
        <v>-4500</v>
      </c>
      <c r="AL21" s="194">
        <v>-2519.9</v>
      </c>
      <c r="AM21" s="194">
        <v>-3301</v>
      </c>
      <c r="AN21" s="181"/>
      <c r="AO21" s="294" t="s">
        <v>93</v>
      </c>
      <c r="AP21" s="295">
        <v>17.2</v>
      </c>
      <c r="AQ21" s="295">
        <v>4.5</v>
      </c>
      <c r="AR21" s="295">
        <v>9.6999999999999993</v>
      </c>
      <c r="AS21" s="295">
        <v>15.7</v>
      </c>
      <c r="AT21" s="295">
        <v>17.629000000000001</v>
      </c>
      <c r="AU21" s="295">
        <v>8.798</v>
      </c>
      <c r="AV21" s="295">
        <v>10.205</v>
      </c>
      <c r="AW21" s="295">
        <v>19.765999999999998</v>
      </c>
      <c r="AX21" s="295">
        <v>9.5079999999999991</v>
      </c>
      <c r="AY21" s="295">
        <v>11.989000000000001</v>
      </c>
    </row>
    <row r="22" spans="2:51" ht="12.75" customHeight="1" x14ac:dyDescent="0.2">
      <c r="B22" s="331"/>
      <c r="C22" s="225" t="s">
        <v>354</v>
      </c>
      <c r="D22" s="225"/>
      <c r="E22" s="225"/>
      <c r="F22" s="374">
        <v>735</v>
      </c>
      <c r="G22" s="368">
        <v>1100</v>
      </c>
      <c r="H22" s="226">
        <v>1215</v>
      </c>
      <c r="I22" s="226">
        <v>1534</v>
      </c>
      <c r="J22" s="226">
        <v>2046</v>
      </c>
      <c r="K22" s="226">
        <v>1841</v>
      </c>
      <c r="M22" s="371"/>
      <c r="N22" s="186" t="s">
        <v>104</v>
      </c>
      <c r="O22" s="186" t="s">
        <v>355</v>
      </c>
      <c r="P22" s="186"/>
      <c r="Q22" s="182">
        <v>-604</v>
      </c>
      <c r="R22" s="234">
        <v>-4208</v>
      </c>
      <c r="S22" s="182">
        <v>258</v>
      </c>
      <c r="T22" s="234">
        <v>1264</v>
      </c>
      <c r="U22" s="182">
        <v>380</v>
      </c>
      <c r="V22" s="182">
        <v>333</v>
      </c>
      <c r="W22" s="182">
        <v>285</v>
      </c>
      <c r="X22" s="234">
        <v>2564</v>
      </c>
      <c r="Y22" s="182">
        <v>913</v>
      </c>
      <c r="Z22" s="182">
        <v>-703</v>
      </c>
      <c r="AA22" s="234">
        <v>1921</v>
      </c>
      <c r="AB22" s="182">
        <v>598</v>
      </c>
      <c r="AC22" s="234">
        <v>1953</v>
      </c>
      <c r="AD22" s="235">
        <v>-4231</v>
      </c>
      <c r="AE22" s="235">
        <v>5299</v>
      </c>
      <c r="AF22" s="375">
        <v>456</v>
      </c>
      <c r="AG22" s="235">
        <v>2341</v>
      </c>
      <c r="AH22" s="194">
        <v>5015</v>
      </c>
      <c r="AI22" s="194">
        <v>3042</v>
      </c>
      <c r="AJ22" s="194">
        <v>-499</v>
      </c>
      <c r="AK22" s="194">
        <v>5900</v>
      </c>
      <c r="AL22" s="197">
        <v>200</v>
      </c>
      <c r="AM22" s="197">
        <v>0</v>
      </c>
      <c r="AN22" s="181"/>
      <c r="AO22" s="293" t="s">
        <v>404</v>
      </c>
      <c r="AP22" s="291">
        <v>37.200000000000003</v>
      </c>
      <c r="AQ22" s="291">
        <v>34.5</v>
      </c>
      <c r="AR22" s="291">
        <v>30.1</v>
      </c>
      <c r="AS22" s="291">
        <v>39.799999999999997</v>
      </c>
      <c r="AT22" s="291">
        <v>8.18</v>
      </c>
      <c r="AU22" s="291">
        <v>3.3919999999999999</v>
      </c>
      <c r="AV22" s="291">
        <v>-3.1259999999999999</v>
      </c>
      <c r="AW22" s="291">
        <v>35.761000000000003</v>
      </c>
      <c r="AX22" s="291">
        <v>45.390999999999998</v>
      </c>
      <c r="AY22" s="291">
        <v>137.74</v>
      </c>
    </row>
    <row r="23" spans="2:51" ht="12.75" customHeight="1" x14ac:dyDescent="0.2">
      <c r="B23" s="331">
        <v>4</v>
      </c>
      <c r="C23" s="225" t="s">
        <v>357</v>
      </c>
      <c r="D23" s="225"/>
      <c r="E23" s="225"/>
      <c r="F23" s="238"/>
      <c r="G23" s="238"/>
      <c r="H23" s="340"/>
      <c r="I23" s="340"/>
      <c r="J23" s="340"/>
      <c r="K23" s="340"/>
      <c r="M23" s="371"/>
      <c r="N23" s="186" t="s">
        <v>161</v>
      </c>
      <c r="O23" s="186" t="s">
        <v>358</v>
      </c>
      <c r="P23" s="186"/>
      <c r="Q23" s="182">
        <v>1632</v>
      </c>
      <c r="R23" s="234">
        <v>1395</v>
      </c>
      <c r="S23" s="182">
        <v>587</v>
      </c>
      <c r="T23" s="182">
        <v>357</v>
      </c>
      <c r="U23" s="182">
        <v>24</v>
      </c>
      <c r="V23" s="234">
        <v>1021</v>
      </c>
      <c r="W23" s="182">
        <v>759</v>
      </c>
      <c r="X23" s="234">
        <v>2845</v>
      </c>
      <c r="Y23" s="234">
        <v>2819</v>
      </c>
      <c r="Z23" s="234">
        <v>1252</v>
      </c>
      <c r="AA23" s="234">
        <v>1279</v>
      </c>
      <c r="AB23" s="234">
        <v>1189</v>
      </c>
      <c r="AC23" s="234">
        <v>1871</v>
      </c>
      <c r="AD23" s="235">
        <v>1254</v>
      </c>
      <c r="AE23" s="235">
        <v>3971</v>
      </c>
      <c r="AF23" s="375">
        <v>783</v>
      </c>
      <c r="AG23" s="375">
        <v>847</v>
      </c>
      <c r="AH23" s="194">
        <v>2318</v>
      </c>
      <c r="AI23" s="194">
        <v>3530</v>
      </c>
      <c r="AJ23" s="194">
        <v>7419</v>
      </c>
      <c r="AK23" s="194">
        <v>5800</v>
      </c>
      <c r="AL23" s="194">
        <v>3300</v>
      </c>
      <c r="AM23" s="194">
        <v>5140</v>
      </c>
      <c r="AN23" s="194"/>
      <c r="AO23" s="294" t="s">
        <v>405</v>
      </c>
      <c r="AP23" s="295">
        <v>7.5</v>
      </c>
      <c r="AQ23" s="295">
        <v>7</v>
      </c>
      <c r="AR23" s="295">
        <v>2.2000000000000002</v>
      </c>
      <c r="AS23" s="295">
        <v>13.2</v>
      </c>
      <c r="AT23" s="295">
        <v>3.3330000000000002</v>
      </c>
      <c r="AU23" s="295">
        <v>-4.6959999999999997</v>
      </c>
      <c r="AV23" s="295">
        <v>-3.8490000000000002</v>
      </c>
      <c r="AW23" s="295">
        <v>22.356000000000002</v>
      </c>
      <c r="AX23" s="295">
        <v>18.359000000000002</v>
      </c>
      <c r="AY23" s="295">
        <v>5.2409999999999997</v>
      </c>
    </row>
    <row r="24" spans="2:51" ht="12.75" customHeight="1" x14ac:dyDescent="0.2">
      <c r="B24" s="336"/>
      <c r="C24" s="231" t="s">
        <v>52</v>
      </c>
      <c r="D24" s="231" t="s">
        <v>353</v>
      </c>
      <c r="E24" s="231"/>
      <c r="F24" s="238">
        <v>81</v>
      </c>
      <c r="G24" s="238">
        <v>55</v>
      </c>
      <c r="H24" s="340">
        <v>227</v>
      </c>
      <c r="I24" s="340">
        <v>-79</v>
      </c>
      <c r="J24" s="340">
        <v>-116</v>
      </c>
      <c r="K24" s="340">
        <v>-119</v>
      </c>
      <c r="M24" s="371"/>
      <c r="N24" s="186" t="s">
        <v>166</v>
      </c>
      <c r="O24" s="186" t="s">
        <v>361</v>
      </c>
      <c r="P24" s="186"/>
      <c r="Q24" s="182">
        <v>970</v>
      </c>
      <c r="R24" s="182">
        <v>978</v>
      </c>
      <c r="S24" s="234">
        <v>2146</v>
      </c>
      <c r="T24" s="234">
        <v>3854</v>
      </c>
      <c r="U24" s="234">
        <v>3081</v>
      </c>
      <c r="V24" s="234">
        <v>2960</v>
      </c>
      <c r="W24" s="234">
        <v>2666</v>
      </c>
      <c r="X24" s="234">
        <v>2570</v>
      </c>
      <c r="Y24" s="234">
        <v>2647</v>
      </c>
      <c r="Z24" s="182">
        <v>659</v>
      </c>
      <c r="AA24" s="234">
        <v>2511</v>
      </c>
      <c r="AB24" s="234">
        <v>3134</v>
      </c>
      <c r="AC24" s="234">
        <v>2328</v>
      </c>
      <c r="AD24" s="342">
        <v>0</v>
      </c>
      <c r="AE24" s="235">
        <v>3511</v>
      </c>
      <c r="AF24" s="235">
        <v>9813</v>
      </c>
      <c r="AG24" s="235">
        <v>9573</v>
      </c>
      <c r="AH24" s="194">
        <v>4081</v>
      </c>
      <c r="AI24" s="194">
        <v>7595</v>
      </c>
      <c r="AJ24" s="194">
        <v>6507</v>
      </c>
      <c r="AK24" s="194">
        <v>5300</v>
      </c>
      <c r="AL24" s="194">
        <v>6997</v>
      </c>
      <c r="AM24" s="194">
        <v>4732</v>
      </c>
      <c r="AN24" s="194"/>
      <c r="AO24" s="294" t="s">
        <v>299</v>
      </c>
      <c r="AP24" s="295">
        <v>25</v>
      </c>
      <c r="AQ24" s="295">
        <v>25</v>
      </c>
      <c r="AR24" s="295">
        <v>25</v>
      </c>
      <c r="AS24" s="295">
        <v>26.5</v>
      </c>
      <c r="AT24" s="295">
        <v>4.431</v>
      </c>
      <c r="AU24" s="295">
        <v>7.798</v>
      </c>
      <c r="AV24" s="295">
        <v>0.05</v>
      </c>
      <c r="AW24" s="295">
        <v>4.7E-2</v>
      </c>
      <c r="AX24" s="295">
        <v>0.16</v>
      </c>
      <c r="AY24" s="295">
        <v>50.463000000000001</v>
      </c>
    </row>
    <row r="25" spans="2:51" ht="12.75" customHeight="1" x14ac:dyDescent="0.2">
      <c r="B25" s="336"/>
      <c r="C25" s="231" t="s">
        <v>74</v>
      </c>
      <c r="D25" s="231" t="s">
        <v>363</v>
      </c>
      <c r="E25" s="231"/>
      <c r="F25" s="238">
        <v>-50</v>
      </c>
      <c r="G25" s="370">
        <v>1026</v>
      </c>
      <c r="H25" s="340">
        <v>282</v>
      </c>
      <c r="I25" s="340">
        <v>132</v>
      </c>
      <c r="J25" s="340">
        <v>46</v>
      </c>
      <c r="K25" s="232">
        <v>-1592</v>
      </c>
      <c r="M25" s="371"/>
      <c r="N25" s="186" t="s">
        <v>170</v>
      </c>
      <c r="O25" s="186" t="s">
        <v>364</v>
      </c>
      <c r="P25" s="186"/>
      <c r="Q25" s="234">
        <v>1131</v>
      </c>
      <c r="R25" s="234">
        <v>4326</v>
      </c>
      <c r="S25" s="182">
        <v>623</v>
      </c>
      <c r="T25" s="234">
        <v>-1131</v>
      </c>
      <c r="U25" s="182">
        <v>-106</v>
      </c>
      <c r="V25" s="182">
        <v>-227</v>
      </c>
      <c r="W25" s="182">
        <v>-47</v>
      </c>
      <c r="X25" s="234">
        <v>-4190</v>
      </c>
      <c r="Y25" s="234">
        <v>-1395</v>
      </c>
      <c r="Z25" s="182">
        <v>499</v>
      </c>
      <c r="AA25" s="182">
        <v>965</v>
      </c>
      <c r="AB25" s="182">
        <v>903</v>
      </c>
      <c r="AC25" s="234">
        <v>-1146</v>
      </c>
      <c r="AD25" s="235">
        <v>9745</v>
      </c>
      <c r="AE25" s="235">
        <v>-1339</v>
      </c>
      <c r="AF25" s="342">
        <v>0</v>
      </c>
      <c r="AG25" s="342">
        <v>0</v>
      </c>
      <c r="AH25" s="342">
        <v>0</v>
      </c>
      <c r="AI25" s="194">
        <v>-4420</v>
      </c>
      <c r="AJ25" s="194">
        <v>3800</v>
      </c>
      <c r="AK25" s="194">
        <v>7100</v>
      </c>
      <c r="AL25" s="194">
        <v>1300</v>
      </c>
      <c r="AM25" s="197">
        <v>0</v>
      </c>
      <c r="AN25" s="197"/>
      <c r="AO25" s="294" t="s">
        <v>365</v>
      </c>
      <c r="AP25" s="295">
        <v>4.7</v>
      </c>
      <c r="AQ25" s="295">
        <v>2.4</v>
      </c>
      <c r="AR25" s="295">
        <v>2.8</v>
      </c>
      <c r="AS25" s="295">
        <v>0.1</v>
      </c>
      <c r="AT25" s="295">
        <v>0.41599999999999998</v>
      </c>
      <c r="AU25" s="295">
        <v>0.29099999999999998</v>
      </c>
      <c r="AV25" s="295">
        <v>0.67300000000000004</v>
      </c>
      <c r="AW25" s="295">
        <v>13.358000000000001</v>
      </c>
      <c r="AX25" s="295">
        <v>26.872</v>
      </c>
      <c r="AY25" s="295">
        <v>82.036000000000001</v>
      </c>
    </row>
    <row r="26" spans="2:51" ht="12.75" customHeight="1" x14ac:dyDescent="0.2">
      <c r="B26" s="336"/>
      <c r="C26" s="231" t="s">
        <v>104</v>
      </c>
      <c r="D26" s="231" t="s">
        <v>366</v>
      </c>
      <c r="E26" s="231"/>
      <c r="F26" s="238">
        <v>662</v>
      </c>
      <c r="G26" s="370">
        <v>1031</v>
      </c>
      <c r="H26" s="340">
        <v>869</v>
      </c>
      <c r="I26" s="232">
        <v>1233</v>
      </c>
      <c r="J26" s="232">
        <v>1416</v>
      </c>
      <c r="K26" s="232">
        <v>1939</v>
      </c>
      <c r="M26" s="371"/>
      <c r="N26" s="377" t="s">
        <v>175</v>
      </c>
      <c r="O26" s="186" t="s">
        <v>367</v>
      </c>
      <c r="P26" s="186"/>
      <c r="Q26" s="186"/>
      <c r="R26" s="302"/>
      <c r="S26" s="302"/>
      <c r="T26" s="302"/>
      <c r="U26" s="302"/>
      <c r="V26" s="296"/>
      <c r="W26" s="182" t="s">
        <v>66</v>
      </c>
      <c r="X26" s="182" t="s">
        <v>66</v>
      </c>
      <c r="Y26" s="182" t="s">
        <v>66</v>
      </c>
      <c r="Z26" s="182" t="s">
        <v>66</v>
      </c>
      <c r="AA26" s="182">
        <v>16</v>
      </c>
      <c r="AB26" s="234">
        <v>2776</v>
      </c>
      <c r="AC26" s="234">
        <v>3537</v>
      </c>
      <c r="AD26" s="235">
        <v>2716</v>
      </c>
      <c r="AE26" s="342">
        <v>0</v>
      </c>
      <c r="AF26" s="235">
        <v>5000</v>
      </c>
      <c r="AG26" s="235">
        <v>3520</v>
      </c>
      <c r="AH26" s="194">
        <v>4582</v>
      </c>
      <c r="AI26" s="194">
        <v>5799</v>
      </c>
      <c r="AJ26" s="194">
        <v>500</v>
      </c>
      <c r="AK26" s="194">
        <v>-5900</v>
      </c>
      <c r="AL26" s="194">
        <v>9000</v>
      </c>
      <c r="AM26" s="194">
        <v>15345</v>
      </c>
      <c r="AN26" s="194"/>
      <c r="AO26" s="293" t="s">
        <v>406</v>
      </c>
      <c r="AP26" s="291">
        <v>173.4</v>
      </c>
      <c r="AQ26" s="291">
        <v>225.8</v>
      </c>
      <c r="AR26" s="291">
        <v>248.1</v>
      </c>
      <c r="AS26" s="291">
        <v>259.7</v>
      </c>
      <c r="AT26" s="291">
        <v>326.90100000000001</v>
      </c>
      <c r="AU26" s="291">
        <v>359.76100000000002</v>
      </c>
      <c r="AV26" s="291">
        <v>436.71100000000001</v>
      </c>
      <c r="AW26" s="291">
        <v>447.08499999999998</v>
      </c>
      <c r="AX26" s="291">
        <v>472.10300000000001</v>
      </c>
      <c r="AY26" s="291">
        <v>597.22799999999995</v>
      </c>
    </row>
    <row r="27" spans="2:51" ht="12.75" customHeight="1" x14ac:dyDescent="0.2">
      <c r="B27" s="336"/>
      <c r="C27" s="231" t="s">
        <v>161</v>
      </c>
      <c r="D27" s="231" t="s">
        <v>369</v>
      </c>
      <c r="E27" s="231"/>
      <c r="F27" s="238">
        <v>41</v>
      </c>
      <c r="G27" s="370">
        <v>-1013</v>
      </c>
      <c r="H27" s="340">
        <v>-164</v>
      </c>
      <c r="I27" s="340">
        <v>248</v>
      </c>
      <c r="J27" s="340">
        <v>700</v>
      </c>
      <c r="K27" s="232">
        <v>1613</v>
      </c>
      <c r="M27" s="371"/>
      <c r="N27" s="227" t="s">
        <v>424</v>
      </c>
      <c r="O27" s="227"/>
      <c r="P27" s="227"/>
      <c r="Q27" s="228">
        <v>2587</v>
      </c>
      <c r="R27" s="228">
        <v>2360</v>
      </c>
      <c r="S27" s="228">
        <v>3197</v>
      </c>
      <c r="T27" s="228">
        <v>3834</v>
      </c>
      <c r="U27" s="228">
        <v>4419</v>
      </c>
      <c r="V27" s="228">
        <v>5629</v>
      </c>
      <c r="W27" s="228">
        <v>4349</v>
      </c>
      <c r="X27" s="228">
        <v>5194</v>
      </c>
      <c r="Y27" s="228">
        <v>5531</v>
      </c>
      <c r="Z27" s="228">
        <v>3081</v>
      </c>
      <c r="AA27" s="228">
        <v>5621</v>
      </c>
      <c r="AB27" s="228">
        <v>7772</v>
      </c>
      <c r="AC27" s="228">
        <v>8057</v>
      </c>
      <c r="AD27" s="229">
        <v>7247</v>
      </c>
      <c r="AE27" s="229">
        <v>8710</v>
      </c>
      <c r="AF27" s="229">
        <v>11569</v>
      </c>
      <c r="AG27" s="229">
        <v>12884</v>
      </c>
      <c r="AH27" s="187">
        <v>15861</v>
      </c>
      <c r="AI27" s="187">
        <v>25174</v>
      </c>
      <c r="AJ27" s="187">
        <v>29501</v>
      </c>
      <c r="AK27" s="187">
        <v>33000</v>
      </c>
      <c r="AL27" s="187">
        <v>39001</v>
      </c>
      <c r="AM27" s="187">
        <v>46331</v>
      </c>
      <c r="AN27" s="194"/>
      <c r="AO27" s="293" t="s">
        <v>408</v>
      </c>
      <c r="AP27" s="291">
        <v>121.7</v>
      </c>
      <c r="AQ27" s="291">
        <v>151.19999999999999</v>
      </c>
      <c r="AR27" s="291">
        <v>173.8</v>
      </c>
      <c r="AS27" s="291">
        <v>187.1</v>
      </c>
      <c r="AT27" s="291">
        <v>221.833</v>
      </c>
      <c r="AU27" s="291">
        <v>246.92699999999999</v>
      </c>
      <c r="AV27" s="291">
        <v>299.02800000000002</v>
      </c>
      <c r="AW27" s="291">
        <v>329.71199999999999</v>
      </c>
      <c r="AX27" s="291">
        <v>358.286</v>
      </c>
      <c r="AY27" s="291">
        <v>437.06299999999999</v>
      </c>
    </row>
    <row r="28" spans="2:51" ht="12.75" customHeight="1" thickBot="1" x14ac:dyDescent="0.25">
      <c r="B28" s="331"/>
      <c r="C28" s="225" t="s">
        <v>372</v>
      </c>
      <c r="D28" s="225"/>
      <c r="E28" s="225"/>
      <c r="F28" s="374">
        <v>735</v>
      </c>
      <c r="G28" s="368">
        <v>1100</v>
      </c>
      <c r="H28" s="226">
        <v>1215</v>
      </c>
      <c r="I28" s="226">
        <v>1534</v>
      </c>
      <c r="J28" s="226">
        <v>2046</v>
      </c>
      <c r="K28" s="226">
        <v>1841</v>
      </c>
      <c r="M28" s="344"/>
      <c r="N28" s="344"/>
      <c r="O28" s="344"/>
      <c r="P28" s="344"/>
      <c r="Q28" s="244"/>
      <c r="R28" s="244"/>
      <c r="S28" s="244"/>
      <c r="T28" s="244"/>
      <c r="U28" s="244"/>
      <c r="V28" s="244"/>
      <c r="W28" s="244"/>
      <c r="X28" s="244"/>
      <c r="Y28" s="244"/>
      <c r="Z28" s="244"/>
      <c r="AA28" s="244"/>
      <c r="AB28" s="244"/>
      <c r="AC28" s="244"/>
      <c r="AD28" s="244"/>
      <c r="AE28" s="244"/>
      <c r="AF28" s="244"/>
      <c r="AG28" s="244"/>
      <c r="AH28" s="244"/>
      <c r="AI28" s="244"/>
      <c r="AJ28" s="244"/>
      <c r="AK28" s="244"/>
      <c r="AL28" s="244"/>
      <c r="AM28" s="244"/>
      <c r="AN28" s="197"/>
      <c r="AO28" s="301" t="s">
        <v>409</v>
      </c>
      <c r="AP28" s="378">
        <v>2.9</v>
      </c>
      <c r="AQ28" s="378">
        <v>2.6</v>
      </c>
      <c r="AR28" s="378">
        <v>2.2000000000000002</v>
      </c>
      <c r="AS28" s="378">
        <v>2.1</v>
      </c>
      <c r="AT28" s="378">
        <v>1.6479999999999999</v>
      </c>
      <c r="AU28" s="378">
        <v>0.79200000000000004</v>
      </c>
      <c r="AV28" s="378">
        <v>-0.28999999999999998</v>
      </c>
      <c r="AW28" s="378">
        <v>1.0329999999999999</v>
      </c>
      <c r="AX28" s="378">
        <v>1.208</v>
      </c>
      <c r="AY28" s="378">
        <v>2.1800000000000002</v>
      </c>
    </row>
    <row r="29" spans="2:51" ht="12.75" customHeight="1" thickTop="1" thickBot="1" x14ac:dyDescent="0.25">
      <c r="B29" s="204"/>
      <c r="C29" s="204"/>
      <c r="D29" s="204"/>
      <c r="E29" s="204"/>
      <c r="F29" s="244"/>
      <c r="G29" s="244"/>
      <c r="H29" s="241"/>
      <c r="I29" s="241"/>
      <c r="J29" s="241"/>
      <c r="K29" s="241"/>
      <c r="M29" s="191"/>
      <c r="N29" s="191"/>
      <c r="O29" s="191"/>
      <c r="P29" s="191"/>
      <c r="AN29" s="194"/>
      <c r="AO29" s="301" t="s">
        <v>410</v>
      </c>
      <c r="AP29" s="378">
        <v>118.9</v>
      </c>
      <c r="AQ29" s="378">
        <v>148.6</v>
      </c>
      <c r="AR29" s="378">
        <v>171.6</v>
      </c>
      <c r="AS29" s="378">
        <v>185</v>
      </c>
      <c r="AT29" s="378">
        <v>220.185</v>
      </c>
      <c r="AU29" s="378">
        <v>246.13499999999999</v>
      </c>
      <c r="AV29" s="378">
        <v>299.31799999999998</v>
      </c>
      <c r="AW29" s="378">
        <v>328.67899999999997</v>
      </c>
      <c r="AX29" s="378">
        <v>357.07799999999997</v>
      </c>
      <c r="AY29" s="378">
        <v>434.88299999999998</v>
      </c>
    </row>
    <row r="30" spans="2:51" ht="12.75" customHeight="1" thickTop="1" x14ac:dyDescent="0.2">
      <c r="B30" s="600" t="s">
        <v>482</v>
      </c>
      <c r="C30" s="600"/>
      <c r="D30" s="600"/>
      <c r="E30" s="600"/>
      <c r="F30" s="600"/>
      <c r="G30" s="600"/>
      <c r="H30" s="600"/>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187"/>
      <c r="AO30" s="293" t="s">
        <v>198</v>
      </c>
      <c r="AP30" s="291">
        <v>51.7</v>
      </c>
      <c r="AQ30" s="291">
        <v>74.599999999999994</v>
      </c>
      <c r="AR30" s="291">
        <v>74.3</v>
      </c>
      <c r="AS30" s="291">
        <v>72.599999999999994</v>
      </c>
      <c r="AT30" s="291">
        <v>105.068</v>
      </c>
      <c r="AU30" s="291">
        <v>112.834</v>
      </c>
      <c r="AV30" s="291">
        <v>137.68299999999999</v>
      </c>
      <c r="AW30" s="291">
        <v>117.373</v>
      </c>
      <c r="AX30" s="291">
        <v>113.81699999999999</v>
      </c>
      <c r="AY30" s="291">
        <v>160.16499999999999</v>
      </c>
    </row>
    <row r="31" spans="2:51" x14ac:dyDescent="0.2">
      <c r="B31" s="601"/>
      <c r="C31" s="601"/>
      <c r="D31" s="601"/>
      <c r="E31" s="601"/>
      <c r="F31" s="601"/>
      <c r="G31" s="601"/>
      <c r="H31" s="601"/>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63"/>
      <c r="AO31" s="293" t="s">
        <v>411</v>
      </c>
      <c r="AP31" s="291">
        <v>50.3</v>
      </c>
      <c r="AQ31" s="291">
        <v>-3.7</v>
      </c>
      <c r="AR31" s="291">
        <v>-4.2</v>
      </c>
      <c r="AS31" s="291">
        <v>43</v>
      </c>
      <c r="AT31" s="291">
        <v>-38.235000000000014</v>
      </c>
      <c r="AU31" s="291">
        <v>4.577</v>
      </c>
      <c r="AV31" s="291">
        <v>-74.938999999999993</v>
      </c>
      <c r="AW31" s="291">
        <v>34.387999999999998</v>
      </c>
      <c r="AX31" s="291">
        <v>17.105</v>
      </c>
      <c r="AY31" s="291">
        <v>-2.214</v>
      </c>
    </row>
    <row r="32" spans="2:51" ht="13.5" customHeight="1" x14ac:dyDescent="0.2">
      <c r="B32" s="601"/>
      <c r="C32" s="601"/>
      <c r="D32" s="601"/>
      <c r="E32" s="601"/>
      <c r="F32" s="601"/>
      <c r="G32" s="601"/>
      <c r="H32" s="601"/>
      <c r="I32" s="208"/>
      <c r="J32" s="208"/>
      <c r="K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O32" s="293" t="s">
        <v>230</v>
      </c>
      <c r="AP32" s="291">
        <v>-35</v>
      </c>
      <c r="AQ32" s="291">
        <v>-6</v>
      </c>
      <c r="AR32" s="291">
        <v>-14.4</v>
      </c>
      <c r="AS32" s="291">
        <v>-40.4</v>
      </c>
      <c r="AT32" s="291">
        <v>7.863999999999999</v>
      </c>
      <c r="AU32" s="291">
        <v>-74.146000000000001</v>
      </c>
      <c r="AV32" s="291">
        <v>-13.461</v>
      </c>
      <c r="AW32" s="291">
        <v>-10.145</v>
      </c>
      <c r="AX32" s="291">
        <v>-6.6029999999999998</v>
      </c>
      <c r="AY32" s="291">
        <v>-66.352999999999994</v>
      </c>
    </row>
    <row r="33" spans="1:51" x14ac:dyDescent="0.2">
      <c r="F33" s="208"/>
      <c r="G33" s="208"/>
      <c r="H33" s="208"/>
      <c r="I33" s="208"/>
      <c r="J33" s="208"/>
      <c r="K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O33" s="294" t="s">
        <v>412</v>
      </c>
      <c r="AP33" s="380" t="s">
        <v>66</v>
      </c>
      <c r="AQ33" s="380" t="s">
        <v>66</v>
      </c>
      <c r="AR33" s="380" t="s">
        <v>66</v>
      </c>
      <c r="AS33" s="380" t="s">
        <v>66</v>
      </c>
      <c r="AT33" s="380" t="s">
        <v>66</v>
      </c>
      <c r="AU33" s="380" t="s">
        <v>66</v>
      </c>
      <c r="AV33" s="380" t="s">
        <v>66</v>
      </c>
      <c r="AW33" s="380" t="s">
        <v>66</v>
      </c>
      <c r="AX33" s="380" t="s">
        <v>66</v>
      </c>
      <c r="AY33" s="380" t="s">
        <v>66</v>
      </c>
    </row>
    <row r="34" spans="1:51" x14ac:dyDescent="0.2">
      <c r="B34" s="356" t="s">
        <v>242</v>
      </c>
      <c r="F34" s="208"/>
      <c r="G34" s="208"/>
      <c r="H34" s="208"/>
      <c r="I34" s="208"/>
      <c r="J34" s="208"/>
      <c r="K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379"/>
      <c r="AO34" s="294" t="s">
        <v>413</v>
      </c>
      <c r="AP34" s="295">
        <v>-35</v>
      </c>
      <c r="AQ34" s="295">
        <v>-6</v>
      </c>
      <c r="AR34" s="295">
        <v>-14.4</v>
      </c>
      <c r="AS34" s="295">
        <v>-40.4</v>
      </c>
      <c r="AT34" s="295">
        <v>7.863999999999999</v>
      </c>
      <c r="AU34" s="295">
        <v>-74.146000000000001</v>
      </c>
      <c r="AV34" s="295">
        <v>-13.461</v>
      </c>
      <c r="AW34" s="295">
        <v>-10.145</v>
      </c>
      <c r="AX34" s="295">
        <v>-6.6029999999999998</v>
      </c>
      <c r="AY34" s="295">
        <v>-66.352999999999994</v>
      </c>
    </row>
    <row r="35" spans="1:51" x14ac:dyDescent="0.2">
      <c r="B35" s="383" t="s">
        <v>492</v>
      </c>
      <c r="F35" s="208"/>
      <c r="G35" s="208"/>
      <c r="H35" s="208"/>
      <c r="I35" s="208"/>
      <c r="J35" s="208"/>
      <c r="K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94" t="s">
        <v>414</v>
      </c>
      <c r="AP35" s="295">
        <v>-34.700000000000003</v>
      </c>
      <c r="AQ35" s="295">
        <v>-6.2</v>
      </c>
      <c r="AR35" s="295">
        <v>-9.9</v>
      </c>
      <c r="AS35" s="295">
        <v>-41.3</v>
      </c>
      <c r="AT35" s="295">
        <v>9.4179999999999993</v>
      </c>
      <c r="AU35" s="295">
        <v>-74.757999999999996</v>
      </c>
      <c r="AV35" s="295">
        <v>-14.756</v>
      </c>
      <c r="AW35" s="295">
        <v>-13.076000000000001</v>
      </c>
      <c r="AX35" s="295">
        <v>-8.0429999999999993</v>
      </c>
      <c r="AY35" s="295">
        <v>-70.424000000000007</v>
      </c>
    </row>
    <row r="36" spans="1:51" x14ac:dyDescent="0.2">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94" t="s">
        <v>415</v>
      </c>
      <c r="AP36" s="295">
        <v>-0.4</v>
      </c>
      <c r="AQ36" s="295">
        <v>0.2</v>
      </c>
      <c r="AR36" s="295">
        <v>-4.5</v>
      </c>
      <c r="AS36" s="295">
        <v>0.9</v>
      </c>
      <c r="AT36" s="295">
        <v>-1.554</v>
      </c>
      <c r="AU36" s="295">
        <v>0.61199999999999999</v>
      </c>
      <c r="AV36" s="295">
        <v>1.2949999999999999</v>
      </c>
      <c r="AW36" s="295">
        <v>2.931</v>
      </c>
      <c r="AX36" s="295">
        <v>1.44</v>
      </c>
      <c r="AY36" s="295">
        <v>4.0709999999999997</v>
      </c>
    </row>
    <row r="37" spans="1:51" ht="13.5" thickBot="1" x14ac:dyDescent="0.25">
      <c r="AN37" s="208"/>
      <c r="AO37" s="303"/>
      <c r="AP37" s="303"/>
      <c r="AQ37" s="303"/>
      <c r="AR37" s="303"/>
      <c r="AS37" s="303"/>
      <c r="AT37" s="303"/>
      <c r="AU37" s="303"/>
      <c r="AV37" s="303"/>
      <c r="AW37" s="303"/>
      <c r="AX37" s="303"/>
      <c r="AY37" s="303"/>
    </row>
    <row r="38" spans="1:51" x14ac:dyDescent="0.2">
      <c r="AN38" s="208"/>
      <c r="AO38" s="382"/>
      <c r="AP38" s="382"/>
      <c r="AQ38" s="382"/>
      <c r="AR38" s="382"/>
      <c r="AS38" s="382"/>
      <c r="AT38" s="382"/>
      <c r="AU38" s="382"/>
      <c r="AV38" s="382"/>
      <c r="AW38" s="382"/>
      <c r="AX38" s="382"/>
      <c r="AY38" s="382"/>
    </row>
    <row r="39" spans="1:51" ht="12.75" customHeight="1" x14ac:dyDescent="0.2">
      <c r="AL39" s="208"/>
      <c r="AN39" s="208"/>
    </row>
    <row r="40" spans="1:51" ht="20.25" customHeight="1" x14ac:dyDescent="0.2">
      <c r="T40" s="208"/>
      <c r="AN40" s="208"/>
    </row>
    <row r="41" spans="1:51" x14ac:dyDescent="0.2">
      <c r="A41" s="381"/>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row>
    <row r="45" spans="1:51" ht="15" customHeight="1" x14ac:dyDescent="0.2"/>
    <row r="46" spans="1:51" ht="11.25" customHeight="1" x14ac:dyDescent="0.2"/>
    <row r="47" spans="1:51" ht="14.25" customHeight="1" x14ac:dyDescent="0.2"/>
    <row r="48" spans="1:51" ht="6" customHeight="1" x14ac:dyDescent="0.2"/>
    <row r="70" ht="6" customHeight="1" x14ac:dyDescent="0.2"/>
    <row r="73" ht="7.5" customHeight="1" x14ac:dyDescent="0.2"/>
    <row r="85" ht="12" customHeight="1" x14ac:dyDescent="0.2"/>
    <row r="94" ht="4.5" customHeight="1" x14ac:dyDescent="0.2"/>
    <row r="102" ht="6.75"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9" customHeight="1" x14ac:dyDescent="0.2"/>
    <row r="132" ht="7.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8.25"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spans="12:13" ht="18" customHeight="1" x14ac:dyDescent="0.2"/>
    <row r="178" spans="12:13" ht="18" customHeight="1" x14ac:dyDescent="0.2"/>
    <row r="179" spans="12:13" ht="18" customHeight="1" x14ac:dyDescent="0.2"/>
    <row r="180" spans="12:13" ht="18" customHeight="1" x14ac:dyDescent="0.2"/>
    <row r="184" spans="12:13" ht="18.75" x14ac:dyDescent="0.2">
      <c r="L184" s="171"/>
      <c r="M184" s="171"/>
    </row>
    <row r="185" spans="12:13" ht="15.75" x14ac:dyDescent="0.2">
      <c r="L185" s="288"/>
      <c r="M185" s="288"/>
    </row>
    <row r="186" spans="12:13" ht="15.75" x14ac:dyDescent="0.2">
      <c r="L186" s="288"/>
      <c r="M186" s="288"/>
    </row>
    <row r="187" spans="12:13" ht="15.75" x14ac:dyDescent="0.2">
      <c r="L187" s="288"/>
      <c r="M187" s="288"/>
    </row>
    <row r="188" spans="12:13" ht="15.75" x14ac:dyDescent="0.2">
      <c r="L188" s="288"/>
      <c r="M188" s="288"/>
    </row>
    <row r="189" spans="12:13" ht="15" customHeight="1" x14ac:dyDescent="0.2"/>
    <row r="190" spans="12:13" ht="15" customHeight="1" x14ac:dyDescent="0.2"/>
    <row r="191" spans="12:13" ht="15" customHeight="1" x14ac:dyDescent="0.2"/>
    <row r="192" spans="12:13" ht="15" customHeight="1" x14ac:dyDescent="0.2"/>
    <row r="193" spans="12:12" ht="15" customHeight="1" x14ac:dyDescent="0.2"/>
    <row r="194" spans="12:12" ht="15" customHeight="1" x14ac:dyDescent="0.2"/>
    <row r="195" spans="12:12" ht="15" customHeight="1" x14ac:dyDescent="0.2"/>
    <row r="196" spans="12:12" ht="15" customHeight="1" x14ac:dyDescent="0.2"/>
    <row r="197" spans="12:12" ht="15" customHeight="1" x14ac:dyDescent="0.2">
      <c r="L197" s="194"/>
    </row>
    <row r="198" spans="12:12" ht="15" customHeight="1" x14ac:dyDescent="0.2"/>
    <row r="199" spans="12:12" ht="15" customHeight="1" x14ac:dyDescent="0.2"/>
    <row r="200" spans="12:12" ht="15" customHeight="1" x14ac:dyDescent="0.2"/>
    <row r="201" spans="12:12" ht="15" customHeight="1" x14ac:dyDescent="0.2"/>
    <row r="202" spans="12:12" ht="15" customHeight="1" x14ac:dyDescent="0.2"/>
    <row r="203" spans="12:12" ht="15" customHeight="1" x14ac:dyDescent="0.2"/>
    <row r="204" spans="12:12" ht="15" customHeight="1" x14ac:dyDescent="0.2"/>
    <row r="205" spans="12:12" ht="15" customHeight="1" x14ac:dyDescent="0.2"/>
    <row r="206" spans="12:12" ht="15" customHeight="1" x14ac:dyDescent="0.2"/>
    <row r="207" spans="12:12" ht="15" customHeight="1" x14ac:dyDescent="0.2"/>
    <row r="208" spans="12:12"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9" customHeight="1" x14ac:dyDescent="0.2"/>
    <row r="220" ht="12.75" customHeight="1" x14ac:dyDescent="0.2"/>
    <row r="221" ht="20.25" customHeight="1" x14ac:dyDescent="0.2"/>
  </sheetData>
  <mergeCells count="4">
    <mergeCell ref="B6:E6"/>
    <mergeCell ref="O7:P7"/>
    <mergeCell ref="B30:H32"/>
    <mergeCell ref="AR5:AY5"/>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211"/>
  <sheetViews>
    <sheetView topLeftCell="AK1" workbookViewId="0">
      <selection activeCell="AO40" sqref="AO40"/>
    </sheetView>
  </sheetViews>
  <sheetFormatPr defaultRowHeight="12.75" x14ac:dyDescent="0.2"/>
  <cols>
    <col min="1" max="1" width="6.42578125" style="173" customWidth="1"/>
    <col min="2" max="3" width="2.85546875" style="173" customWidth="1"/>
    <col min="4" max="4" width="3.140625" style="173" customWidth="1"/>
    <col min="5" max="5" width="33" style="173" customWidth="1"/>
    <col min="6" max="6" width="8.5703125" style="173" customWidth="1"/>
    <col min="7" max="7" width="8" style="173" customWidth="1"/>
    <col min="8" max="8" width="7.85546875" style="173" customWidth="1"/>
    <col min="9" max="9" width="7.5703125" style="173" customWidth="1"/>
    <col min="10" max="10" width="7.85546875" style="173" customWidth="1"/>
    <col min="11" max="11" width="7.5703125" style="173" customWidth="1"/>
    <col min="12" max="12" width="6.140625" style="173" customWidth="1"/>
    <col min="13" max="13" width="3" style="173" customWidth="1"/>
    <col min="14" max="15" width="3.28515625" style="173" customWidth="1"/>
    <col min="16" max="16" width="23.7109375" style="173" customWidth="1"/>
    <col min="17" max="17" width="9.140625" style="173"/>
    <col min="18" max="28" width="9.140625" style="173" customWidth="1"/>
    <col min="29" max="39" width="9.140625" style="173"/>
    <col min="40" max="40" width="6.42578125" style="173" customWidth="1"/>
    <col min="41" max="41" width="36.140625" style="173" customWidth="1"/>
    <col min="42" max="51" width="4.85546875" style="173" bestFit="1" customWidth="1"/>
    <col min="52" max="16384" width="9.140625" style="173"/>
  </cols>
  <sheetData>
    <row r="2" spans="2:51" ht="16.5" customHeight="1" x14ac:dyDescent="0.2">
      <c r="B2" s="171" t="s">
        <v>386</v>
      </c>
      <c r="C2" s="171"/>
      <c r="D2" s="171"/>
      <c r="E2" s="171"/>
      <c r="F2" s="171"/>
      <c r="G2" s="171"/>
      <c r="H2" s="171"/>
      <c r="I2" s="171"/>
      <c r="J2" s="171"/>
      <c r="K2" s="171"/>
      <c r="L2" s="171"/>
      <c r="M2" s="171"/>
      <c r="N2" s="171"/>
      <c r="O2" s="171"/>
      <c r="P2" s="171"/>
      <c r="Q2" s="171"/>
      <c r="R2" s="171"/>
      <c r="S2" s="287"/>
    </row>
    <row r="3" spans="2:51" ht="15.75" customHeight="1" x14ac:dyDescent="0.25">
      <c r="B3" s="311"/>
      <c r="C3" s="171"/>
      <c r="D3" s="288" t="s">
        <v>387</v>
      </c>
      <c r="E3" s="171"/>
      <c r="F3" s="288"/>
      <c r="G3" s="288"/>
      <c r="H3" s="288"/>
      <c r="I3" s="288"/>
      <c r="J3" s="288"/>
      <c r="K3" s="288"/>
      <c r="L3" s="288"/>
      <c r="M3" s="288"/>
      <c r="N3" s="288"/>
      <c r="O3" s="288"/>
      <c r="P3" s="288"/>
      <c r="Q3" s="288"/>
      <c r="R3" s="288"/>
      <c r="S3" s="287"/>
    </row>
    <row r="4" spans="2:51" ht="15.75" customHeight="1" x14ac:dyDescent="0.2">
      <c r="B4" s="288"/>
      <c r="C4" s="288"/>
      <c r="D4" s="288"/>
      <c r="E4" s="288"/>
      <c r="F4" s="288"/>
      <c r="G4" s="288"/>
      <c r="H4" s="288"/>
      <c r="I4" s="288"/>
      <c r="J4" s="288"/>
      <c r="K4" s="288"/>
      <c r="L4" s="288"/>
      <c r="M4" s="288"/>
      <c r="N4" s="288"/>
      <c r="O4" s="288"/>
      <c r="P4" s="288"/>
      <c r="Q4" s="288"/>
      <c r="R4" s="288"/>
      <c r="S4" s="287"/>
    </row>
    <row r="5" spans="2:51" ht="12" customHeight="1" thickBot="1" x14ac:dyDescent="0.25">
      <c r="B5" s="174" t="s">
        <v>317</v>
      </c>
      <c r="C5" s="174"/>
      <c r="D5" s="174"/>
      <c r="E5" s="174"/>
      <c r="F5" s="174"/>
      <c r="G5" s="174"/>
      <c r="H5" s="174"/>
      <c r="I5" s="174"/>
      <c r="J5" s="174"/>
      <c r="K5" s="174"/>
      <c r="L5" s="171"/>
      <c r="M5" s="171"/>
      <c r="N5" s="174"/>
      <c r="O5" s="174"/>
      <c r="P5" s="174"/>
      <c r="Q5" s="174"/>
      <c r="R5" s="174"/>
      <c r="S5" s="287"/>
      <c r="AP5" s="597" t="s">
        <v>2</v>
      </c>
      <c r="AQ5" s="597"/>
      <c r="AR5" s="597"/>
      <c r="AS5" s="597"/>
      <c r="AT5" s="597"/>
      <c r="AU5" s="597"/>
      <c r="AV5" s="597"/>
      <c r="AW5" s="597"/>
      <c r="AX5" s="597"/>
      <c r="AY5" s="597"/>
    </row>
    <row r="6" spans="2:51" s="216" customFormat="1" ht="17.25" customHeight="1" thickTop="1" thickBot="1" x14ac:dyDescent="0.25">
      <c r="B6" s="217" t="s">
        <v>388</v>
      </c>
      <c r="C6" s="217"/>
      <c r="D6" s="217"/>
      <c r="E6" s="217"/>
      <c r="F6" s="312" t="s">
        <v>7</v>
      </c>
      <c r="G6" s="312" t="s">
        <v>8</v>
      </c>
      <c r="H6" s="312" t="s">
        <v>9</v>
      </c>
      <c r="I6" s="312" t="s">
        <v>10</v>
      </c>
      <c r="J6" s="312" t="s">
        <v>11</v>
      </c>
      <c r="K6" s="312" t="s">
        <v>12</v>
      </c>
      <c r="L6" s="313"/>
      <c r="M6" s="314" t="s">
        <v>388</v>
      </c>
      <c r="N6" s="314"/>
      <c r="O6" s="314"/>
      <c r="P6" s="314"/>
      <c r="Q6" s="218" t="s">
        <v>13</v>
      </c>
      <c r="R6" s="218" t="s">
        <v>14</v>
      </c>
      <c r="S6" s="218" t="s">
        <v>15</v>
      </c>
      <c r="T6" s="218" t="s">
        <v>16</v>
      </c>
      <c r="U6" s="218" t="s">
        <v>17</v>
      </c>
      <c r="V6" s="218" t="s">
        <v>18</v>
      </c>
      <c r="W6" s="218" t="s">
        <v>19</v>
      </c>
      <c r="X6" s="218" t="s">
        <v>20</v>
      </c>
      <c r="Y6" s="218" t="s">
        <v>21</v>
      </c>
      <c r="Z6" s="218" t="s">
        <v>22</v>
      </c>
      <c r="AA6" s="218" t="s">
        <v>23</v>
      </c>
      <c r="AB6" s="218" t="s">
        <v>24</v>
      </c>
      <c r="AC6" s="218" t="s">
        <v>25</v>
      </c>
      <c r="AD6" s="218" t="s">
        <v>26</v>
      </c>
      <c r="AE6" s="218" t="s">
        <v>145</v>
      </c>
      <c r="AF6" s="218" t="s">
        <v>28</v>
      </c>
      <c r="AG6" s="218" t="s">
        <v>146</v>
      </c>
      <c r="AH6" s="218" t="s">
        <v>30</v>
      </c>
      <c r="AI6" s="218" t="s">
        <v>31</v>
      </c>
      <c r="AJ6" s="218" t="s">
        <v>32</v>
      </c>
      <c r="AK6" s="218" t="s">
        <v>33</v>
      </c>
      <c r="AL6" s="218" t="s">
        <v>34</v>
      </c>
      <c r="AM6" s="218" t="s">
        <v>35</v>
      </c>
      <c r="AO6" s="314" t="s">
        <v>388</v>
      </c>
      <c r="AP6" s="218" t="s">
        <v>37</v>
      </c>
      <c r="AQ6" s="218" t="s">
        <v>38</v>
      </c>
      <c r="AR6" s="218" t="s">
        <v>39</v>
      </c>
      <c r="AS6" s="218" t="s">
        <v>40</v>
      </c>
      <c r="AT6" s="315" t="s">
        <v>141</v>
      </c>
      <c r="AU6" s="315" t="s">
        <v>493</v>
      </c>
      <c r="AV6" s="315" t="s">
        <v>494</v>
      </c>
      <c r="AW6" s="315" t="s">
        <v>495</v>
      </c>
      <c r="AX6" s="315" t="s">
        <v>496</v>
      </c>
      <c r="AY6" s="315" t="s">
        <v>511</v>
      </c>
    </row>
    <row r="7" spans="2:51" s="216" customFormat="1" ht="15.75" customHeight="1" thickTop="1" x14ac:dyDescent="0.2">
      <c r="B7" s="316"/>
      <c r="C7" s="317"/>
      <c r="D7" s="317"/>
      <c r="E7" s="317"/>
      <c r="F7" s="318"/>
      <c r="G7" s="318"/>
      <c r="H7" s="318"/>
      <c r="I7" s="318"/>
      <c r="J7" s="318"/>
      <c r="K7" s="318"/>
      <c r="L7" s="313"/>
      <c r="M7" s="319"/>
      <c r="N7" s="320"/>
      <c r="O7" s="320"/>
      <c r="P7" s="320"/>
      <c r="Q7" s="248"/>
      <c r="R7" s="248"/>
      <c r="S7" s="248"/>
      <c r="T7" s="248"/>
      <c r="U7" s="248"/>
      <c r="V7" s="248"/>
      <c r="W7" s="248"/>
      <c r="X7" s="248"/>
      <c r="Y7" s="248"/>
      <c r="Z7" s="248"/>
      <c r="AA7" s="248"/>
      <c r="AB7" s="248"/>
      <c r="AC7" s="248"/>
      <c r="AD7" s="248"/>
      <c r="AE7" s="248"/>
      <c r="AF7" s="248"/>
      <c r="AG7" s="248"/>
      <c r="AH7" s="248"/>
      <c r="AI7" s="248"/>
      <c r="AJ7" s="248"/>
      <c r="AK7" s="248"/>
      <c r="AL7" s="248"/>
      <c r="AM7" s="248"/>
      <c r="AO7" s="319"/>
      <c r="AP7" s="248"/>
      <c r="AQ7" s="248"/>
      <c r="AR7" s="248"/>
      <c r="AS7" s="248"/>
      <c r="AT7" s="321"/>
    </row>
    <row r="8" spans="2:51" s="177" customFormat="1" ht="12.75" customHeight="1" x14ac:dyDescent="0.2">
      <c r="B8" s="212">
        <v>1</v>
      </c>
      <c r="C8" s="207" t="s">
        <v>320</v>
      </c>
      <c r="D8" s="207"/>
      <c r="E8" s="207"/>
      <c r="F8" s="322">
        <v>1497</v>
      </c>
      <c r="G8" s="322">
        <v>1847</v>
      </c>
      <c r="H8" s="322">
        <v>2154</v>
      </c>
      <c r="I8" s="322">
        <v>2495</v>
      </c>
      <c r="J8" s="322">
        <v>3258</v>
      </c>
      <c r="K8" s="322">
        <v>3868</v>
      </c>
      <c r="M8" s="212">
        <v>1</v>
      </c>
      <c r="N8" s="207" t="s">
        <v>321</v>
      </c>
      <c r="O8" s="207"/>
      <c r="P8" s="207"/>
      <c r="Q8" s="323">
        <v>3623</v>
      </c>
      <c r="R8" s="323">
        <v>3946</v>
      </c>
      <c r="S8" s="323">
        <v>3993</v>
      </c>
      <c r="T8" s="323">
        <v>4454</v>
      </c>
      <c r="U8" s="323">
        <v>8277</v>
      </c>
      <c r="V8" s="323">
        <v>9434</v>
      </c>
      <c r="W8" s="254">
        <v>10278</v>
      </c>
      <c r="X8" s="254">
        <v>11684</v>
      </c>
      <c r="Y8" s="254">
        <v>13293</v>
      </c>
      <c r="Z8" s="254">
        <v>13280</v>
      </c>
      <c r="AA8" s="254">
        <v>15326</v>
      </c>
      <c r="AB8" s="254">
        <v>16270</v>
      </c>
      <c r="AC8" s="323">
        <v>19705</v>
      </c>
      <c r="AD8" s="305">
        <v>23514</v>
      </c>
      <c r="AE8" s="305">
        <v>23109</v>
      </c>
      <c r="AF8" s="305">
        <v>24287</v>
      </c>
      <c r="AG8" s="305">
        <v>23693</v>
      </c>
      <c r="AH8" s="305">
        <v>29049</v>
      </c>
      <c r="AI8" s="305">
        <v>32208</v>
      </c>
      <c r="AJ8" s="305">
        <v>42883</v>
      </c>
      <c r="AK8" s="305">
        <v>46355</v>
      </c>
      <c r="AL8" s="305">
        <v>56083.5</v>
      </c>
      <c r="AM8" s="305">
        <v>69184.3</v>
      </c>
      <c r="AO8" s="324" t="s">
        <v>389</v>
      </c>
      <c r="AP8" s="325">
        <v>125.9</v>
      </c>
      <c r="AQ8" s="325">
        <v>134.19999999999999</v>
      </c>
      <c r="AR8" s="325">
        <v>153.1</v>
      </c>
      <c r="AS8" s="325">
        <v>170.6</v>
      </c>
      <c r="AT8" s="325">
        <v>187.93999999999997</v>
      </c>
      <c r="AU8" s="325">
        <v>196.80500000000001</v>
      </c>
      <c r="AV8" s="325">
        <v>224.34899999999999</v>
      </c>
      <c r="AW8" s="325">
        <v>242.26900000000001</v>
      </c>
      <c r="AX8" s="325">
        <v>264.86399999999998</v>
      </c>
      <c r="AY8" s="325">
        <v>344.18200000000002</v>
      </c>
    </row>
    <row r="9" spans="2:51" ht="12.75" customHeight="1" x14ac:dyDescent="0.2">
      <c r="B9" s="289"/>
      <c r="C9" s="183" t="s">
        <v>52</v>
      </c>
      <c r="D9" s="192" t="s">
        <v>323</v>
      </c>
      <c r="E9" s="192"/>
      <c r="F9" s="292">
        <v>1287</v>
      </c>
      <c r="G9" s="292">
        <v>1632</v>
      </c>
      <c r="H9" s="292">
        <v>1971</v>
      </c>
      <c r="I9" s="292">
        <v>2311</v>
      </c>
      <c r="J9" s="292">
        <v>2714</v>
      </c>
      <c r="K9" s="292">
        <v>3341</v>
      </c>
      <c r="M9" s="183"/>
      <c r="N9" s="183" t="s">
        <v>52</v>
      </c>
      <c r="O9" s="192" t="s">
        <v>324</v>
      </c>
      <c r="P9" s="192"/>
      <c r="Q9" s="193">
        <v>1829</v>
      </c>
      <c r="R9" s="193">
        <v>2166</v>
      </c>
      <c r="S9" s="193">
        <v>2651</v>
      </c>
      <c r="T9" s="193">
        <v>2724</v>
      </c>
      <c r="U9" s="193">
        <v>7950</v>
      </c>
      <c r="V9" s="193">
        <v>9052</v>
      </c>
      <c r="W9" s="234">
        <v>9859</v>
      </c>
      <c r="X9" s="234">
        <v>11324</v>
      </c>
      <c r="Y9" s="234">
        <v>12420</v>
      </c>
      <c r="Z9" s="234">
        <v>11176</v>
      </c>
      <c r="AA9" s="234">
        <v>10888</v>
      </c>
      <c r="AB9" s="234">
        <v>11382</v>
      </c>
      <c r="AC9" s="193">
        <v>13963</v>
      </c>
      <c r="AD9" s="194">
        <v>17733</v>
      </c>
      <c r="AE9" s="194">
        <v>17195</v>
      </c>
      <c r="AF9" s="194">
        <v>17695</v>
      </c>
      <c r="AG9" s="194">
        <v>16953</v>
      </c>
      <c r="AH9" s="194">
        <v>21356</v>
      </c>
      <c r="AI9" s="194">
        <v>22716</v>
      </c>
      <c r="AJ9" s="194">
        <v>28699</v>
      </c>
      <c r="AK9" s="194">
        <v>31822</v>
      </c>
      <c r="AL9" s="194">
        <v>40826.6</v>
      </c>
      <c r="AM9" s="194">
        <v>43437.459000000003</v>
      </c>
      <c r="AO9" s="293" t="s">
        <v>390</v>
      </c>
      <c r="AP9" s="291">
        <v>100.7</v>
      </c>
      <c r="AQ9" s="291">
        <v>107.4</v>
      </c>
      <c r="AR9" s="291">
        <v>125.3</v>
      </c>
      <c r="AS9" s="291">
        <v>141.9</v>
      </c>
      <c r="AT9" s="291">
        <v>154.89599999999999</v>
      </c>
      <c r="AU9" s="291">
        <v>169.99199999999999</v>
      </c>
      <c r="AV9" s="291">
        <v>204.869</v>
      </c>
      <c r="AW9" s="291">
        <v>212.92</v>
      </c>
      <c r="AX9" s="291">
        <v>237.601</v>
      </c>
      <c r="AY9" s="291">
        <v>291.411</v>
      </c>
    </row>
    <row r="10" spans="2:51" ht="12.75" customHeight="1" x14ac:dyDescent="0.2">
      <c r="B10" s="183"/>
      <c r="C10" s="183"/>
      <c r="D10" s="183" t="s">
        <v>56</v>
      </c>
      <c r="E10" s="192" t="s">
        <v>326</v>
      </c>
      <c r="F10" s="192">
        <v>35</v>
      </c>
      <c r="G10" s="192">
        <v>29</v>
      </c>
      <c r="H10" s="192">
        <v>37</v>
      </c>
      <c r="I10" s="192">
        <v>56</v>
      </c>
      <c r="J10" s="192">
        <v>65</v>
      </c>
      <c r="K10" s="192">
        <v>64</v>
      </c>
      <c r="M10" s="183"/>
      <c r="N10" s="183"/>
      <c r="O10" s="183" t="s">
        <v>56</v>
      </c>
      <c r="P10" s="192" t="s">
        <v>326</v>
      </c>
      <c r="Q10" s="181">
        <v>83</v>
      </c>
      <c r="R10" s="181">
        <v>93</v>
      </c>
      <c r="S10" s="181">
        <v>118</v>
      </c>
      <c r="T10" s="181">
        <v>89</v>
      </c>
      <c r="U10" s="181">
        <v>117</v>
      </c>
      <c r="V10" s="181">
        <v>123</v>
      </c>
      <c r="W10" s="182">
        <v>135</v>
      </c>
      <c r="X10" s="182">
        <v>188</v>
      </c>
      <c r="Y10" s="182">
        <v>215</v>
      </c>
      <c r="Z10" s="182">
        <v>246</v>
      </c>
      <c r="AA10" s="182">
        <v>246</v>
      </c>
      <c r="AB10" s="182">
        <v>288</v>
      </c>
      <c r="AC10" s="181">
        <v>447</v>
      </c>
      <c r="AD10" s="197">
        <v>452</v>
      </c>
      <c r="AE10" s="197">
        <v>473</v>
      </c>
      <c r="AF10" s="197">
        <v>594</v>
      </c>
      <c r="AG10" s="197">
        <v>709</v>
      </c>
      <c r="AH10" s="197">
        <v>761</v>
      </c>
      <c r="AI10" s="197">
        <v>1038</v>
      </c>
      <c r="AJ10" s="197">
        <v>882</v>
      </c>
      <c r="AK10" s="197">
        <v>937</v>
      </c>
      <c r="AL10" s="197">
        <v>1061.9000000000001</v>
      </c>
      <c r="AM10" s="197">
        <v>1107.1869999999999</v>
      </c>
      <c r="AO10" s="293" t="s">
        <v>391</v>
      </c>
      <c r="AP10" s="291">
        <v>1</v>
      </c>
      <c r="AQ10" s="291">
        <v>1</v>
      </c>
      <c r="AR10" s="291">
        <v>1.1000000000000001</v>
      </c>
      <c r="AS10" s="291">
        <v>2.8</v>
      </c>
      <c r="AT10" s="291">
        <v>2.593</v>
      </c>
      <c r="AU10" s="291">
        <v>4.2839999999999998</v>
      </c>
      <c r="AV10" s="291">
        <v>6.274</v>
      </c>
      <c r="AW10" s="291">
        <v>9.4309999999999992</v>
      </c>
      <c r="AX10" s="291">
        <v>11.456</v>
      </c>
      <c r="AY10" s="291">
        <v>16.189</v>
      </c>
    </row>
    <row r="11" spans="2:51" ht="12.75" customHeight="1" x14ac:dyDescent="0.2">
      <c r="B11" s="183"/>
      <c r="C11" s="183"/>
      <c r="D11" s="183" t="s">
        <v>59</v>
      </c>
      <c r="E11" s="192" t="s">
        <v>392</v>
      </c>
      <c r="F11" s="192">
        <v>926</v>
      </c>
      <c r="G11" s="292">
        <v>1250</v>
      </c>
      <c r="H11" s="292">
        <v>1390</v>
      </c>
      <c r="I11" s="292">
        <v>1678</v>
      </c>
      <c r="J11" s="292">
        <v>2034</v>
      </c>
      <c r="K11" s="292">
        <v>2638</v>
      </c>
      <c r="M11" s="183"/>
      <c r="N11" s="183"/>
      <c r="O11" s="183" t="s">
        <v>59</v>
      </c>
      <c r="P11" s="192" t="s">
        <v>329</v>
      </c>
      <c r="Q11" s="193">
        <v>1746</v>
      </c>
      <c r="R11" s="193">
        <v>2073</v>
      </c>
      <c r="S11" s="193">
        <v>2533</v>
      </c>
      <c r="T11" s="193">
        <v>2635</v>
      </c>
      <c r="U11" s="193">
        <v>7833</v>
      </c>
      <c r="V11" s="193">
        <v>8929</v>
      </c>
      <c r="W11" s="234">
        <v>9724</v>
      </c>
      <c r="X11" s="234">
        <v>11136</v>
      </c>
      <c r="Y11" s="234">
        <v>12205</v>
      </c>
      <c r="Z11" s="234">
        <v>10931</v>
      </c>
      <c r="AA11" s="234">
        <v>10642</v>
      </c>
      <c r="AB11" s="234">
        <v>11094</v>
      </c>
      <c r="AC11" s="193">
        <v>13516</v>
      </c>
      <c r="AD11" s="194">
        <v>17281</v>
      </c>
      <c r="AE11" s="194">
        <v>16722</v>
      </c>
      <c r="AF11" s="194">
        <v>17101</v>
      </c>
      <c r="AG11" s="194">
        <v>16244</v>
      </c>
      <c r="AH11" s="194">
        <v>20595</v>
      </c>
      <c r="AI11" s="194">
        <v>21679</v>
      </c>
      <c r="AJ11" s="194">
        <v>27817</v>
      </c>
      <c r="AK11" s="194">
        <v>30884</v>
      </c>
      <c r="AL11" s="194">
        <v>39764.699999999997</v>
      </c>
      <c r="AM11" s="194">
        <v>42330.271999999997</v>
      </c>
      <c r="AO11" s="294" t="s">
        <v>393</v>
      </c>
      <c r="AP11" s="295">
        <v>0.1</v>
      </c>
      <c r="AQ11" s="295">
        <v>0.1</v>
      </c>
      <c r="AR11" s="295">
        <v>0.1</v>
      </c>
      <c r="AS11" s="295">
        <v>0.1</v>
      </c>
      <c r="AT11" s="295">
        <v>0.08</v>
      </c>
      <c r="AU11" s="295">
        <v>9.1999999999999998E-2</v>
      </c>
      <c r="AV11" s="295">
        <v>0.113</v>
      </c>
      <c r="AW11" s="295">
        <v>0.122</v>
      </c>
      <c r="AX11" s="295">
        <v>0.21299999999999999</v>
      </c>
      <c r="AY11" s="295">
        <v>0.68600000000000005</v>
      </c>
    </row>
    <row r="12" spans="2:51" ht="12.75" customHeight="1" x14ac:dyDescent="0.2">
      <c r="B12" s="183"/>
      <c r="C12" s="183"/>
      <c r="D12" s="183" t="s">
        <v>64</v>
      </c>
      <c r="E12" s="192" t="s">
        <v>329</v>
      </c>
      <c r="F12" s="192">
        <v>327</v>
      </c>
      <c r="G12" s="192">
        <v>353</v>
      </c>
      <c r="H12" s="192">
        <v>544</v>
      </c>
      <c r="I12" s="192">
        <v>577</v>
      </c>
      <c r="J12" s="192">
        <v>615</v>
      </c>
      <c r="K12" s="192">
        <v>639</v>
      </c>
      <c r="M12" s="183"/>
      <c r="N12" s="183" t="s">
        <v>74</v>
      </c>
      <c r="O12" s="192" t="s">
        <v>331</v>
      </c>
      <c r="P12" s="192"/>
      <c r="Q12" s="193">
        <v>1794</v>
      </c>
      <c r="R12" s="193">
        <v>1780</v>
      </c>
      <c r="S12" s="193">
        <v>1342</v>
      </c>
      <c r="T12" s="193">
        <v>1730</v>
      </c>
      <c r="U12" s="181">
        <v>327</v>
      </c>
      <c r="V12" s="181">
        <v>382</v>
      </c>
      <c r="W12" s="182">
        <v>419</v>
      </c>
      <c r="X12" s="182">
        <v>360</v>
      </c>
      <c r="Y12" s="182">
        <v>873</v>
      </c>
      <c r="Z12" s="234">
        <v>2104</v>
      </c>
      <c r="AA12" s="234">
        <v>4438</v>
      </c>
      <c r="AB12" s="234">
        <v>4888</v>
      </c>
      <c r="AC12" s="193">
        <v>5742</v>
      </c>
      <c r="AD12" s="194">
        <v>5781</v>
      </c>
      <c r="AE12" s="194">
        <v>5914</v>
      </c>
      <c r="AF12" s="194">
        <v>6592</v>
      </c>
      <c r="AG12" s="194">
        <v>6740</v>
      </c>
      <c r="AH12" s="194">
        <v>7693</v>
      </c>
      <c r="AI12" s="194">
        <v>9492</v>
      </c>
      <c r="AJ12" s="194">
        <v>14184</v>
      </c>
      <c r="AK12" s="194">
        <v>14533</v>
      </c>
      <c r="AL12" s="194">
        <v>15256.8</v>
      </c>
      <c r="AM12" s="194">
        <v>25746.6</v>
      </c>
      <c r="AO12" s="294" t="s">
        <v>512</v>
      </c>
      <c r="AP12" s="295" t="s">
        <v>66</v>
      </c>
      <c r="AQ12" s="295" t="s">
        <v>66</v>
      </c>
      <c r="AR12" s="295" t="s">
        <v>66</v>
      </c>
      <c r="AS12" s="295" t="s">
        <v>66</v>
      </c>
      <c r="AT12" s="295" t="s">
        <v>66</v>
      </c>
      <c r="AU12" s="295">
        <v>2.3580000000000001</v>
      </c>
      <c r="AV12" s="295">
        <v>4.1440000000000001</v>
      </c>
      <c r="AW12" s="295">
        <v>7.17</v>
      </c>
      <c r="AX12" s="295">
        <v>8.7949999999999999</v>
      </c>
      <c r="AY12" s="295">
        <v>10.631</v>
      </c>
    </row>
    <row r="13" spans="2:51" ht="12.75" customHeight="1" x14ac:dyDescent="0.2">
      <c r="B13" s="183"/>
      <c r="C13" s="183" t="s">
        <v>74</v>
      </c>
      <c r="D13" s="192" t="s">
        <v>332</v>
      </c>
      <c r="E13" s="192"/>
      <c r="F13" s="192">
        <v>209</v>
      </c>
      <c r="G13" s="192">
        <v>215</v>
      </c>
      <c r="H13" s="192">
        <v>183</v>
      </c>
      <c r="I13" s="192">
        <v>183</v>
      </c>
      <c r="J13" s="192">
        <v>544</v>
      </c>
      <c r="K13" s="192">
        <v>527</v>
      </c>
      <c r="M13" s="289">
        <v>2</v>
      </c>
      <c r="N13" s="188" t="s">
        <v>333</v>
      </c>
      <c r="O13" s="188"/>
      <c r="P13" s="188"/>
      <c r="Q13" s="189">
        <v>3777</v>
      </c>
      <c r="R13" s="189">
        <v>4046</v>
      </c>
      <c r="S13" s="189">
        <v>4458</v>
      </c>
      <c r="T13" s="189">
        <v>5125</v>
      </c>
      <c r="U13" s="189">
        <v>6540</v>
      </c>
      <c r="V13" s="189">
        <v>7707</v>
      </c>
      <c r="W13" s="228">
        <v>8292</v>
      </c>
      <c r="X13" s="228">
        <v>9597</v>
      </c>
      <c r="Y13" s="228">
        <v>11002</v>
      </c>
      <c r="Z13" s="228">
        <v>10683</v>
      </c>
      <c r="AA13" s="228">
        <v>12525</v>
      </c>
      <c r="AB13" s="228">
        <v>13406</v>
      </c>
      <c r="AC13" s="189">
        <v>17295</v>
      </c>
      <c r="AD13" s="187">
        <v>18495</v>
      </c>
      <c r="AE13" s="187">
        <v>19776</v>
      </c>
      <c r="AF13" s="187">
        <v>23402</v>
      </c>
      <c r="AG13" s="187">
        <v>24414</v>
      </c>
      <c r="AH13" s="187">
        <v>26205</v>
      </c>
      <c r="AI13" s="187">
        <v>30330</v>
      </c>
      <c r="AJ13" s="187">
        <v>34012</v>
      </c>
      <c r="AK13" s="187">
        <v>39955</v>
      </c>
      <c r="AL13" s="187">
        <v>46108</v>
      </c>
      <c r="AM13" s="187">
        <v>52801.892</v>
      </c>
      <c r="AO13" s="294" t="s">
        <v>394</v>
      </c>
      <c r="AP13" s="295">
        <v>0.3</v>
      </c>
      <c r="AQ13" s="295">
        <v>0.4</v>
      </c>
      <c r="AR13" s="295">
        <v>0.4</v>
      </c>
      <c r="AS13" s="295">
        <v>0.4</v>
      </c>
      <c r="AT13" s="295">
        <v>0.376</v>
      </c>
      <c r="AU13" s="295">
        <v>0.38200000000000001</v>
      </c>
      <c r="AV13" s="295">
        <v>0.41599999999999998</v>
      </c>
      <c r="AW13" s="295">
        <v>0.42499999999999999</v>
      </c>
      <c r="AX13" s="295">
        <v>0.54900000000000004</v>
      </c>
      <c r="AY13" s="295">
        <v>0.67400000000000004</v>
      </c>
    </row>
    <row r="14" spans="2:51" ht="12.75" customHeight="1" x14ac:dyDescent="0.2">
      <c r="B14" s="289">
        <v>2</v>
      </c>
      <c r="C14" s="188" t="s">
        <v>335</v>
      </c>
      <c r="D14" s="188"/>
      <c r="E14" s="188"/>
      <c r="F14" s="290">
        <v>1405</v>
      </c>
      <c r="G14" s="290">
        <v>1666</v>
      </c>
      <c r="H14" s="290">
        <v>2044</v>
      </c>
      <c r="I14" s="290">
        <v>2355</v>
      </c>
      <c r="J14" s="290">
        <v>2889</v>
      </c>
      <c r="K14" s="290">
        <v>3557</v>
      </c>
      <c r="M14" s="289"/>
      <c r="N14" s="188" t="s">
        <v>336</v>
      </c>
      <c r="O14" s="188"/>
      <c r="P14" s="188"/>
      <c r="Q14" s="296">
        <v>-154</v>
      </c>
      <c r="R14" s="296">
        <v>-100</v>
      </c>
      <c r="S14" s="296">
        <v>-465</v>
      </c>
      <c r="T14" s="296">
        <v>-671</v>
      </c>
      <c r="U14" s="189">
        <v>1736</v>
      </c>
      <c r="V14" s="189">
        <v>1727</v>
      </c>
      <c r="W14" s="228">
        <v>1986</v>
      </c>
      <c r="X14" s="228">
        <v>2087</v>
      </c>
      <c r="Y14" s="228">
        <v>2291</v>
      </c>
      <c r="Z14" s="228">
        <v>2597</v>
      </c>
      <c r="AA14" s="228">
        <v>2800</v>
      </c>
      <c r="AB14" s="228">
        <v>2864</v>
      </c>
      <c r="AC14" s="189">
        <v>2410</v>
      </c>
      <c r="AD14" s="187">
        <v>5019</v>
      </c>
      <c r="AE14" s="187">
        <v>3333</v>
      </c>
      <c r="AF14" s="297">
        <v>885</v>
      </c>
      <c r="AG14" s="297">
        <v>-721</v>
      </c>
      <c r="AH14" s="297">
        <v>2844</v>
      </c>
      <c r="AI14" s="297">
        <v>1877</v>
      </c>
      <c r="AJ14" s="297">
        <v>8871</v>
      </c>
      <c r="AK14" s="297">
        <v>6400</v>
      </c>
      <c r="AL14" s="297">
        <v>9975.5</v>
      </c>
      <c r="AM14" s="297">
        <v>16382.4</v>
      </c>
      <c r="AO14" s="294" t="s">
        <v>395</v>
      </c>
      <c r="AP14" s="295">
        <v>0.2</v>
      </c>
      <c r="AQ14" s="295">
        <v>0.2</v>
      </c>
      <c r="AR14" s="295">
        <v>0.2</v>
      </c>
      <c r="AS14" s="295">
        <v>0.2</v>
      </c>
      <c r="AT14" s="295">
        <v>0.26500000000000001</v>
      </c>
      <c r="AU14" s="295">
        <v>0.27200000000000002</v>
      </c>
      <c r="AV14" s="295">
        <v>0.39500000000000002</v>
      </c>
      <c r="AW14" s="295">
        <v>0.40400000000000003</v>
      </c>
      <c r="AX14" s="295">
        <v>0.36099999999999999</v>
      </c>
      <c r="AY14" s="295">
        <v>0.45700000000000002</v>
      </c>
    </row>
    <row r="15" spans="2:51" ht="12.75" customHeight="1" x14ac:dyDescent="0.2">
      <c r="B15" s="183"/>
      <c r="C15" s="183" t="s">
        <v>52</v>
      </c>
      <c r="D15" s="192" t="s">
        <v>396</v>
      </c>
      <c r="E15" s="192"/>
      <c r="F15" s="192">
        <v>81</v>
      </c>
      <c r="G15" s="192">
        <v>113</v>
      </c>
      <c r="H15" s="192">
        <v>130</v>
      </c>
      <c r="I15" s="192">
        <v>155</v>
      </c>
      <c r="J15" s="192">
        <v>149</v>
      </c>
      <c r="K15" s="192">
        <v>182</v>
      </c>
      <c r="M15" s="289">
        <v>3</v>
      </c>
      <c r="N15" s="188" t="s">
        <v>219</v>
      </c>
      <c r="O15" s="188"/>
      <c r="P15" s="188"/>
      <c r="Q15" s="189">
        <v>1821</v>
      </c>
      <c r="R15" s="189">
        <v>1935</v>
      </c>
      <c r="S15" s="189">
        <v>2356</v>
      </c>
      <c r="T15" s="189">
        <v>2607</v>
      </c>
      <c r="U15" s="189">
        <v>4275</v>
      </c>
      <c r="V15" s="189">
        <v>4207</v>
      </c>
      <c r="W15" s="228">
        <v>4366</v>
      </c>
      <c r="X15" s="228">
        <v>4874</v>
      </c>
      <c r="Y15" s="228">
        <v>5786</v>
      </c>
      <c r="Z15" s="228">
        <v>4635</v>
      </c>
      <c r="AA15" s="228">
        <v>3647</v>
      </c>
      <c r="AB15" s="228">
        <v>4465</v>
      </c>
      <c r="AC15" s="189">
        <v>5350</v>
      </c>
      <c r="AD15" s="187">
        <v>8552</v>
      </c>
      <c r="AE15" s="187">
        <v>8156</v>
      </c>
      <c r="AF15" s="187">
        <v>8889</v>
      </c>
      <c r="AG15" s="187">
        <v>13511</v>
      </c>
      <c r="AH15" s="187">
        <v>14884</v>
      </c>
      <c r="AI15" s="187">
        <v>19330</v>
      </c>
      <c r="AJ15" s="187">
        <v>25865</v>
      </c>
      <c r="AK15" s="187">
        <v>28826</v>
      </c>
      <c r="AL15" s="187">
        <v>26366.7</v>
      </c>
      <c r="AM15" s="187">
        <v>27246.414999999997</v>
      </c>
      <c r="AO15" s="294" t="s">
        <v>397</v>
      </c>
      <c r="AP15" s="295">
        <v>0.4</v>
      </c>
      <c r="AQ15" s="295">
        <v>0.4</v>
      </c>
      <c r="AR15" s="295">
        <v>0.4</v>
      </c>
      <c r="AS15" s="295">
        <v>0.4</v>
      </c>
      <c r="AT15" s="295">
        <v>0.51900000000000002</v>
      </c>
      <c r="AU15" s="295">
        <v>0.64100000000000001</v>
      </c>
      <c r="AV15" s="295">
        <v>0.65900000000000003</v>
      </c>
      <c r="AW15" s="295">
        <v>0.755</v>
      </c>
      <c r="AX15" s="295">
        <v>0.748</v>
      </c>
      <c r="AY15" s="295">
        <v>0.60699999999999998</v>
      </c>
    </row>
    <row r="16" spans="2:51" ht="12.75" customHeight="1" x14ac:dyDescent="0.2">
      <c r="B16" s="183"/>
      <c r="C16" s="183" t="s">
        <v>74</v>
      </c>
      <c r="D16" s="192" t="s">
        <v>398</v>
      </c>
      <c r="E16" s="192"/>
      <c r="F16" s="292">
        <v>1324</v>
      </c>
      <c r="G16" s="292">
        <v>1553</v>
      </c>
      <c r="H16" s="292">
        <v>1914</v>
      </c>
      <c r="I16" s="292">
        <v>2199</v>
      </c>
      <c r="J16" s="292">
        <v>2739</v>
      </c>
      <c r="K16" s="292">
        <v>3375</v>
      </c>
      <c r="M16" s="183"/>
      <c r="N16" s="183" t="s">
        <v>52</v>
      </c>
      <c r="O16" s="192" t="s">
        <v>340</v>
      </c>
      <c r="P16" s="192"/>
      <c r="Q16" s="181">
        <v>141</v>
      </c>
      <c r="R16" s="181">
        <v>134</v>
      </c>
      <c r="S16" s="181">
        <v>153</v>
      </c>
      <c r="T16" s="181">
        <v>105</v>
      </c>
      <c r="U16" s="181">
        <v>257</v>
      </c>
      <c r="V16" s="181">
        <v>179</v>
      </c>
      <c r="W16" s="234">
        <v>1318</v>
      </c>
      <c r="X16" s="182">
        <v>403</v>
      </c>
      <c r="Y16" s="182">
        <v>563</v>
      </c>
      <c r="Z16" s="182">
        <v>503</v>
      </c>
      <c r="AA16" s="182">
        <v>184</v>
      </c>
      <c r="AB16" s="182">
        <v>287</v>
      </c>
      <c r="AC16" s="181">
        <v>116</v>
      </c>
      <c r="AD16" s="197">
        <v>140</v>
      </c>
      <c r="AE16" s="197">
        <v>122</v>
      </c>
      <c r="AF16" s="197">
        <v>75</v>
      </c>
      <c r="AG16" s="197">
        <v>31</v>
      </c>
      <c r="AH16" s="197">
        <v>20</v>
      </c>
      <c r="AI16" s="197">
        <v>11</v>
      </c>
      <c r="AJ16" s="197">
        <v>0</v>
      </c>
      <c r="AK16" s="197">
        <v>0</v>
      </c>
      <c r="AL16" s="197">
        <v>0</v>
      </c>
      <c r="AM16" s="197">
        <v>0</v>
      </c>
      <c r="AO16" s="294" t="s">
        <v>105</v>
      </c>
      <c r="AP16" s="295">
        <v>0.1</v>
      </c>
      <c r="AQ16" s="295">
        <v>0.1</v>
      </c>
      <c r="AR16" s="295">
        <v>0.1</v>
      </c>
      <c r="AS16" s="295">
        <v>1.6</v>
      </c>
      <c r="AT16" s="295">
        <v>1.353</v>
      </c>
      <c r="AU16" s="295">
        <v>0.53900000000000003</v>
      </c>
      <c r="AV16" s="295">
        <v>0.54700000000000004</v>
      </c>
      <c r="AW16" s="295">
        <v>0.55500000000000005</v>
      </c>
      <c r="AX16" s="295">
        <v>0.79</v>
      </c>
      <c r="AY16" s="295">
        <v>3.1339999999999999</v>
      </c>
    </row>
    <row r="17" spans="2:51" ht="12.75" customHeight="1" x14ac:dyDescent="0.2">
      <c r="B17" s="289"/>
      <c r="C17" s="188" t="s">
        <v>342</v>
      </c>
      <c r="D17" s="188"/>
      <c r="E17" s="188"/>
      <c r="F17" s="188">
        <v>92</v>
      </c>
      <c r="G17" s="188">
        <v>181</v>
      </c>
      <c r="H17" s="188">
        <v>110</v>
      </c>
      <c r="I17" s="188">
        <v>140</v>
      </c>
      <c r="J17" s="188">
        <v>369</v>
      </c>
      <c r="K17" s="188">
        <v>311</v>
      </c>
      <c r="M17" s="183"/>
      <c r="N17" s="183" t="s">
        <v>74</v>
      </c>
      <c r="O17" s="192" t="s">
        <v>343</v>
      </c>
      <c r="P17" s="192"/>
      <c r="Q17" s="193">
        <v>1680</v>
      </c>
      <c r="R17" s="193">
        <v>1801</v>
      </c>
      <c r="S17" s="193">
        <v>2203</v>
      </c>
      <c r="T17" s="193">
        <v>2502</v>
      </c>
      <c r="U17" s="193">
        <v>4018</v>
      </c>
      <c r="V17" s="193">
        <v>4028</v>
      </c>
      <c r="W17" s="234">
        <v>3048</v>
      </c>
      <c r="X17" s="234">
        <v>4471</v>
      </c>
      <c r="Y17" s="234">
        <v>5223</v>
      </c>
      <c r="Z17" s="234">
        <v>4132</v>
      </c>
      <c r="AA17" s="234">
        <v>3463</v>
      </c>
      <c r="AB17" s="234">
        <v>4178</v>
      </c>
      <c r="AC17" s="193">
        <v>5234</v>
      </c>
      <c r="AD17" s="194">
        <v>8412</v>
      </c>
      <c r="AE17" s="194">
        <v>8034</v>
      </c>
      <c r="AF17" s="194">
        <v>8814</v>
      </c>
      <c r="AG17" s="194">
        <v>13480</v>
      </c>
      <c r="AH17" s="194">
        <v>14864</v>
      </c>
      <c r="AI17" s="194">
        <v>19320</v>
      </c>
      <c r="AJ17" s="194">
        <v>25865</v>
      </c>
      <c r="AK17" s="194">
        <v>28826</v>
      </c>
      <c r="AL17" s="194">
        <v>26366.7</v>
      </c>
      <c r="AM17" s="194">
        <v>27246.414999999997</v>
      </c>
      <c r="AO17" s="293" t="s">
        <v>399</v>
      </c>
      <c r="AP17" s="291">
        <v>1.7</v>
      </c>
      <c r="AQ17" s="291">
        <v>5</v>
      </c>
      <c r="AR17" s="291">
        <v>8.4</v>
      </c>
      <c r="AS17" s="291">
        <v>4.2</v>
      </c>
      <c r="AT17" s="291">
        <v>3.5110000000000001</v>
      </c>
      <c r="AU17" s="291">
        <v>6.9749999999999996</v>
      </c>
      <c r="AV17" s="291">
        <v>4.6100000000000003</v>
      </c>
      <c r="AW17" s="291">
        <v>4.6150000000000002</v>
      </c>
      <c r="AX17" s="291">
        <v>6.0910000000000002</v>
      </c>
      <c r="AY17" s="291">
        <v>6.1890000000000001</v>
      </c>
    </row>
    <row r="18" spans="2:51" ht="12.75" customHeight="1" x14ac:dyDescent="0.2">
      <c r="B18" s="289">
        <v>3</v>
      </c>
      <c r="C18" s="188" t="s">
        <v>345</v>
      </c>
      <c r="D18" s="188"/>
      <c r="E18" s="188"/>
      <c r="F18" s="188">
        <v>402</v>
      </c>
      <c r="G18" s="188">
        <v>673</v>
      </c>
      <c r="H18" s="188">
        <v>827</v>
      </c>
      <c r="I18" s="188">
        <v>922</v>
      </c>
      <c r="J18" s="290">
        <v>1185</v>
      </c>
      <c r="K18" s="290">
        <v>1280</v>
      </c>
      <c r="M18" s="191"/>
      <c r="N18" s="183" t="s">
        <v>104</v>
      </c>
      <c r="O18" s="192" t="s">
        <v>400</v>
      </c>
      <c r="P18" s="192"/>
      <c r="Q18" s="298">
        <v>0</v>
      </c>
      <c r="R18" s="298">
        <v>0</v>
      </c>
      <c r="S18" s="298">
        <v>0</v>
      </c>
      <c r="T18" s="298">
        <v>0</v>
      </c>
      <c r="U18" s="298">
        <v>0</v>
      </c>
      <c r="V18" s="298">
        <v>0</v>
      </c>
      <c r="W18" s="298">
        <v>0</v>
      </c>
      <c r="X18" s="298">
        <v>0</v>
      </c>
      <c r="Y18" s="298">
        <v>0</v>
      </c>
      <c r="Z18" s="298">
        <v>0</v>
      </c>
      <c r="AA18" s="298">
        <v>0</v>
      </c>
      <c r="AB18" s="298">
        <v>0</v>
      </c>
      <c r="AC18" s="298">
        <v>0</v>
      </c>
      <c r="AD18" s="298">
        <v>0</v>
      </c>
      <c r="AE18" s="298">
        <v>0</v>
      </c>
      <c r="AF18" s="298">
        <v>0</v>
      </c>
      <c r="AG18" s="298">
        <v>0</v>
      </c>
      <c r="AH18" s="298">
        <v>0</v>
      </c>
      <c r="AI18" s="298">
        <v>0</v>
      </c>
      <c r="AJ18" s="298">
        <v>0</v>
      </c>
      <c r="AK18" s="298">
        <v>0</v>
      </c>
      <c r="AL18" s="298">
        <v>0</v>
      </c>
      <c r="AM18" s="298">
        <v>0</v>
      </c>
      <c r="AO18" s="294" t="s">
        <v>401</v>
      </c>
      <c r="AP18" s="295">
        <v>0</v>
      </c>
      <c r="AQ18" s="295">
        <v>0.5</v>
      </c>
      <c r="AR18" s="295">
        <v>0</v>
      </c>
      <c r="AS18" s="295">
        <v>0.5</v>
      </c>
      <c r="AT18" s="295">
        <v>0.41599999999999998</v>
      </c>
      <c r="AU18" s="295">
        <v>4.8000000000000001E-2</v>
      </c>
      <c r="AV18" s="295">
        <v>0</v>
      </c>
      <c r="AW18" s="295">
        <v>2.1000000000000001E-2</v>
      </c>
      <c r="AX18" s="295">
        <v>0</v>
      </c>
      <c r="AY18" s="295">
        <v>2E-3</v>
      </c>
    </row>
    <row r="19" spans="2:51" ht="12.75" customHeight="1" x14ac:dyDescent="0.2">
      <c r="B19" s="183"/>
      <c r="C19" s="183" t="s">
        <v>52</v>
      </c>
      <c r="D19" s="192" t="s">
        <v>198</v>
      </c>
      <c r="E19" s="192"/>
      <c r="F19" s="192">
        <v>402</v>
      </c>
      <c r="G19" s="192">
        <v>673</v>
      </c>
      <c r="H19" s="192">
        <v>827</v>
      </c>
      <c r="I19" s="192">
        <v>922</v>
      </c>
      <c r="J19" s="292">
        <v>1185</v>
      </c>
      <c r="K19" s="292">
        <v>1280</v>
      </c>
      <c r="M19" s="289">
        <v>4</v>
      </c>
      <c r="N19" s="188" t="s">
        <v>348</v>
      </c>
      <c r="O19" s="188"/>
      <c r="P19" s="188"/>
      <c r="Q19" s="181"/>
      <c r="R19" s="181"/>
      <c r="S19" s="181"/>
      <c r="T19" s="181"/>
      <c r="U19" s="181"/>
      <c r="V19" s="181"/>
      <c r="W19" s="182"/>
      <c r="X19" s="182"/>
      <c r="Y19" s="182"/>
      <c r="Z19" s="182"/>
      <c r="AA19" s="182"/>
      <c r="AB19" s="182"/>
      <c r="AC19" s="181"/>
      <c r="AD19" s="181"/>
      <c r="AE19" s="181"/>
      <c r="AF19" s="181"/>
      <c r="AG19" s="181"/>
      <c r="AH19" s="181"/>
      <c r="AI19" s="181"/>
      <c r="AJ19" s="181"/>
      <c r="AK19" s="181"/>
      <c r="AL19" s="181"/>
      <c r="AM19" s="181"/>
      <c r="AO19" s="294" t="s">
        <v>402</v>
      </c>
      <c r="AP19" s="443" t="s">
        <v>66</v>
      </c>
      <c r="AQ19" s="443" t="s">
        <v>66</v>
      </c>
      <c r="AR19" s="443" t="s">
        <v>66</v>
      </c>
      <c r="AS19" s="443" t="s">
        <v>66</v>
      </c>
      <c r="AT19" s="443" t="s">
        <v>66</v>
      </c>
      <c r="AU19" s="443" t="s">
        <v>66</v>
      </c>
      <c r="AV19" s="443" t="s">
        <v>66</v>
      </c>
      <c r="AW19" s="443" t="s">
        <v>66</v>
      </c>
      <c r="AX19" s="443" t="s">
        <v>66</v>
      </c>
      <c r="AY19" s="443" t="s">
        <v>66</v>
      </c>
    </row>
    <row r="20" spans="2:51" ht="12.75" customHeight="1" x14ac:dyDescent="0.2">
      <c r="B20" s="183"/>
      <c r="C20" s="183" t="s">
        <v>74</v>
      </c>
      <c r="D20" s="192" t="s">
        <v>339</v>
      </c>
      <c r="E20" s="192"/>
      <c r="F20" s="298">
        <v>0</v>
      </c>
      <c r="G20" s="298">
        <v>0</v>
      </c>
      <c r="H20" s="298">
        <v>0</v>
      </c>
      <c r="I20" s="298">
        <v>0</v>
      </c>
      <c r="J20" s="298">
        <v>0</v>
      </c>
      <c r="K20" s="298">
        <v>0</v>
      </c>
      <c r="M20" s="183"/>
      <c r="N20" s="183" t="s">
        <v>52</v>
      </c>
      <c r="O20" s="192" t="s">
        <v>350</v>
      </c>
      <c r="P20" s="192"/>
      <c r="Q20" s="181">
        <v>-154</v>
      </c>
      <c r="R20" s="181">
        <v>-100</v>
      </c>
      <c r="S20" s="181">
        <v>-465</v>
      </c>
      <c r="T20" s="181">
        <v>-671</v>
      </c>
      <c r="U20" s="193">
        <v>1736</v>
      </c>
      <c r="V20" s="193">
        <v>1727</v>
      </c>
      <c r="W20" s="234">
        <v>1986</v>
      </c>
      <c r="X20" s="234">
        <v>2087</v>
      </c>
      <c r="Y20" s="234">
        <v>2291</v>
      </c>
      <c r="Z20" s="234">
        <v>2597</v>
      </c>
      <c r="AA20" s="234">
        <v>2800</v>
      </c>
      <c r="AB20" s="234">
        <v>2864</v>
      </c>
      <c r="AC20" s="193">
        <v>2410</v>
      </c>
      <c r="AD20" s="194">
        <v>5019</v>
      </c>
      <c r="AE20" s="194">
        <v>3333</v>
      </c>
      <c r="AF20" s="197">
        <v>885</v>
      </c>
      <c r="AG20" s="197">
        <v>-721</v>
      </c>
      <c r="AH20" s="197">
        <v>2844</v>
      </c>
      <c r="AI20" s="197">
        <v>1877</v>
      </c>
      <c r="AJ20" s="197">
        <v>8871</v>
      </c>
      <c r="AK20" s="197">
        <v>6427</v>
      </c>
      <c r="AL20" s="197">
        <v>9975.5</v>
      </c>
      <c r="AM20" s="197">
        <v>16382.4</v>
      </c>
      <c r="AO20" s="294" t="s">
        <v>403</v>
      </c>
      <c r="AP20" s="295">
        <v>0.1</v>
      </c>
      <c r="AQ20" s="295">
        <v>0.1</v>
      </c>
      <c r="AR20" s="295">
        <v>0.1</v>
      </c>
      <c r="AS20" s="295">
        <v>0.1</v>
      </c>
      <c r="AT20" s="295">
        <v>7.1999999999999995E-2</v>
      </c>
      <c r="AU20" s="295">
        <v>6.9000000000000006E-2</v>
      </c>
      <c r="AV20" s="295">
        <v>6.9000000000000006E-2</v>
      </c>
      <c r="AW20" s="295">
        <v>0.105</v>
      </c>
      <c r="AX20" s="295">
        <v>6.7000000000000004E-2</v>
      </c>
      <c r="AY20" s="295">
        <v>6.5000000000000002E-2</v>
      </c>
    </row>
    <row r="21" spans="2:51" ht="12.75" customHeight="1" x14ac:dyDescent="0.2">
      <c r="B21" s="183"/>
      <c r="C21" s="188" t="s">
        <v>352</v>
      </c>
      <c r="D21" s="188"/>
      <c r="E21" s="188"/>
      <c r="F21" s="192"/>
      <c r="G21" s="192"/>
      <c r="H21" s="192"/>
      <c r="I21" s="192"/>
      <c r="J21" s="192"/>
      <c r="K21" s="192"/>
      <c r="M21" s="183"/>
      <c r="N21" s="183" t="s">
        <v>74</v>
      </c>
      <c r="O21" s="192" t="s">
        <v>353</v>
      </c>
      <c r="P21" s="192"/>
      <c r="Q21" s="181">
        <v>-80</v>
      </c>
      <c r="R21" s="181">
        <v>-205</v>
      </c>
      <c r="S21" s="181">
        <v>-231</v>
      </c>
      <c r="T21" s="181">
        <v>-132</v>
      </c>
      <c r="U21" s="181">
        <v>-155</v>
      </c>
      <c r="V21" s="181">
        <v>-196</v>
      </c>
      <c r="W21" s="182">
        <v>-246</v>
      </c>
      <c r="X21" s="182">
        <v>-266</v>
      </c>
      <c r="Y21" s="182">
        <v>-313</v>
      </c>
      <c r="Z21" s="182">
        <v>-425</v>
      </c>
      <c r="AA21" s="182">
        <v>-761</v>
      </c>
      <c r="AB21" s="234">
        <v>1593</v>
      </c>
      <c r="AC21" s="193">
        <v>-1245</v>
      </c>
      <c r="AD21" s="197">
        <v>-933</v>
      </c>
      <c r="AE21" s="194">
        <v>-1631</v>
      </c>
      <c r="AF21" s="197">
        <v>21</v>
      </c>
      <c r="AG21" s="197">
        <v>-774</v>
      </c>
      <c r="AH21" s="197">
        <v>-4999</v>
      </c>
      <c r="AI21" s="197">
        <v>-904</v>
      </c>
      <c r="AJ21" s="197">
        <v>-7844</v>
      </c>
      <c r="AK21" s="197">
        <v>-5956</v>
      </c>
      <c r="AL21" s="197">
        <v>-2691.7</v>
      </c>
      <c r="AM21" s="197">
        <v>-9245.5739999999987</v>
      </c>
      <c r="AO21" s="294" t="s">
        <v>93</v>
      </c>
      <c r="AP21" s="295">
        <v>1.6</v>
      </c>
      <c r="AQ21" s="295">
        <v>4.4000000000000004</v>
      </c>
      <c r="AR21" s="295">
        <v>8.3000000000000007</v>
      </c>
      <c r="AS21" s="295">
        <v>3.6</v>
      </c>
      <c r="AT21" s="295">
        <v>3.0230000000000001</v>
      </c>
      <c r="AU21" s="295">
        <v>6.8579999999999997</v>
      </c>
      <c r="AV21" s="295">
        <v>4.5410000000000004</v>
      </c>
      <c r="AW21" s="295">
        <v>4.4889999999999999</v>
      </c>
      <c r="AX21" s="295">
        <v>6.024</v>
      </c>
      <c r="AY21" s="295">
        <v>6.1219999999999999</v>
      </c>
    </row>
    <row r="22" spans="2:51" ht="12.75" customHeight="1" x14ac:dyDescent="0.2">
      <c r="B22" s="289"/>
      <c r="C22" s="188" t="s">
        <v>354</v>
      </c>
      <c r="D22" s="188"/>
      <c r="E22" s="188"/>
      <c r="F22" s="188">
        <v>310</v>
      </c>
      <c r="G22" s="188">
        <v>492</v>
      </c>
      <c r="H22" s="188">
        <v>717</v>
      </c>
      <c r="I22" s="188">
        <v>782</v>
      </c>
      <c r="J22" s="188">
        <v>816</v>
      </c>
      <c r="K22" s="188">
        <v>969</v>
      </c>
      <c r="M22" s="183"/>
      <c r="N22" s="183" t="s">
        <v>104</v>
      </c>
      <c r="O22" s="192" t="s">
        <v>355</v>
      </c>
      <c r="P22" s="192"/>
      <c r="Q22" s="181">
        <v>771</v>
      </c>
      <c r="R22" s="181">
        <v>598</v>
      </c>
      <c r="S22" s="181">
        <v>44</v>
      </c>
      <c r="T22" s="181">
        <v>-315</v>
      </c>
      <c r="U22" s="181">
        <v>48</v>
      </c>
      <c r="V22" s="181">
        <v>-900</v>
      </c>
      <c r="W22" s="182">
        <v>418</v>
      </c>
      <c r="X22" s="182">
        <v>93</v>
      </c>
      <c r="Y22" s="234">
        <v>1693</v>
      </c>
      <c r="Z22" s="182">
        <v>-259</v>
      </c>
      <c r="AA22" s="234">
        <v>-2670</v>
      </c>
      <c r="AB22" s="182">
        <v>716</v>
      </c>
      <c r="AC22" s="181">
        <v>199</v>
      </c>
      <c r="AD22" s="197">
        <v>373</v>
      </c>
      <c r="AE22" s="194">
        <v>1005</v>
      </c>
      <c r="AF22" s="194">
        <v>-5456</v>
      </c>
      <c r="AG22" s="194">
        <v>3498</v>
      </c>
      <c r="AH22" s="194">
        <v>2299</v>
      </c>
      <c r="AI22" s="194">
        <v>-2849</v>
      </c>
      <c r="AJ22" s="194">
        <v>-3075</v>
      </c>
      <c r="AK22" s="194">
        <v>522</v>
      </c>
      <c r="AL22" s="194">
        <v>987</v>
      </c>
      <c r="AM22" s="194">
        <v>183.19200000000001</v>
      </c>
      <c r="AO22" s="293" t="s">
        <v>404</v>
      </c>
      <c r="AP22" s="291">
        <v>22.5</v>
      </c>
      <c r="AQ22" s="291">
        <v>20.8</v>
      </c>
      <c r="AR22" s="291">
        <v>18.3</v>
      </c>
      <c r="AS22" s="291">
        <v>21.7</v>
      </c>
      <c r="AT22" s="291">
        <v>26.939999999999998</v>
      </c>
      <c r="AU22" s="291">
        <v>15.554</v>
      </c>
      <c r="AV22" s="291">
        <v>8.5960000000000001</v>
      </c>
      <c r="AW22" s="291">
        <v>15.303000000000001</v>
      </c>
      <c r="AX22" s="291">
        <v>9.7159999999999993</v>
      </c>
      <c r="AY22" s="291">
        <v>30.393000000000001</v>
      </c>
    </row>
    <row r="23" spans="2:51" ht="12.75" customHeight="1" x14ac:dyDescent="0.2">
      <c r="B23" s="289">
        <v>4</v>
      </c>
      <c r="C23" s="188" t="s">
        <v>357</v>
      </c>
      <c r="D23" s="188"/>
      <c r="E23" s="188"/>
      <c r="F23" s="192"/>
      <c r="G23" s="192"/>
      <c r="H23" s="192"/>
      <c r="I23" s="192"/>
      <c r="J23" s="192"/>
      <c r="K23" s="192"/>
      <c r="M23" s="183"/>
      <c r="N23" s="183" t="s">
        <v>161</v>
      </c>
      <c r="O23" s="192" t="s">
        <v>358</v>
      </c>
      <c r="P23" s="192"/>
      <c r="Q23" s="193">
        <v>1294</v>
      </c>
      <c r="R23" s="193">
        <v>1108</v>
      </c>
      <c r="S23" s="181">
        <v>702</v>
      </c>
      <c r="T23" s="193">
        <v>1367</v>
      </c>
      <c r="U23" s="181">
        <v>750</v>
      </c>
      <c r="V23" s="181">
        <v>167</v>
      </c>
      <c r="W23" s="182">
        <v>577</v>
      </c>
      <c r="X23" s="182">
        <v>638</v>
      </c>
      <c r="Y23" s="182">
        <v>692</v>
      </c>
      <c r="Z23" s="182">
        <v>96</v>
      </c>
      <c r="AA23" s="182">
        <v>178</v>
      </c>
      <c r="AB23" s="182">
        <v>391</v>
      </c>
      <c r="AC23" s="181">
        <v>986</v>
      </c>
      <c r="AD23" s="197">
        <v>819</v>
      </c>
      <c r="AE23" s="194">
        <v>2969</v>
      </c>
      <c r="AF23" s="194">
        <v>1084</v>
      </c>
      <c r="AG23" s="194">
        <v>1949</v>
      </c>
      <c r="AH23" s="194">
        <v>2644</v>
      </c>
      <c r="AI23" s="194">
        <v>4664</v>
      </c>
      <c r="AJ23" s="194">
        <v>9026</v>
      </c>
      <c r="AK23" s="194">
        <v>8872</v>
      </c>
      <c r="AL23" s="194">
        <v>11118.2</v>
      </c>
      <c r="AM23" s="194">
        <v>13913.023000000001</v>
      </c>
      <c r="AO23" s="294" t="s">
        <v>405</v>
      </c>
      <c r="AP23" s="295">
        <v>1.3</v>
      </c>
      <c r="AQ23" s="295">
        <v>-2.1</v>
      </c>
      <c r="AR23" s="295">
        <v>-3</v>
      </c>
      <c r="AS23" s="295">
        <v>-1.3</v>
      </c>
      <c r="AT23" s="295">
        <v>3.0310000000000001</v>
      </c>
      <c r="AU23" s="295">
        <v>-2.8410000000000002</v>
      </c>
      <c r="AV23" s="295">
        <v>-3.6760000000000002</v>
      </c>
      <c r="AW23" s="295">
        <v>-2.774</v>
      </c>
      <c r="AX23" s="295">
        <v>-3.823</v>
      </c>
      <c r="AY23" s="295">
        <v>-1.1619999999999999</v>
      </c>
    </row>
    <row r="24" spans="2:51" ht="12.75" customHeight="1" x14ac:dyDescent="0.2">
      <c r="B24" s="183"/>
      <c r="C24" s="183" t="s">
        <v>52</v>
      </c>
      <c r="D24" s="192" t="s">
        <v>353</v>
      </c>
      <c r="E24" s="192"/>
      <c r="F24" s="192">
        <v>-74</v>
      </c>
      <c r="G24" s="192">
        <v>102</v>
      </c>
      <c r="H24" s="192">
        <v>-126</v>
      </c>
      <c r="I24" s="192">
        <v>-44</v>
      </c>
      <c r="J24" s="192">
        <v>-52</v>
      </c>
      <c r="K24" s="192">
        <v>-546</v>
      </c>
      <c r="M24" s="183"/>
      <c r="N24" s="183" t="s">
        <v>166</v>
      </c>
      <c r="O24" s="192" t="s">
        <v>361</v>
      </c>
      <c r="P24" s="192"/>
      <c r="Q24" s="181">
        <v>459</v>
      </c>
      <c r="R24" s="181">
        <v>456</v>
      </c>
      <c r="S24" s="193">
        <v>1321</v>
      </c>
      <c r="T24" s="193">
        <v>1540</v>
      </c>
      <c r="U24" s="193">
        <v>1724</v>
      </c>
      <c r="V24" s="193">
        <v>1896</v>
      </c>
      <c r="W24" s="234">
        <v>3244</v>
      </c>
      <c r="X24" s="234">
        <v>2214</v>
      </c>
      <c r="Y24" s="182">
        <v>943</v>
      </c>
      <c r="Z24" s="234">
        <v>1927</v>
      </c>
      <c r="AA24" s="182">
        <v>843</v>
      </c>
      <c r="AB24" s="234">
        <v>1880</v>
      </c>
      <c r="AC24" s="193">
        <v>3218</v>
      </c>
      <c r="AD24" s="194">
        <v>1436</v>
      </c>
      <c r="AE24" s="197">
        <v>724</v>
      </c>
      <c r="AF24" s="194">
        <v>1213</v>
      </c>
      <c r="AG24" s="194">
        <v>1458</v>
      </c>
      <c r="AH24" s="194">
        <v>7096</v>
      </c>
      <c r="AI24" s="194">
        <v>2482</v>
      </c>
      <c r="AJ24" s="194">
        <v>13467</v>
      </c>
      <c r="AK24" s="194">
        <v>2169</v>
      </c>
      <c r="AL24" s="194">
        <v>1745.5</v>
      </c>
      <c r="AM24" s="194">
        <v>1662.2360000000001</v>
      </c>
      <c r="AO24" s="294" t="s">
        <v>299</v>
      </c>
      <c r="AP24" s="295">
        <v>16.7</v>
      </c>
      <c r="AQ24" s="295">
        <v>16.7</v>
      </c>
      <c r="AR24" s="295">
        <v>17.5</v>
      </c>
      <c r="AS24" s="295">
        <v>18.8</v>
      </c>
      <c r="AT24" s="295">
        <v>16.39</v>
      </c>
      <c r="AU24" s="295">
        <v>12.035</v>
      </c>
      <c r="AV24" s="295">
        <v>10.015000000000001</v>
      </c>
      <c r="AW24" s="295">
        <v>10.319000000000001</v>
      </c>
      <c r="AX24" s="295">
        <v>9.7949999999999999</v>
      </c>
      <c r="AY24" s="295">
        <v>10</v>
      </c>
    </row>
    <row r="25" spans="2:51" ht="12.75" customHeight="1" x14ac:dyDescent="0.2">
      <c r="B25" s="183"/>
      <c r="C25" s="183" t="s">
        <v>74</v>
      </c>
      <c r="D25" s="192" t="s">
        <v>363</v>
      </c>
      <c r="E25" s="192"/>
      <c r="F25" s="192">
        <v>50</v>
      </c>
      <c r="G25" s="192">
        <v>66</v>
      </c>
      <c r="H25" s="192">
        <v>-412</v>
      </c>
      <c r="I25" s="192">
        <v>209</v>
      </c>
      <c r="J25" s="192">
        <v>408</v>
      </c>
      <c r="K25" s="292">
        <v>1075</v>
      </c>
      <c r="M25" s="183"/>
      <c r="N25" s="183" t="s">
        <v>170</v>
      </c>
      <c r="O25" s="192" t="s">
        <v>364</v>
      </c>
      <c r="P25" s="192"/>
      <c r="Q25" s="181">
        <v>-469</v>
      </c>
      <c r="R25" s="181">
        <v>78</v>
      </c>
      <c r="S25" s="181">
        <v>985</v>
      </c>
      <c r="T25" s="181">
        <v>817</v>
      </c>
      <c r="U25" s="181">
        <v>172</v>
      </c>
      <c r="V25" s="193">
        <v>1514</v>
      </c>
      <c r="W25" s="234">
        <v>-1613</v>
      </c>
      <c r="X25" s="182">
        <v>108</v>
      </c>
      <c r="Y25" s="182">
        <v>480</v>
      </c>
      <c r="Z25" s="182">
        <v>699</v>
      </c>
      <c r="AA25" s="234">
        <v>3257</v>
      </c>
      <c r="AB25" s="234">
        <v>-2978</v>
      </c>
      <c r="AC25" s="181">
        <v>-217</v>
      </c>
      <c r="AD25" s="194">
        <v>1838</v>
      </c>
      <c r="AE25" s="194">
        <v>1756</v>
      </c>
      <c r="AF25" s="194">
        <v>11142</v>
      </c>
      <c r="AG25" s="194">
        <v>8101</v>
      </c>
      <c r="AH25" s="194">
        <v>5000</v>
      </c>
      <c r="AI25" s="194">
        <v>14059</v>
      </c>
      <c r="AJ25" s="194">
        <v>5419</v>
      </c>
      <c r="AK25" s="194">
        <v>16793</v>
      </c>
      <c r="AL25" s="194">
        <v>5232</v>
      </c>
      <c r="AM25" s="194">
        <v>4351.0999999999995</v>
      </c>
      <c r="AO25" s="294" t="s">
        <v>365</v>
      </c>
      <c r="AP25" s="295">
        <v>4.5</v>
      </c>
      <c r="AQ25" s="295">
        <v>6.1</v>
      </c>
      <c r="AR25" s="295">
        <v>3.8</v>
      </c>
      <c r="AS25" s="295">
        <v>4.2</v>
      </c>
      <c r="AT25" s="295">
        <v>7.5190000000000001</v>
      </c>
      <c r="AU25" s="295">
        <v>6.36</v>
      </c>
      <c r="AV25" s="295">
        <v>2.2570000000000001</v>
      </c>
      <c r="AW25" s="295">
        <v>7.758</v>
      </c>
      <c r="AX25" s="295">
        <v>3.7440000000000002</v>
      </c>
      <c r="AY25" s="295">
        <v>21.555</v>
      </c>
    </row>
    <row r="26" spans="2:51" ht="12.75" customHeight="1" x14ac:dyDescent="0.2">
      <c r="B26" s="183"/>
      <c r="C26" s="183" t="s">
        <v>104</v>
      </c>
      <c r="D26" s="192" t="s">
        <v>366</v>
      </c>
      <c r="E26" s="192"/>
      <c r="F26" s="192">
        <f>324+15</f>
        <v>339</v>
      </c>
      <c r="G26" s="192">
        <v>472</v>
      </c>
      <c r="H26" s="192">
        <v>369</v>
      </c>
      <c r="I26" s="192">
        <v>637</v>
      </c>
      <c r="J26" s="192">
        <v>785</v>
      </c>
      <c r="K26" s="292">
        <v>1070</v>
      </c>
      <c r="M26" s="183"/>
      <c r="N26" s="183" t="s">
        <v>175</v>
      </c>
      <c r="O26" s="192" t="s">
        <v>367</v>
      </c>
      <c r="P26" s="192"/>
      <c r="Q26" s="299">
        <v>0</v>
      </c>
      <c r="R26" s="299">
        <v>0</v>
      </c>
      <c r="S26" s="299">
        <v>0</v>
      </c>
      <c r="T26" s="299">
        <v>0</v>
      </c>
      <c r="U26" s="299">
        <v>0</v>
      </c>
      <c r="V26" s="299">
        <v>0</v>
      </c>
      <c r="W26" s="299">
        <v>0</v>
      </c>
      <c r="X26" s="299">
        <v>0</v>
      </c>
      <c r="Y26" s="299">
        <v>0</v>
      </c>
      <c r="Z26" s="299">
        <v>0</v>
      </c>
      <c r="AA26" s="299">
        <v>0</v>
      </c>
      <c r="AB26" s="299">
        <v>0</v>
      </c>
      <c r="AC26" s="299">
        <v>0</v>
      </c>
      <c r="AD26" s="299">
        <v>0</v>
      </c>
      <c r="AE26" s="299">
        <v>0</v>
      </c>
      <c r="AF26" s="299">
        <v>0</v>
      </c>
      <c r="AG26" s="299">
        <v>0</v>
      </c>
      <c r="AH26" s="299">
        <v>0</v>
      </c>
      <c r="AI26" s="299">
        <v>0</v>
      </c>
      <c r="AJ26" s="299">
        <v>0</v>
      </c>
      <c r="AK26" s="299">
        <v>0</v>
      </c>
      <c r="AL26" s="299">
        <v>0</v>
      </c>
      <c r="AM26" s="299">
        <v>0</v>
      </c>
      <c r="AO26" s="293" t="s">
        <v>406</v>
      </c>
      <c r="AP26" s="291">
        <v>110.3</v>
      </c>
      <c r="AQ26" s="291">
        <v>115.1</v>
      </c>
      <c r="AR26" s="291">
        <v>138.4</v>
      </c>
      <c r="AS26" s="291">
        <v>161.1</v>
      </c>
      <c r="AT26" s="291">
        <v>182.66200000000001</v>
      </c>
      <c r="AU26" s="291">
        <v>211.47300000000001</v>
      </c>
      <c r="AV26" s="291">
        <v>246.23099999999999</v>
      </c>
      <c r="AW26" s="291">
        <v>250.10599999999999</v>
      </c>
      <c r="AX26" s="291">
        <v>247.55</v>
      </c>
      <c r="AY26" s="291">
        <v>319.959</v>
      </c>
    </row>
    <row r="27" spans="2:51" ht="12.75" customHeight="1" x14ac:dyDescent="0.2">
      <c r="B27" s="183"/>
      <c r="C27" s="183" t="s">
        <v>161</v>
      </c>
      <c r="D27" s="192" t="s">
        <v>369</v>
      </c>
      <c r="E27" s="192"/>
      <c r="F27" s="192">
        <v>-5</v>
      </c>
      <c r="G27" s="192">
        <v>-148</v>
      </c>
      <c r="H27" s="192">
        <v>886</v>
      </c>
      <c r="I27" s="192">
        <v>-20</v>
      </c>
      <c r="J27" s="192">
        <v>-326</v>
      </c>
      <c r="K27" s="192">
        <v>-630</v>
      </c>
      <c r="M27" s="289"/>
      <c r="N27" s="207" t="s">
        <v>407</v>
      </c>
      <c r="O27" s="207"/>
      <c r="P27" s="207"/>
      <c r="Q27" s="323">
        <v>1821</v>
      </c>
      <c r="R27" s="323">
        <v>1935</v>
      </c>
      <c r="S27" s="323">
        <v>2356</v>
      </c>
      <c r="T27" s="323">
        <v>2607</v>
      </c>
      <c r="U27" s="323">
        <v>4275</v>
      </c>
      <c r="V27" s="323">
        <v>4208</v>
      </c>
      <c r="W27" s="254">
        <v>4366</v>
      </c>
      <c r="X27" s="254">
        <v>4874</v>
      </c>
      <c r="Y27" s="254">
        <v>5786</v>
      </c>
      <c r="Z27" s="254">
        <v>4635</v>
      </c>
      <c r="AA27" s="254">
        <v>3647</v>
      </c>
      <c r="AB27" s="254">
        <v>4466</v>
      </c>
      <c r="AC27" s="323">
        <v>5350</v>
      </c>
      <c r="AD27" s="305">
        <v>8552</v>
      </c>
      <c r="AE27" s="305">
        <v>8156</v>
      </c>
      <c r="AF27" s="305">
        <v>8889</v>
      </c>
      <c r="AG27" s="305">
        <v>13511</v>
      </c>
      <c r="AH27" s="305">
        <v>14884</v>
      </c>
      <c r="AI27" s="305">
        <v>19330</v>
      </c>
      <c r="AJ27" s="305">
        <v>25864</v>
      </c>
      <c r="AK27" s="305">
        <v>28826</v>
      </c>
      <c r="AL27" s="305">
        <v>26366.7</v>
      </c>
      <c r="AM27" s="305">
        <v>27246.400000000001</v>
      </c>
      <c r="AO27" s="293" t="s">
        <v>408</v>
      </c>
      <c r="AP27" s="291">
        <v>85.9</v>
      </c>
      <c r="AQ27" s="291">
        <v>86.3</v>
      </c>
      <c r="AR27" s="291">
        <v>98</v>
      </c>
      <c r="AS27" s="291">
        <v>120.4</v>
      </c>
      <c r="AT27" s="291">
        <v>131.91300000000001</v>
      </c>
      <c r="AU27" s="291">
        <v>151.048</v>
      </c>
      <c r="AV27" s="291">
        <v>173.26400000000001</v>
      </c>
      <c r="AW27" s="291">
        <v>182.511</v>
      </c>
      <c r="AX27" s="291">
        <v>205.99600000000001</v>
      </c>
      <c r="AY27" s="291">
        <v>226.501</v>
      </c>
    </row>
    <row r="28" spans="2:51" ht="13.5" customHeight="1" thickBot="1" x14ac:dyDescent="0.25">
      <c r="B28" s="212"/>
      <c r="C28" s="207" t="s">
        <v>372</v>
      </c>
      <c r="D28" s="207"/>
      <c r="E28" s="207"/>
      <c r="F28" s="309">
        <v>310</v>
      </c>
      <c r="G28" s="309">
        <v>492</v>
      </c>
      <c r="H28" s="309">
        <v>717</v>
      </c>
      <c r="I28" s="309">
        <v>782</v>
      </c>
      <c r="J28" s="309">
        <v>816</v>
      </c>
      <c r="K28" s="309">
        <v>969</v>
      </c>
      <c r="N28" s="327"/>
      <c r="O28" s="327"/>
      <c r="P28" s="327"/>
      <c r="Q28" s="328"/>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O28" s="301" t="s">
        <v>409</v>
      </c>
      <c r="AP28" s="295">
        <v>1.9</v>
      </c>
      <c r="AQ28" s="295">
        <v>0.7</v>
      </c>
      <c r="AR28" s="295">
        <v>0.5</v>
      </c>
      <c r="AS28" s="295">
        <v>0.4</v>
      </c>
      <c r="AT28" s="295">
        <v>0.46300000000000002</v>
      </c>
      <c r="AU28" s="295">
        <v>0.52700000000000002</v>
      </c>
      <c r="AV28" s="295">
        <v>0.49</v>
      </c>
      <c r="AW28" s="295">
        <v>0.50600000000000001</v>
      </c>
      <c r="AX28" s="295">
        <v>0.60299999999999998</v>
      </c>
      <c r="AY28" s="295">
        <v>0.55500000000000005</v>
      </c>
    </row>
    <row r="29" spans="2:51" ht="15" customHeight="1" thickTop="1" thickBot="1" x14ac:dyDescent="0.25">
      <c r="B29" s="326"/>
      <c r="C29" s="327"/>
      <c r="D29" s="327"/>
      <c r="E29" s="327"/>
      <c r="F29" s="327"/>
      <c r="G29" s="327"/>
      <c r="H29" s="327"/>
      <c r="I29" s="327"/>
      <c r="J29" s="327"/>
      <c r="K29" s="327"/>
      <c r="AO29" s="301" t="s">
        <v>410</v>
      </c>
      <c r="AP29" s="295">
        <v>84</v>
      </c>
      <c r="AQ29" s="295">
        <v>85.6</v>
      </c>
      <c r="AR29" s="295">
        <v>97.5</v>
      </c>
      <c r="AS29" s="295">
        <v>120</v>
      </c>
      <c r="AT29" s="295">
        <v>131.44999999999999</v>
      </c>
      <c r="AU29" s="295">
        <v>150.52199999999999</v>
      </c>
      <c r="AV29" s="295">
        <v>172.774</v>
      </c>
      <c r="AW29" s="295">
        <v>182.005</v>
      </c>
      <c r="AX29" s="295">
        <v>205.393</v>
      </c>
      <c r="AY29" s="295">
        <v>225.946</v>
      </c>
    </row>
    <row r="30" spans="2:51" ht="13.5" customHeight="1" thickTop="1" x14ac:dyDescent="0.2">
      <c r="B30" s="600" t="s">
        <v>478</v>
      </c>
      <c r="C30" s="600"/>
      <c r="D30" s="600"/>
      <c r="E30" s="600"/>
      <c r="F30" s="600"/>
      <c r="G30" s="600"/>
      <c r="H30" s="600"/>
      <c r="AO30" s="293" t="s">
        <v>198</v>
      </c>
      <c r="AP30" s="291">
        <v>24.3</v>
      </c>
      <c r="AQ30" s="291">
        <v>28.8</v>
      </c>
      <c r="AR30" s="291">
        <v>40.299999999999997</v>
      </c>
      <c r="AS30" s="291">
        <v>40.700000000000003</v>
      </c>
      <c r="AT30" s="291">
        <v>50.749000000000002</v>
      </c>
      <c r="AU30" s="291">
        <v>60.424999999999997</v>
      </c>
      <c r="AV30" s="291">
        <v>72.966999999999999</v>
      </c>
      <c r="AW30" s="291">
        <v>67.594999999999999</v>
      </c>
      <c r="AX30" s="291">
        <v>41.554000000000002</v>
      </c>
      <c r="AY30" s="291">
        <v>93.457999999999998</v>
      </c>
    </row>
    <row r="31" spans="2:51" x14ac:dyDescent="0.2">
      <c r="B31" s="601"/>
      <c r="C31" s="601"/>
      <c r="D31" s="601"/>
      <c r="E31" s="601"/>
      <c r="F31" s="601"/>
      <c r="G31" s="601"/>
      <c r="H31" s="601"/>
      <c r="AO31" s="293" t="s">
        <v>411</v>
      </c>
      <c r="AP31" s="291">
        <v>15.6</v>
      </c>
      <c r="AQ31" s="291">
        <v>19.100000000000001</v>
      </c>
      <c r="AR31" s="291">
        <v>14.8</v>
      </c>
      <c r="AS31" s="291">
        <v>9.5</v>
      </c>
      <c r="AT31" s="291">
        <v>5.2779999999999641</v>
      </c>
      <c r="AU31" s="291">
        <v>-14.667999999999999</v>
      </c>
      <c r="AV31" s="291">
        <v>-21.882000000000001</v>
      </c>
      <c r="AW31" s="291">
        <v>-7.8369999999999997</v>
      </c>
      <c r="AX31" s="291">
        <v>17.314</v>
      </c>
      <c r="AY31" s="291">
        <v>24.222999999999999</v>
      </c>
    </row>
    <row r="32" spans="2:51" x14ac:dyDescent="0.2">
      <c r="B32" s="601"/>
      <c r="C32" s="601"/>
      <c r="D32" s="601"/>
      <c r="E32" s="601"/>
      <c r="F32" s="601"/>
      <c r="G32" s="601"/>
      <c r="H32" s="601"/>
      <c r="I32" s="208"/>
      <c r="J32" s="208"/>
      <c r="K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O32" s="293" t="s">
        <v>230</v>
      </c>
      <c r="AP32" s="291">
        <v>-22.4</v>
      </c>
      <c r="AQ32" s="291">
        <v>-7.8</v>
      </c>
      <c r="AR32" s="291">
        <v>-19.3</v>
      </c>
      <c r="AS32" s="291">
        <v>-20.399999999999999</v>
      </c>
      <c r="AT32" s="291">
        <v>-24.651</v>
      </c>
      <c r="AU32" s="291">
        <v>26.876000000000001</v>
      </c>
      <c r="AV32" s="291">
        <v>6.0049999999999999</v>
      </c>
      <c r="AW32" s="291">
        <v>-24.42</v>
      </c>
      <c r="AX32" s="291">
        <v>-19.067</v>
      </c>
      <c r="AY32" s="291">
        <v>-74.8</v>
      </c>
    </row>
    <row r="33" spans="2:51" x14ac:dyDescent="0.2">
      <c r="F33" s="208"/>
      <c r="G33" s="208"/>
      <c r="H33" s="208"/>
      <c r="I33" s="208"/>
      <c r="J33" s="208"/>
      <c r="K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8"/>
      <c r="AO33" s="294" t="s">
        <v>412</v>
      </c>
      <c r="AP33" s="295" t="s">
        <v>66</v>
      </c>
      <c r="AQ33" s="295" t="s">
        <v>66</v>
      </c>
      <c r="AR33" s="295" t="s">
        <v>66</v>
      </c>
      <c r="AS33" s="295" t="s">
        <v>66</v>
      </c>
      <c r="AT33" s="295" t="s">
        <v>66</v>
      </c>
      <c r="AU33" s="295" t="s">
        <v>513</v>
      </c>
      <c r="AV33" s="295" t="s">
        <v>513</v>
      </c>
      <c r="AW33" s="295" t="s">
        <v>516</v>
      </c>
      <c r="AX33" s="295" t="s">
        <v>513</v>
      </c>
      <c r="AY33" s="295" t="s">
        <v>513</v>
      </c>
    </row>
    <row r="34" spans="2:51" x14ac:dyDescent="0.2">
      <c r="B34" s="356" t="s">
        <v>479</v>
      </c>
      <c r="C34" s="357"/>
      <c r="F34" s="208"/>
      <c r="G34" s="208"/>
      <c r="H34" s="208"/>
      <c r="I34" s="208"/>
      <c r="J34" s="208"/>
      <c r="K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O34" s="294" t="s">
        <v>413</v>
      </c>
      <c r="AP34" s="295">
        <v>-22.4</v>
      </c>
      <c r="AQ34" s="295">
        <v>-7.8</v>
      </c>
      <c r="AR34" s="295">
        <v>-19.3</v>
      </c>
      <c r="AS34" s="295">
        <v>-20.399999999999999</v>
      </c>
      <c r="AT34" s="295">
        <v>-24.651</v>
      </c>
      <c r="AU34" s="295">
        <v>26.876000000000001</v>
      </c>
      <c r="AV34" s="295">
        <v>6.0049999999999999</v>
      </c>
      <c r="AW34" s="295">
        <v>-24.42</v>
      </c>
      <c r="AX34" s="295">
        <v>-19.067</v>
      </c>
      <c r="AY34" s="295">
        <v>-74.8</v>
      </c>
    </row>
    <row r="35" spans="2:51" x14ac:dyDescent="0.2">
      <c r="B35" s="220" t="s">
        <v>491</v>
      </c>
      <c r="C35" s="357"/>
      <c r="F35" s="208"/>
      <c r="G35" s="208"/>
      <c r="H35" s="208"/>
      <c r="I35" s="208"/>
      <c r="J35" s="208"/>
      <c r="K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O35" s="294" t="s">
        <v>414</v>
      </c>
      <c r="AP35" s="295">
        <v>-22.5</v>
      </c>
      <c r="AQ35" s="295">
        <v>-7.1</v>
      </c>
      <c r="AR35" s="295">
        <v>-16.3</v>
      </c>
      <c r="AS35" s="295">
        <v>-17.100000000000001</v>
      </c>
      <c r="AT35" s="295">
        <v>-24.849</v>
      </c>
      <c r="AU35" s="295">
        <v>25.024000000000001</v>
      </c>
      <c r="AV35" s="295">
        <v>3.6589999999999998</v>
      </c>
      <c r="AW35" s="295">
        <v>-27.673999999999999</v>
      </c>
      <c r="AX35" s="295">
        <v>-22.562999999999999</v>
      </c>
      <c r="AY35" s="295">
        <v>-79.165000000000006</v>
      </c>
    </row>
    <row r="36" spans="2:51" x14ac:dyDescent="0.2">
      <c r="F36" s="208"/>
      <c r="G36" s="208"/>
      <c r="H36" s="208"/>
      <c r="I36" s="208"/>
      <c r="J36" s="208"/>
      <c r="K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O36" s="294" t="s">
        <v>415</v>
      </c>
      <c r="AP36" s="295">
        <v>0.1</v>
      </c>
      <c r="AQ36" s="295">
        <v>-0.7</v>
      </c>
      <c r="AR36" s="295">
        <v>-2.9</v>
      </c>
      <c r="AS36" s="295">
        <v>-3.3</v>
      </c>
      <c r="AT36" s="295">
        <v>0.19800000000000001</v>
      </c>
      <c r="AU36" s="295">
        <v>1.8520000000000001</v>
      </c>
      <c r="AV36" s="295">
        <v>2.3460000000000001</v>
      </c>
      <c r="AW36" s="295">
        <v>3.254</v>
      </c>
      <c r="AX36" s="295">
        <v>3.496</v>
      </c>
      <c r="AY36" s="295">
        <v>4.3650000000000002</v>
      </c>
    </row>
    <row r="37" spans="2:51" ht="13.5" thickBot="1" x14ac:dyDescent="0.25">
      <c r="AB37" s="208"/>
      <c r="AC37" s="208"/>
      <c r="AD37" s="208"/>
      <c r="AE37" s="208"/>
      <c r="AF37" s="208"/>
      <c r="AG37" s="208"/>
      <c r="AH37" s="208"/>
      <c r="AI37" s="208"/>
      <c r="AJ37" s="208"/>
      <c r="AK37" s="208"/>
      <c r="AL37" s="208"/>
      <c r="AM37" s="208"/>
      <c r="AO37" s="327"/>
      <c r="AP37" s="327"/>
      <c r="AQ37" s="327"/>
      <c r="AR37" s="327"/>
      <c r="AS37" s="327"/>
      <c r="AT37" s="327"/>
      <c r="AU37" s="327"/>
      <c r="AV37" s="327"/>
      <c r="AW37" s="327"/>
      <c r="AX37" s="327"/>
      <c r="AY37" s="327"/>
    </row>
    <row r="38" spans="2:51" ht="13.5" thickTop="1" x14ac:dyDescent="0.2">
      <c r="AN38" s="177"/>
    </row>
    <row r="39" spans="2:51" ht="12.75" customHeight="1" x14ac:dyDescent="0.2">
      <c r="AP39" s="435"/>
      <c r="AQ39" s="435"/>
      <c r="AR39" s="435"/>
      <c r="AS39" s="435"/>
      <c r="AT39" s="435"/>
    </row>
    <row r="55" ht="21" customHeight="1" x14ac:dyDescent="0.2"/>
    <row r="78" ht="18.75" customHeight="1" x14ac:dyDescent="0.2"/>
    <row r="79" ht="15.75" customHeight="1" x14ac:dyDescent="0.2"/>
    <row r="80" ht="13.5" customHeight="1" x14ac:dyDescent="0.2"/>
    <row r="81" ht="14.25" customHeight="1" x14ac:dyDescent="0.2"/>
    <row r="82" ht="13.5" customHeight="1" x14ac:dyDescent="0.2"/>
    <row r="83"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21"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3.5" customHeight="1" x14ac:dyDescent="0.2"/>
    <row r="112" ht="14.2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40" ht="16.5" customHeight="1" x14ac:dyDescent="0.2"/>
    <row r="141" ht="14.25" customHeight="1" x14ac:dyDescent="0.2"/>
    <row r="142" ht="13.5" customHeight="1" x14ac:dyDescent="0.2"/>
    <row r="144" ht="12.7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74" ht="17.25" customHeight="1" x14ac:dyDescent="0.2"/>
    <row r="175" ht="15" customHeight="1" x14ac:dyDescent="0.2"/>
    <row r="177" spans="29:39" ht="18.75" customHeight="1" x14ac:dyDescent="0.2">
      <c r="AC177" s="172"/>
      <c r="AD177" s="172"/>
      <c r="AE177" s="287"/>
    </row>
    <row r="178" spans="29:39" ht="15.75" customHeight="1" x14ac:dyDescent="0.25">
      <c r="AC178" s="304"/>
      <c r="AD178" s="304"/>
      <c r="AE178" s="287"/>
    </row>
    <row r="179" spans="29:39" ht="13.5" customHeight="1" x14ac:dyDescent="0.2">
      <c r="AC179" s="205"/>
      <c r="AD179" s="205"/>
      <c r="AE179" s="287"/>
    </row>
    <row r="180" spans="29:39" ht="14.25" customHeight="1" x14ac:dyDescent="0.2">
      <c r="AC180" s="185"/>
      <c r="AD180" s="185"/>
      <c r="AE180" s="185"/>
      <c r="AF180" s="185"/>
      <c r="AG180" s="177"/>
      <c r="AH180" s="177"/>
      <c r="AI180" s="177"/>
      <c r="AJ180" s="177"/>
      <c r="AK180" s="177"/>
      <c r="AL180" s="177"/>
      <c r="AM180" s="177"/>
    </row>
    <row r="181" spans="29:39" ht="13.5" customHeight="1" x14ac:dyDescent="0.2">
      <c r="AC181" s="305"/>
      <c r="AD181" s="305"/>
      <c r="AE181" s="305"/>
      <c r="AF181" s="305"/>
      <c r="AG181" s="262"/>
      <c r="AH181" s="262"/>
      <c r="AI181" s="262"/>
      <c r="AJ181" s="262"/>
      <c r="AK181" s="262"/>
      <c r="AL181" s="262"/>
      <c r="AM181" s="262"/>
    </row>
    <row r="182" spans="29:39" ht="12.75" customHeight="1" x14ac:dyDescent="0.2">
      <c r="AC182" s="306"/>
      <c r="AD182" s="306"/>
      <c r="AE182" s="306"/>
      <c r="AF182" s="306"/>
      <c r="AG182" s="262"/>
      <c r="AH182" s="262"/>
      <c r="AI182" s="262"/>
      <c r="AJ182" s="262"/>
      <c r="AK182" s="262"/>
      <c r="AL182" s="262"/>
      <c r="AM182" s="262"/>
    </row>
    <row r="183" spans="29:39" ht="12.75" customHeight="1" x14ac:dyDescent="0.2">
      <c r="AC183" s="306"/>
      <c r="AD183" s="306"/>
      <c r="AE183" s="306"/>
      <c r="AF183" s="306"/>
      <c r="AG183" s="262"/>
      <c r="AH183" s="262"/>
      <c r="AI183" s="262"/>
      <c r="AJ183" s="262"/>
      <c r="AK183" s="262"/>
      <c r="AL183" s="262"/>
      <c r="AM183" s="262"/>
    </row>
    <row r="184" spans="29:39" ht="12.75" customHeight="1" x14ac:dyDescent="0.2">
      <c r="AC184" s="306"/>
      <c r="AD184" s="306"/>
      <c r="AE184" s="306"/>
      <c r="AF184" s="306"/>
      <c r="AG184" s="262"/>
      <c r="AH184" s="262"/>
      <c r="AI184" s="262"/>
      <c r="AJ184" s="262"/>
      <c r="AK184" s="262"/>
      <c r="AL184" s="262"/>
      <c r="AM184" s="262"/>
    </row>
    <row r="185" spans="29:39" ht="12.75" customHeight="1" x14ac:dyDescent="0.2">
      <c r="AC185" s="306"/>
      <c r="AD185" s="306"/>
      <c r="AE185" s="306"/>
      <c r="AF185" s="306"/>
      <c r="AG185" s="262"/>
      <c r="AH185" s="262"/>
      <c r="AI185" s="262"/>
      <c r="AJ185" s="262"/>
      <c r="AK185" s="262"/>
      <c r="AL185" s="262"/>
      <c r="AM185" s="262"/>
    </row>
    <row r="186" spans="29:39" ht="12.75" customHeight="1" x14ac:dyDescent="0.2">
      <c r="AC186" s="305"/>
      <c r="AD186" s="305"/>
      <c r="AE186" s="305"/>
      <c r="AF186" s="305"/>
      <c r="AG186" s="262"/>
      <c r="AH186" s="262"/>
      <c r="AI186" s="262"/>
      <c r="AJ186" s="262"/>
      <c r="AK186" s="262"/>
      <c r="AL186" s="262"/>
      <c r="AM186" s="262"/>
    </row>
    <row r="187" spans="29:39" ht="12.75" customHeight="1" x14ac:dyDescent="0.2">
      <c r="AC187" s="305"/>
      <c r="AD187" s="305"/>
      <c r="AE187" s="305"/>
      <c r="AF187" s="305"/>
      <c r="AG187" s="262"/>
      <c r="AH187" s="262"/>
      <c r="AI187" s="262"/>
      <c r="AJ187" s="262"/>
      <c r="AK187" s="262"/>
      <c r="AL187" s="262"/>
      <c r="AM187" s="262"/>
    </row>
    <row r="188" spans="29:39" ht="12.75" customHeight="1" x14ac:dyDescent="0.2">
      <c r="AC188" s="305"/>
      <c r="AD188" s="305"/>
      <c r="AE188" s="305"/>
      <c r="AF188" s="305"/>
      <c r="AG188" s="262"/>
      <c r="AH188" s="262"/>
      <c r="AI188" s="262"/>
      <c r="AJ188" s="262"/>
      <c r="AK188" s="262"/>
      <c r="AL188" s="262"/>
      <c r="AM188" s="262"/>
    </row>
    <row r="189" spans="29:39" ht="12.75" customHeight="1" x14ac:dyDescent="0.2">
      <c r="AC189" s="307"/>
      <c r="AD189" s="307"/>
      <c r="AE189" s="307"/>
      <c r="AF189" s="307"/>
      <c r="AG189" s="262"/>
      <c r="AH189" s="262"/>
      <c r="AI189" s="262"/>
      <c r="AJ189" s="262"/>
      <c r="AK189" s="262"/>
      <c r="AL189" s="262"/>
      <c r="AM189" s="262"/>
    </row>
    <row r="190" spans="29:39" ht="12.75" customHeight="1" x14ac:dyDescent="0.2">
      <c r="AC190" s="306"/>
      <c r="AD190" s="306"/>
      <c r="AE190" s="306"/>
      <c r="AF190" s="306"/>
      <c r="AG190" s="262"/>
      <c r="AH190" s="262"/>
      <c r="AI190" s="262"/>
      <c r="AJ190" s="262"/>
      <c r="AK190" s="262"/>
      <c r="AL190" s="262"/>
      <c r="AM190" s="262"/>
    </row>
    <row r="191" spans="29:39" ht="12.75" customHeight="1" x14ac:dyDescent="0.2">
      <c r="AC191" s="308"/>
      <c r="AD191" s="308"/>
      <c r="AE191" s="308"/>
      <c r="AF191" s="308"/>
      <c r="AG191" s="262"/>
      <c r="AH191" s="262"/>
      <c r="AI191" s="262"/>
      <c r="AJ191" s="262"/>
      <c r="AK191" s="262"/>
      <c r="AL191" s="262"/>
      <c r="AM191" s="262"/>
    </row>
    <row r="192" spans="29:39" ht="12.75" customHeight="1" x14ac:dyDescent="0.2">
      <c r="AC192" s="309"/>
      <c r="AD192" s="309"/>
      <c r="AE192" s="309"/>
      <c r="AF192" s="309"/>
      <c r="AG192" s="262"/>
      <c r="AH192" s="262"/>
      <c r="AI192" s="262"/>
      <c r="AJ192" s="262"/>
      <c r="AK192" s="262"/>
      <c r="AL192" s="262"/>
      <c r="AM192" s="262"/>
    </row>
    <row r="193" spans="29:39" ht="12.75" customHeight="1" x14ac:dyDescent="0.2">
      <c r="AC193" s="306"/>
      <c r="AD193" s="306"/>
      <c r="AE193" s="306"/>
      <c r="AF193" s="306"/>
      <c r="AG193" s="262"/>
      <c r="AH193" s="262"/>
      <c r="AI193" s="262"/>
      <c r="AJ193" s="262"/>
      <c r="AK193" s="262"/>
      <c r="AL193" s="262"/>
      <c r="AM193" s="262"/>
    </row>
    <row r="194" spans="29:39" ht="12.75" customHeight="1" x14ac:dyDescent="0.2">
      <c r="AC194" s="306"/>
      <c r="AD194" s="306"/>
      <c r="AE194" s="306"/>
      <c r="AF194" s="306"/>
      <c r="AG194" s="262"/>
      <c r="AH194" s="262"/>
      <c r="AI194" s="262"/>
      <c r="AJ194" s="262"/>
      <c r="AK194" s="262"/>
      <c r="AL194" s="262"/>
      <c r="AM194" s="262"/>
    </row>
    <row r="195" spans="29:39" ht="12.75" customHeight="1" x14ac:dyDescent="0.2">
      <c r="AC195" s="310"/>
      <c r="AD195" s="310"/>
      <c r="AE195" s="310"/>
      <c r="AF195" s="310"/>
      <c r="AG195" s="262"/>
      <c r="AH195" s="262"/>
      <c r="AI195" s="262"/>
      <c r="AJ195" s="262"/>
      <c r="AK195" s="262"/>
      <c r="AL195" s="262"/>
      <c r="AM195" s="262"/>
    </row>
    <row r="196" spans="29:39" ht="12.75" customHeight="1" x14ac:dyDescent="0.2">
      <c r="AC196" s="306"/>
      <c r="AD196" s="306"/>
      <c r="AE196" s="306"/>
      <c r="AF196" s="306"/>
      <c r="AG196" s="262"/>
      <c r="AH196" s="262"/>
      <c r="AI196" s="262"/>
      <c r="AJ196" s="262"/>
      <c r="AK196" s="262"/>
      <c r="AL196" s="262"/>
      <c r="AM196" s="262"/>
    </row>
    <row r="197" spans="29:39" ht="12.75" customHeight="1" x14ac:dyDescent="0.2">
      <c r="AC197" s="306"/>
      <c r="AD197" s="306"/>
      <c r="AE197" s="306"/>
      <c r="AF197" s="306"/>
      <c r="AG197" s="262"/>
      <c r="AH197" s="262"/>
      <c r="AI197" s="262"/>
      <c r="AJ197" s="262"/>
      <c r="AK197" s="262"/>
      <c r="AL197" s="262"/>
      <c r="AM197" s="262"/>
    </row>
    <row r="198" spans="29:39" ht="12.75" customHeight="1" x14ac:dyDescent="0.2">
      <c r="AC198" s="306"/>
      <c r="AD198" s="306"/>
      <c r="AE198" s="306"/>
      <c r="AF198" s="306"/>
      <c r="AG198" s="262"/>
      <c r="AH198" s="262"/>
      <c r="AI198" s="262"/>
      <c r="AJ198" s="262"/>
      <c r="AK198" s="262"/>
      <c r="AL198" s="262"/>
      <c r="AM198" s="262"/>
    </row>
    <row r="199" spans="29:39" ht="17.25" customHeight="1" x14ac:dyDescent="0.2">
      <c r="AC199" s="307"/>
      <c r="AD199" s="307"/>
      <c r="AE199" s="307"/>
      <c r="AF199" s="307"/>
      <c r="AG199" s="262"/>
      <c r="AH199" s="262"/>
      <c r="AI199" s="262"/>
      <c r="AJ199" s="262"/>
      <c r="AK199" s="262"/>
      <c r="AL199" s="262"/>
      <c r="AM199" s="262"/>
    </row>
    <row r="200" spans="29:39" ht="13.5" customHeight="1" x14ac:dyDescent="0.2">
      <c r="AC200" s="305"/>
      <c r="AD200" s="305"/>
      <c r="AE200" s="305"/>
      <c r="AF200" s="305"/>
      <c r="AG200" s="262"/>
      <c r="AH200" s="262"/>
      <c r="AI200" s="262"/>
      <c r="AJ200" s="262"/>
      <c r="AK200" s="262"/>
      <c r="AL200" s="262"/>
      <c r="AM200" s="262"/>
    </row>
    <row r="201" spans="29:39" x14ac:dyDescent="0.2">
      <c r="AC201" s="177"/>
      <c r="AD201" s="177"/>
      <c r="AE201" s="177"/>
      <c r="AF201" s="177"/>
      <c r="AG201" s="177"/>
      <c r="AH201" s="177"/>
      <c r="AI201" s="177"/>
      <c r="AJ201" s="177"/>
      <c r="AK201" s="177"/>
      <c r="AL201" s="177"/>
      <c r="AM201" s="177"/>
    </row>
    <row r="207" spans="29:39" ht="9" customHeight="1" x14ac:dyDescent="0.2"/>
    <row r="209" ht="15" customHeight="1" x14ac:dyDescent="0.2"/>
    <row r="211" ht="6" customHeight="1" x14ac:dyDescent="0.2"/>
  </sheetData>
  <mergeCells count="2">
    <mergeCell ref="B30:H32"/>
    <mergeCell ref="AP5:AY5"/>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102"/>
  <sheetViews>
    <sheetView topLeftCell="A7" workbookViewId="0">
      <selection activeCell="AR32" sqref="AR32"/>
    </sheetView>
  </sheetViews>
  <sheetFormatPr defaultRowHeight="11.25" x14ac:dyDescent="0.2"/>
  <cols>
    <col min="1" max="1" width="5.140625" style="220" customWidth="1"/>
    <col min="2" max="2" width="3.5703125" style="220" customWidth="1"/>
    <col min="3" max="3" width="36" style="220" customWidth="1"/>
    <col min="4" max="10" width="8.5703125" style="220" customWidth="1"/>
    <col min="11" max="11" width="6.140625" style="220" customWidth="1"/>
    <col min="12" max="12" width="3.7109375" style="220" customWidth="1"/>
    <col min="13" max="13" width="35.42578125" style="220" customWidth="1"/>
    <col min="14" max="16384" width="9.140625" style="220"/>
  </cols>
  <sheetData>
    <row r="2" spans="2:46" ht="18.75" customHeight="1" x14ac:dyDescent="0.2">
      <c r="B2" s="171" t="s">
        <v>444</v>
      </c>
      <c r="C2" s="171"/>
      <c r="D2" s="227"/>
      <c r="E2" s="227"/>
      <c r="F2" s="227"/>
      <c r="G2" s="227"/>
      <c r="H2" s="227"/>
      <c r="I2" s="227"/>
      <c r="J2" s="227"/>
    </row>
    <row r="3" spans="2:46" ht="18.75" customHeight="1" x14ac:dyDescent="0.2">
      <c r="B3" s="227"/>
      <c r="C3" s="227"/>
      <c r="D3" s="227"/>
      <c r="E3" s="227"/>
      <c r="F3" s="227"/>
      <c r="G3" s="227"/>
      <c r="H3" s="227"/>
      <c r="I3" s="227"/>
      <c r="J3" s="227"/>
    </row>
    <row r="4" spans="2:46" ht="18.75" customHeight="1" thickBot="1" x14ac:dyDescent="0.25">
      <c r="B4" s="221" t="s">
        <v>1</v>
      </c>
      <c r="C4" s="174"/>
      <c r="D4" s="174"/>
      <c r="E4" s="174"/>
      <c r="F4" s="174"/>
      <c r="G4" s="174"/>
      <c r="H4" s="174"/>
      <c r="I4" s="174"/>
      <c r="J4" s="174"/>
    </row>
    <row r="5" spans="2:46" s="358" customFormat="1" ht="18.75" customHeight="1" thickTop="1" thickBot="1" x14ac:dyDescent="0.25">
      <c r="B5" s="222" t="s">
        <v>3</v>
      </c>
      <c r="C5" s="222"/>
      <c r="D5" s="219" t="s">
        <v>6</v>
      </c>
      <c r="E5" s="219" t="s">
        <v>7</v>
      </c>
      <c r="F5" s="219" t="s">
        <v>8</v>
      </c>
      <c r="G5" s="219" t="s">
        <v>9</v>
      </c>
      <c r="H5" s="219" t="s">
        <v>10</v>
      </c>
      <c r="I5" s="219" t="s">
        <v>11</v>
      </c>
      <c r="J5" s="312" t="s">
        <v>12</v>
      </c>
      <c r="L5" s="610" t="s">
        <v>3</v>
      </c>
      <c r="M5" s="610"/>
      <c r="N5" s="215" t="s">
        <v>13</v>
      </c>
      <c r="O5" s="215" t="s">
        <v>14</v>
      </c>
      <c r="P5" s="215" t="s">
        <v>15</v>
      </c>
      <c r="Q5" s="215" t="s">
        <v>16</v>
      </c>
      <c r="R5" s="215" t="s">
        <v>17</v>
      </c>
      <c r="S5" s="215" t="s">
        <v>18</v>
      </c>
      <c r="T5" s="215" t="s">
        <v>19</v>
      </c>
      <c r="U5" s="215" t="s">
        <v>20</v>
      </c>
      <c r="V5" s="215" t="s">
        <v>21</v>
      </c>
      <c r="W5" s="215" t="s">
        <v>22</v>
      </c>
      <c r="X5" s="215" t="s">
        <v>23</v>
      </c>
      <c r="Y5" s="215" t="s">
        <v>24</v>
      </c>
      <c r="Z5" s="215" t="s">
        <v>25</v>
      </c>
      <c r="AA5" s="215" t="s">
        <v>26</v>
      </c>
      <c r="AB5" s="215" t="s">
        <v>145</v>
      </c>
      <c r="AC5" s="215" t="s">
        <v>28</v>
      </c>
      <c r="AD5" s="215" t="s">
        <v>146</v>
      </c>
      <c r="AE5" s="215" t="s">
        <v>30</v>
      </c>
      <c r="AF5" s="215" t="s">
        <v>31</v>
      </c>
      <c r="AG5" s="218" t="s">
        <v>32</v>
      </c>
      <c r="AH5" s="215" t="s">
        <v>33</v>
      </c>
      <c r="AI5" s="215" t="s">
        <v>34</v>
      </c>
      <c r="AJ5" s="215" t="s">
        <v>35</v>
      </c>
      <c r="AK5" s="215" t="s">
        <v>37</v>
      </c>
      <c r="AL5" s="215" t="s">
        <v>38</v>
      </c>
      <c r="AM5" s="215" t="s">
        <v>39</v>
      </c>
      <c r="AN5" s="215" t="s">
        <v>40</v>
      </c>
      <c r="AO5" s="215" t="s">
        <v>141</v>
      </c>
      <c r="AP5" s="215" t="s">
        <v>493</v>
      </c>
      <c r="AQ5" s="215" t="s">
        <v>494</v>
      </c>
      <c r="AR5" s="215" t="s">
        <v>495</v>
      </c>
      <c r="AS5" s="215" t="s">
        <v>496</v>
      </c>
      <c r="AT5" s="215" t="s">
        <v>511</v>
      </c>
    </row>
    <row r="6" spans="2:46" ht="18.75" customHeight="1" thickTop="1" x14ac:dyDescent="0.2">
      <c r="B6" s="207"/>
      <c r="C6" s="207"/>
      <c r="D6" s="184"/>
      <c r="E6" s="184"/>
      <c r="F6" s="184"/>
      <c r="G6" s="184"/>
      <c r="H6" s="184"/>
      <c r="I6" s="184"/>
      <c r="J6" s="212"/>
      <c r="L6" s="407"/>
      <c r="M6" s="407"/>
      <c r="N6" s="185"/>
      <c r="O6" s="185"/>
      <c r="P6" s="185"/>
      <c r="Q6" s="185"/>
      <c r="R6" s="185"/>
      <c r="S6" s="185"/>
      <c r="T6" s="185"/>
      <c r="U6" s="185"/>
      <c r="V6" s="185"/>
      <c r="W6" s="185"/>
      <c r="X6" s="185"/>
      <c r="Y6" s="185"/>
      <c r="Z6" s="185"/>
      <c r="AA6" s="185"/>
      <c r="AB6" s="185"/>
      <c r="AC6" s="185"/>
      <c r="AD6" s="185"/>
      <c r="AE6" s="185"/>
      <c r="AF6" s="185"/>
      <c r="AG6" s="249"/>
      <c r="AH6" s="185"/>
      <c r="AI6" s="185"/>
      <c r="AJ6" s="185"/>
      <c r="AK6" s="185"/>
      <c r="AL6" s="185"/>
      <c r="AM6" s="185"/>
      <c r="AN6" s="185"/>
      <c r="AO6" s="185"/>
    </row>
    <row r="7" spans="2:46" ht="17.25" customHeight="1" x14ac:dyDescent="0.2">
      <c r="B7" s="196">
        <v>1</v>
      </c>
      <c r="C7" s="196" t="s">
        <v>427</v>
      </c>
      <c r="D7" s="197">
        <v>618</v>
      </c>
      <c r="E7" s="197">
        <v>658</v>
      </c>
      <c r="F7" s="197">
        <v>752</v>
      </c>
      <c r="G7" s="194">
        <v>1162</v>
      </c>
      <c r="H7" s="197">
        <v>868</v>
      </c>
      <c r="I7" s="197">
        <v>937</v>
      </c>
      <c r="J7" s="194">
        <v>1022</v>
      </c>
      <c r="L7" s="196">
        <v>1</v>
      </c>
      <c r="M7" s="196" t="s">
        <v>427</v>
      </c>
      <c r="N7" s="194">
        <v>1156</v>
      </c>
      <c r="O7" s="194">
        <v>1179</v>
      </c>
      <c r="P7" s="194">
        <v>1273</v>
      </c>
      <c r="Q7" s="194">
        <v>1376</v>
      </c>
      <c r="R7" s="194">
        <v>1496</v>
      </c>
      <c r="S7" s="194">
        <v>1568</v>
      </c>
      <c r="T7" s="194">
        <v>1767</v>
      </c>
      <c r="U7" s="194">
        <v>1715</v>
      </c>
      <c r="V7" s="194">
        <v>1973</v>
      </c>
      <c r="W7" s="194">
        <v>2035</v>
      </c>
      <c r="X7" s="194">
        <v>2101</v>
      </c>
      <c r="Y7" s="194">
        <v>2307</v>
      </c>
      <c r="Z7" s="194">
        <v>2291</v>
      </c>
      <c r="AA7" s="194">
        <v>2447</v>
      </c>
      <c r="AB7" s="194">
        <v>2511</v>
      </c>
      <c r="AC7" s="194">
        <v>2461</v>
      </c>
      <c r="AD7" s="194">
        <v>2552</v>
      </c>
      <c r="AE7" s="194">
        <v>2585</v>
      </c>
      <c r="AF7" s="194">
        <v>2562</v>
      </c>
      <c r="AG7" s="194">
        <v>2469</v>
      </c>
      <c r="AH7" s="194">
        <v>2380</v>
      </c>
      <c r="AI7" s="194">
        <v>2337</v>
      </c>
      <c r="AJ7" s="194">
        <v>2201</v>
      </c>
      <c r="AK7" s="408">
        <v>2290</v>
      </c>
      <c r="AL7" s="408">
        <v>2087</v>
      </c>
      <c r="AM7" s="408">
        <v>2542</v>
      </c>
      <c r="AN7" s="408">
        <v>3076</v>
      </c>
      <c r="AO7" s="408">
        <v>3542</v>
      </c>
      <c r="AP7" s="220">
        <v>5600</v>
      </c>
      <c r="AQ7" s="220">
        <v>5856</v>
      </c>
      <c r="AR7" s="220">
        <v>3676</v>
      </c>
      <c r="AS7" s="220">
        <v>3933</v>
      </c>
      <c r="AT7" s="220">
        <v>4868</v>
      </c>
    </row>
    <row r="8" spans="2:46" ht="17.25" customHeight="1" x14ac:dyDescent="0.2">
      <c r="B8" s="196">
        <v>2</v>
      </c>
      <c r="C8" s="196" t="s">
        <v>428</v>
      </c>
      <c r="D8" s="197">
        <v>71</v>
      </c>
      <c r="E8" s="197">
        <v>39</v>
      </c>
      <c r="F8" s="197">
        <v>23</v>
      </c>
      <c r="G8" s="197">
        <v>22</v>
      </c>
      <c r="H8" s="197">
        <v>24</v>
      </c>
      <c r="I8" s="197">
        <v>23</v>
      </c>
      <c r="J8" s="197">
        <v>12</v>
      </c>
      <c r="L8" s="196">
        <v>2</v>
      </c>
      <c r="M8" s="196" t="s">
        <v>428</v>
      </c>
      <c r="N8" s="197">
        <v>17</v>
      </c>
      <c r="O8" s="197">
        <v>14</v>
      </c>
      <c r="P8" s="197">
        <v>17</v>
      </c>
      <c r="Q8" s="197">
        <v>10</v>
      </c>
      <c r="R8" s="197">
        <v>12</v>
      </c>
      <c r="S8" s="197">
        <v>14</v>
      </c>
      <c r="T8" s="197">
        <v>10</v>
      </c>
      <c r="U8" s="197">
        <v>14</v>
      </c>
      <c r="V8" s="197">
        <v>12</v>
      </c>
      <c r="W8" s="197">
        <v>19</v>
      </c>
      <c r="X8" s="197">
        <v>26</v>
      </c>
      <c r="Y8" s="197">
        <v>40</v>
      </c>
      <c r="Z8" s="197">
        <v>53</v>
      </c>
      <c r="AA8" s="197">
        <v>40</v>
      </c>
      <c r="AB8" s="197">
        <v>26</v>
      </c>
      <c r="AC8" s="197">
        <v>25</v>
      </c>
      <c r="AD8" s="197">
        <v>24</v>
      </c>
      <c r="AE8" s="197">
        <v>17</v>
      </c>
      <c r="AF8" s="197">
        <v>15</v>
      </c>
      <c r="AG8" s="197">
        <v>21</v>
      </c>
      <c r="AH8" s="197">
        <v>20</v>
      </c>
      <c r="AI8" s="197">
        <v>14</v>
      </c>
      <c r="AJ8" s="197">
        <v>13</v>
      </c>
      <c r="AK8" s="197">
        <v>16</v>
      </c>
      <c r="AL8" s="197">
        <v>24</v>
      </c>
      <c r="AM8" s="197">
        <v>31</v>
      </c>
      <c r="AN8" s="197">
        <v>42</v>
      </c>
      <c r="AO8" s="197">
        <v>29</v>
      </c>
      <c r="AP8" s="220">
        <v>28</v>
      </c>
      <c r="AQ8" s="220">
        <v>37</v>
      </c>
      <c r="AR8" s="220">
        <v>679</v>
      </c>
      <c r="AS8" s="220">
        <v>674</v>
      </c>
      <c r="AT8" s="220">
        <v>39</v>
      </c>
    </row>
    <row r="9" spans="2:46" ht="18.75" customHeight="1" x14ac:dyDescent="0.2">
      <c r="B9" s="196">
        <v>3</v>
      </c>
      <c r="C9" s="196" t="s">
        <v>429</v>
      </c>
      <c r="D9" s="197">
        <v>76</v>
      </c>
      <c r="E9" s="197">
        <v>112</v>
      </c>
      <c r="F9" s="197">
        <v>152</v>
      </c>
      <c r="G9" s="197">
        <v>170</v>
      </c>
      <c r="H9" s="197">
        <v>279</v>
      </c>
      <c r="I9" s="197">
        <v>380</v>
      </c>
      <c r="J9" s="197">
        <v>453</v>
      </c>
      <c r="L9" s="196">
        <v>3</v>
      </c>
      <c r="M9" s="196" t="s">
        <v>429</v>
      </c>
      <c r="N9" s="197">
        <v>675</v>
      </c>
      <c r="O9" s="197">
        <v>777</v>
      </c>
      <c r="P9" s="197">
        <v>964</v>
      </c>
      <c r="Q9" s="194">
        <v>1069</v>
      </c>
      <c r="R9" s="197">
        <v>835</v>
      </c>
      <c r="S9" s="197">
        <v>607</v>
      </c>
      <c r="T9" s="197">
        <v>527</v>
      </c>
      <c r="U9" s="197">
        <v>662</v>
      </c>
      <c r="V9" s="197">
        <v>479</v>
      </c>
      <c r="W9" s="197">
        <v>652</v>
      </c>
      <c r="X9" s="197">
        <v>672</v>
      </c>
      <c r="Y9" s="197">
        <v>626</v>
      </c>
      <c r="Z9" s="197">
        <v>792</v>
      </c>
      <c r="AA9" s="197">
        <v>729</v>
      </c>
      <c r="AB9" s="197">
        <v>549</v>
      </c>
      <c r="AC9" s="197">
        <v>483</v>
      </c>
      <c r="AD9" s="197">
        <v>464</v>
      </c>
      <c r="AE9" s="197">
        <v>597</v>
      </c>
      <c r="AF9" s="197">
        <v>428</v>
      </c>
      <c r="AG9" s="197">
        <v>407</v>
      </c>
      <c r="AH9" s="197">
        <v>237</v>
      </c>
      <c r="AI9" s="197">
        <v>479</v>
      </c>
      <c r="AJ9" s="197">
        <v>339</v>
      </c>
      <c r="AK9" s="197">
        <v>238</v>
      </c>
      <c r="AL9" s="197">
        <v>413</v>
      </c>
      <c r="AM9" s="197">
        <v>384</v>
      </c>
      <c r="AN9" s="197">
        <v>279</v>
      </c>
      <c r="AO9" s="197">
        <v>388</v>
      </c>
      <c r="AP9" s="220">
        <v>473</v>
      </c>
      <c r="AQ9" s="220">
        <v>372</v>
      </c>
      <c r="AR9" s="220">
        <v>1006</v>
      </c>
      <c r="AS9" s="220">
        <v>2183</v>
      </c>
      <c r="AT9" s="220">
        <v>641</v>
      </c>
    </row>
    <row r="10" spans="2:46" ht="22.5" x14ac:dyDescent="0.2">
      <c r="B10" s="196">
        <v>4</v>
      </c>
      <c r="C10" s="196" t="s">
        <v>430</v>
      </c>
      <c r="D10" s="181" t="s">
        <v>66</v>
      </c>
      <c r="E10" s="181" t="s">
        <v>66</v>
      </c>
      <c r="F10" s="181" t="s">
        <v>66</v>
      </c>
      <c r="G10" s="181" t="s">
        <v>66</v>
      </c>
      <c r="H10" s="181">
        <v>79</v>
      </c>
      <c r="I10" s="181">
        <v>83</v>
      </c>
      <c r="J10" s="197">
        <v>64</v>
      </c>
      <c r="L10" s="196">
        <v>4</v>
      </c>
      <c r="M10" s="196" t="s">
        <v>430</v>
      </c>
      <c r="N10" s="197">
        <v>97</v>
      </c>
      <c r="O10" s="197">
        <v>139</v>
      </c>
      <c r="P10" s="197">
        <v>135</v>
      </c>
      <c r="Q10" s="197">
        <v>118</v>
      </c>
      <c r="R10" s="197">
        <v>153</v>
      </c>
      <c r="S10" s="197">
        <v>162</v>
      </c>
      <c r="T10" s="197">
        <v>192</v>
      </c>
      <c r="U10" s="197">
        <v>237</v>
      </c>
      <c r="V10" s="197">
        <v>288</v>
      </c>
      <c r="W10" s="197">
        <v>376</v>
      </c>
      <c r="X10" s="197">
        <v>483</v>
      </c>
      <c r="Y10" s="197">
        <v>348</v>
      </c>
      <c r="Z10" s="197">
        <v>342</v>
      </c>
      <c r="AA10" s="197">
        <v>407</v>
      </c>
      <c r="AB10" s="197">
        <v>356</v>
      </c>
      <c r="AC10" s="197">
        <v>298</v>
      </c>
      <c r="AD10" s="197">
        <v>334</v>
      </c>
      <c r="AE10" s="197">
        <v>480</v>
      </c>
      <c r="AF10" s="197">
        <v>417</v>
      </c>
      <c r="AG10" s="197">
        <v>602</v>
      </c>
      <c r="AH10" s="197">
        <v>595</v>
      </c>
      <c r="AI10" s="197">
        <v>880</v>
      </c>
      <c r="AJ10" s="197">
        <v>1023</v>
      </c>
      <c r="AK10" s="197">
        <v>431</v>
      </c>
      <c r="AL10" s="197">
        <v>450</v>
      </c>
      <c r="AM10" s="197">
        <v>359</v>
      </c>
      <c r="AN10" s="197">
        <v>250</v>
      </c>
      <c r="AO10" s="197">
        <v>234</v>
      </c>
      <c r="AP10" s="220">
        <v>264</v>
      </c>
      <c r="AQ10" s="220">
        <v>334</v>
      </c>
      <c r="AR10" s="220">
        <v>262</v>
      </c>
      <c r="AS10" s="220">
        <v>461</v>
      </c>
      <c r="AT10" s="220">
        <v>394</v>
      </c>
    </row>
    <row r="11" spans="2:46" ht="15.75" customHeight="1" x14ac:dyDescent="0.2">
      <c r="B11" s="196">
        <v>5</v>
      </c>
      <c r="C11" s="196" t="s">
        <v>431</v>
      </c>
      <c r="D11" s="181">
        <v>23</v>
      </c>
      <c r="E11" s="181">
        <v>30</v>
      </c>
      <c r="F11" s="181">
        <v>35</v>
      </c>
      <c r="G11" s="181">
        <v>62</v>
      </c>
      <c r="H11" s="181" t="s">
        <v>66</v>
      </c>
      <c r="I11" s="181" t="s">
        <v>66</v>
      </c>
      <c r="J11" s="197"/>
      <c r="L11" s="196">
        <v>5</v>
      </c>
      <c r="M11" s="196" t="s">
        <v>432</v>
      </c>
      <c r="N11" s="197">
        <v>27</v>
      </c>
      <c r="O11" s="197">
        <v>44</v>
      </c>
      <c r="P11" s="197">
        <v>3</v>
      </c>
      <c r="Q11" s="197">
        <v>66</v>
      </c>
      <c r="R11" s="197">
        <v>99</v>
      </c>
      <c r="S11" s="197">
        <v>94</v>
      </c>
      <c r="T11" s="197">
        <v>99</v>
      </c>
      <c r="U11" s="197">
        <v>167</v>
      </c>
      <c r="V11" s="197">
        <v>189</v>
      </c>
      <c r="W11" s="197">
        <v>215</v>
      </c>
      <c r="X11" s="197">
        <v>274</v>
      </c>
      <c r="Y11" s="197">
        <v>33</v>
      </c>
      <c r="Z11" s="197">
        <v>86</v>
      </c>
      <c r="AA11" s="197">
        <v>115</v>
      </c>
      <c r="AB11" s="197">
        <v>68</v>
      </c>
      <c r="AC11" s="197">
        <v>63</v>
      </c>
      <c r="AD11" s="197">
        <v>195</v>
      </c>
      <c r="AE11" s="197">
        <v>534</v>
      </c>
      <c r="AF11" s="197">
        <v>95</v>
      </c>
      <c r="AG11" s="197">
        <v>100</v>
      </c>
      <c r="AH11" s="197">
        <v>108</v>
      </c>
      <c r="AI11" s="197">
        <v>109</v>
      </c>
      <c r="AJ11" s="197">
        <v>78</v>
      </c>
      <c r="AK11" s="197">
        <v>69</v>
      </c>
      <c r="AL11" s="197">
        <v>418</v>
      </c>
      <c r="AM11" s="197">
        <v>30</v>
      </c>
      <c r="AN11" s="197">
        <v>31</v>
      </c>
      <c r="AO11" s="197">
        <v>31</v>
      </c>
      <c r="AP11" s="220">
        <v>33</v>
      </c>
      <c r="AQ11" s="220">
        <v>36</v>
      </c>
      <c r="AR11" s="220">
        <v>41</v>
      </c>
      <c r="AS11" s="220">
        <v>32</v>
      </c>
      <c r="AT11" s="220">
        <v>28</v>
      </c>
    </row>
    <row r="12" spans="2:46" ht="15.75" customHeight="1" x14ac:dyDescent="0.2">
      <c r="B12" s="196">
        <v>6</v>
      </c>
      <c r="C12" s="196" t="s">
        <v>432</v>
      </c>
      <c r="D12" s="197">
        <v>20</v>
      </c>
      <c r="E12" s="197">
        <v>20</v>
      </c>
      <c r="F12" s="197">
        <v>13</v>
      </c>
      <c r="G12" s="197">
        <v>19</v>
      </c>
      <c r="H12" s="197">
        <v>22</v>
      </c>
      <c r="I12" s="197">
        <v>26</v>
      </c>
      <c r="J12" s="197">
        <v>25</v>
      </c>
      <c r="L12" s="196">
        <v>6</v>
      </c>
      <c r="M12" s="196" t="s">
        <v>433</v>
      </c>
      <c r="N12" s="197">
        <v>3</v>
      </c>
      <c r="O12" s="197">
        <v>2</v>
      </c>
      <c r="P12" s="197">
        <v>3</v>
      </c>
      <c r="Q12" s="197">
        <v>3</v>
      </c>
      <c r="R12" s="197">
        <v>3</v>
      </c>
      <c r="S12" s="197">
        <v>4</v>
      </c>
      <c r="T12" s="197">
        <v>3</v>
      </c>
      <c r="U12" s="197">
        <v>5</v>
      </c>
      <c r="V12" s="197">
        <v>9</v>
      </c>
      <c r="W12" s="197">
        <v>8</v>
      </c>
      <c r="X12" s="197">
        <v>10</v>
      </c>
      <c r="Y12" s="197">
        <v>5</v>
      </c>
      <c r="Z12" s="197" t="s">
        <v>66</v>
      </c>
      <c r="AA12" s="197">
        <v>9</v>
      </c>
      <c r="AB12" s="197">
        <v>9</v>
      </c>
      <c r="AC12" s="197">
        <v>9</v>
      </c>
      <c r="AD12" s="197" t="s">
        <v>66</v>
      </c>
      <c r="AE12" s="197">
        <v>37</v>
      </c>
      <c r="AF12" s="197">
        <v>0</v>
      </c>
      <c r="AG12" s="197">
        <v>0</v>
      </c>
      <c r="AH12" s="197" t="s">
        <v>66</v>
      </c>
      <c r="AI12" s="197">
        <v>1</v>
      </c>
      <c r="AJ12" s="197">
        <v>0</v>
      </c>
      <c r="AK12" s="197" t="s">
        <v>66</v>
      </c>
      <c r="AL12" s="197" t="s">
        <v>66</v>
      </c>
      <c r="AM12" s="197">
        <v>1</v>
      </c>
      <c r="AN12" s="197" t="s">
        <v>78</v>
      </c>
      <c r="AO12" s="197">
        <v>1</v>
      </c>
      <c r="AP12" s="220" t="s">
        <v>66</v>
      </c>
      <c r="AQ12" s="220" t="s">
        <v>66</v>
      </c>
      <c r="AR12" s="220">
        <v>1</v>
      </c>
      <c r="AS12" s="220" t="s">
        <v>66</v>
      </c>
    </row>
    <row r="13" spans="2:46" ht="15.75" customHeight="1" x14ac:dyDescent="0.2">
      <c r="B13" s="196">
        <v>7</v>
      </c>
      <c r="C13" s="196" t="s">
        <v>433</v>
      </c>
      <c r="D13" s="197">
        <v>2</v>
      </c>
      <c r="E13" s="197">
        <v>1</v>
      </c>
      <c r="F13" s="197">
        <v>3</v>
      </c>
      <c r="G13" s="197">
        <v>3</v>
      </c>
      <c r="H13" s="197">
        <v>3</v>
      </c>
      <c r="I13" s="197">
        <v>3</v>
      </c>
      <c r="J13" s="197">
        <v>3</v>
      </c>
      <c r="L13" s="196">
        <v>7</v>
      </c>
      <c r="M13" s="196" t="s">
        <v>434</v>
      </c>
      <c r="N13" s="197">
        <v>1</v>
      </c>
      <c r="O13" s="197">
        <v>1</v>
      </c>
      <c r="P13" s="197">
        <v>1</v>
      </c>
      <c r="Q13" s="197" t="s">
        <v>66</v>
      </c>
      <c r="R13" s="197">
        <v>1</v>
      </c>
      <c r="S13" s="197">
        <v>2</v>
      </c>
      <c r="T13" s="197">
        <v>1</v>
      </c>
      <c r="U13" s="197">
        <v>1</v>
      </c>
      <c r="V13" s="197">
        <v>1</v>
      </c>
      <c r="W13" s="197">
        <v>1</v>
      </c>
      <c r="X13" s="197">
        <v>2</v>
      </c>
      <c r="Y13" s="197">
        <v>2</v>
      </c>
      <c r="Z13" s="197">
        <v>3</v>
      </c>
      <c r="AA13" s="197">
        <v>1</v>
      </c>
      <c r="AB13" s="197">
        <v>2</v>
      </c>
      <c r="AC13" s="197">
        <v>3</v>
      </c>
      <c r="AD13" s="197">
        <v>1</v>
      </c>
      <c r="AE13" s="197">
        <v>1</v>
      </c>
      <c r="AF13" s="197">
        <v>1</v>
      </c>
      <c r="AG13" s="197">
        <v>1</v>
      </c>
      <c r="AH13" s="197">
        <v>2</v>
      </c>
      <c r="AI13" s="197">
        <v>1</v>
      </c>
      <c r="AJ13" s="197">
        <v>1</v>
      </c>
      <c r="AK13" s="405">
        <v>1</v>
      </c>
      <c r="AL13" s="405">
        <v>1</v>
      </c>
      <c r="AM13" s="409" t="s">
        <v>78</v>
      </c>
      <c r="AN13" s="405">
        <v>3</v>
      </c>
      <c r="AO13" s="405">
        <v>3</v>
      </c>
      <c r="AP13" s="220">
        <v>4</v>
      </c>
      <c r="AQ13" s="220" t="s">
        <v>66</v>
      </c>
      <c r="AR13" s="220" t="s">
        <v>66</v>
      </c>
      <c r="AS13" s="220" t="s">
        <v>66</v>
      </c>
    </row>
    <row r="14" spans="2:46" ht="15.75" customHeight="1" x14ac:dyDescent="0.2">
      <c r="B14" s="196">
        <v>8</v>
      </c>
      <c r="C14" s="196" t="s">
        <v>434</v>
      </c>
      <c r="D14" s="197">
        <v>1</v>
      </c>
      <c r="E14" s="197">
        <v>1</v>
      </c>
      <c r="F14" s="197">
        <v>1</v>
      </c>
      <c r="G14" s="197">
        <v>1</v>
      </c>
      <c r="H14" s="197">
        <v>1</v>
      </c>
      <c r="I14" s="197">
        <v>2</v>
      </c>
      <c r="J14" s="197">
        <v>1</v>
      </c>
      <c r="L14" s="196">
        <v>8</v>
      </c>
      <c r="M14" s="196" t="s">
        <v>435</v>
      </c>
      <c r="N14" s="197">
        <v>54</v>
      </c>
      <c r="O14" s="197">
        <v>75</v>
      </c>
      <c r="P14" s="197">
        <v>85</v>
      </c>
      <c r="Q14" s="197">
        <v>100</v>
      </c>
      <c r="R14" s="197">
        <v>114</v>
      </c>
      <c r="S14" s="197">
        <v>143</v>
      </c>
      <c r="T14" s="197">
        <v>165</v>
      </c>
      <c r="U14" s="197">
        <v>185</v>
      </c>
      <c r="V14" s="197">
        <v>218</v>
      </c>
      <c r="W14" s="197">
        <v>298</v>
      </c>
      <c r="X14" s="197">
        <v>311</v>
      </c>
      <c r="Y14" s="197">
        <v>346</v>
      </c>
      <c r="Z14" s="197">
        <v>431</v>
      </c>
      <c r="AA14" s="197">
        <v>199</v>
      </c>
      <c r="AB14" s="197">
        <v>167</v>
      </c>
      <c r="AC14" s="197">
        <v>127</v>
      </c>
      <c r="AD14" s="197">
        <v>170</v>
      </c>
      <c r="AE14" s="197">
        <v>159</v>
      </c>
      <c r="AF14" s="197">
        <v>515</v>
      </c>
      <c r="AG14" s="197">
        <v>264</v>
      </c>
      <c r="AH14" s="197">
        <v>191</v>
      </c>
      <c r="AI14" s="197">
        <v>112</v>
      </c>
      <c r="AJ14" s="197">
        <v>123</v>
      </c>
      <c r="AK14" s="405">
        <v>134</v>
      </c>
      <c r="AL14" s="405">
        <v>166</v>
      </c>
      <c r="AM14" s="405">
        <v>146</v>
      </c>
      <c r="AN14" s="405">
        <v>186</v>
      </c>
      <c r="AO14" s="405">
        <v>205</v>
      </c>
      <c r="AP14" s="220">
        <v>194</v>
      </c>
      <c r="AQ14" s="220">
        <v>170</v>
      </c>
      <c r="AR14" s="220">
        <v>295</v>
      </c>
      <c r="AS14" s="220">
        <v>237</v>
      </c>
      <c r="AT14" s="220">
        <v>260</v>
      </c>
    </row>
    <row r="15" spans="2:46" ht="15.75" customHeight="1" x14ac:dyDescent="0.2">
      <c r="B15" s="196">
        <v>9</v>
      </c>
      <c r="C15" s="196" t="s">
        <v>435</v>
      </c>
      <c r="D15" s="197">
        <v>25</v>
      </c>
      <c r="E15" s="197">
        <v>26</v>
      </c>
      <c r="F15" s="197">
        <v>30</v>
      </c>
      <c r="G15" s="197">
        <v>35</v>
      </c>
      <c r="H15" s="197">
        <v>36</v>
      </c>
      <c r="I15" s="197">
        <v>41</v>
      </c>
      <c r="J15" s="197">
        <v>48</v>
      </c>
      <c r="L15" s="196">
        <v>9</v>
      </c>
      <c r="M15" s="196" t="s">
        <v>436</v>
      </c>
      <c r="N15" s="197" t="s">
        <v>66</v>
      </c>
      <c r="O15" s="197" t="s">
        <v>66</v>
      </c>
      <c r="P15" s="197" t="s">
        <v>66</v>
      </c>
      <c r="Q15" s="197" t="s">
        <v>66</v>
      </c>
      <c r="R15" s="197" t="s">
        <v>66</v>
      </c>
      <c r="S15" s="197" t="s">
        <v>66</v>
      </c>
      <c r="T15" s="197" t="s">
        <v>66</v>
      </c>
      <c r="U15" s="197" t="s">
        <v>66</v>
      </c>
      <c r="V15" s="197" t="s">
        <v>66</v>
      </c>
      <c r="W15" s="197" t="s">
        <v>66</v>
      </c>
      <c r="X15" s="197" t="s">
        <v>66</v>
      </c>
      <c r="Y15" s="197" t="s">
        <v>66</v>
      </c>
      <c r="Z15" s="197" t="s">
        <v>66</v>
      </c>
      <c r="AA15" s="197" t="s">
        <v>66</v>
      </c>
      <c r="AB15" s="197" t="s">
        <v>66</v>
      </c>
      <c r="AC15" s="197" t="s">
        <v>66</v>
      </c>
      <c r="AD15" s="197" t="s">
        <v>66</v>
      </c>
      <c r="AE15" s="197" t="s">
        <v>66</v>
      </c>
      <c r="AF15" s="197" t="s">
        <v>66</v>
      </c>
      <c r="AG15" s="197" t="s">
        <v>66</v>
      </c>
      <c r="AH15" s="197" t="s">
        <v>66</v>
      </c>
      <c r="AI15" s="197">
        <v>0</v>
      </c>
      <c r="AJ15" s="197">
        <v>0</v>
      </c>
      <c r="AK15" s="410"/>
      <c r="AL15" s="410"/>
      <c r="AM15" s="410" t="s">
        <v>78</v>
      </c>
      <c r="AN15" s="410" t="s">
        <v>66</v>
      </c>
      <c r="AO15" s="410" t="s">
        <v>66</v>
      </c>
      <c r="AP15" s="220" t="s">
        <v>66</v>
      </c>
      <c r="AQ15" s="220" t="s">
        <v>66</v>
      </c>
      <c r="AR15" s="220" t="s">
        <v>66</v>
      </c>
      <c r="AS15" s="220" t="s">
        <v>66</v>
      </c>
      <c r="AT15" s="220">
        <v>2</v>
      </c>
    </row>
    <row r="16" spans="2:46" ht="15.75" customHeight="1" x14ac:dyDescent="0.2">
      <c r="B16" s="196">
        <v>10</v>
      </c>
      <c r="C16" s="196" t="s">
        <v>436</v>
      </c>
      <c r="D16" s="197" t="s">
        <v>66</v>
      </c>
      <c r="E16" s="197" t="s">
        <v>66</v>
      </c>
      <c r="F16" s="197" t="s">
        <v>66</v>
      </c>
      <c r="G16" s="197" t="s">
        <v>66</v>
      </c>
      <c r="H16" s="197" t="s">
        <v>66</v>
      </c>
      <c r="I16" s="197" t="s">
        <v>66</v>
      </c>
      <c r="J16" s="197" t="s">
        <v>66</v>
      </c>
      <c r="L16" s="196">
        <v>10</v>
      </c>
      <c r="M16" s="196" t="s">
        <v>437</v>
      </c>
      <c r="N16" s="197">
        <v>9</v>
      </c>
      <c r="O16" s="197">
        <v>11</v>
      </c>
      <c r="P16" s="197">
        <v>12</v>
      </c>
      <c r="Q16" s="197">
        <v>14</v>
      </c>
      <c r="R16" s="197">
        <v>16</v>
      </c>
      <c r="S16" s="197">
        <v>19</v>
      </c>
      <c r="T16" s="197">
        <v>21</v>
      </c>
      <c r="U16" s="197">
        <v>20</v>
      </c>
      <c r="V16" s="197">
        <v>19</v>
      </c>
      <c r="W16" s="197">
        <v>25</v>
      </c>
      <c r="X16" s="197">
        <v>50</v>
      </c>
      <c r="Y16" s="197">
        <v>28</v>
      </c>
      <c r="Z16" s="197">
        <v>43</v>
      </c>
      <c r="AA16" s="197">
        <v>70</v>
      </c>
      <c r="AB16" s="197">
        <v>42</v>
      </c>
      <c r="AC16" s="197">
        <v>62</v>
      </c>
      <c r="AD16" s="197">
        <v>51</v>
      </c>
      <c r="AE16" s="197">
        <v>49</v>
      </c>
      <c r="AF16" s="197">
        <v>54</v>
      </c>
      <c r="AG16" s="197">
        <v>63</v>
      </c>
      <c r="AH16" s="197">
        <v>73</v>
      </c>
      <c r="AI16" s="197">
        <v>84</v>
      </c>
      <c r="AJ16" s="197">
        <v>98</v>
      </c>
      <c r="AK16" s="405">
        <v>97</v>
      </c>
      <c r="AL16" s="405">
        <v>98</v>
      </c>
      <c r="AM16" s="405">
        <v>121</v>
      </c>
      <c r="AN16" s="405">
        <v>131</v>
      </c>
      <c r="AO16" s="405">
        <v>200</v>
      </c>
      <c r="AP16" s="220">
        <v>269</v>
      </c>
      <c r="AQ16" s="220">
        <v>310</v>
      </c>
      <c r="AR16" s="220">
        <v>380</v>
      </c>
      <c r="AS16" s="220">
        <v>422</v>
      </c>
      <c r="AT16" s="220">
        <v>378</v>
      </c>
    </row>
    <row r="17" spans="2:46" ht="15.75" customHeight="1" x14ac:dyDescent="0.2">
      <c r="B17" s="196">
        <v>11</v>
      </c>
      <c r="C17" s="196" t="s">
        <v>437</v>
      </c>
      <c r="D17" s="197">
        <v>3</v>
      </c>
      <c r="E17" s="197">
        <v>5</v>
      </c>
      <c r="F17" s="197">
        <v>5</v>
      </c>
      <c r="G17" s="197">
        <v>6</v>
      </c>
      <c r="H17" s="197">
        <v>7</v>
      </c>
      <c r="I17" s="197">
        <v>9</v>
      </c>
      <c r="J17" s="197">
        <v>8</v>
      </c>
      <c r="L17" s="196">
        <v>11</v>
      </c>
      <c r="M17" s="196" t="s">
        <v>438</v>
      </c>
      <c r="N17" s="197">
        <v>30</v>
      </c>
      <c r="O17" s="197">
        <v>39</v>
      </c>
      <c r="P17" s="197">
        <v>82</v>
      </c>
      <c r="Q17" s="197">
        <v>36</v>
      </c>
      <c r="R17" s="197">
        <v>41</v>
      </c>
      <c r="S17" s="197">
        <v>48</v>
      </c>
      <c r="T17" s="197">
        <v>60</v>
      </c>
      <c r="U17" s="197">
        <v>70</v>
      </c>
      <c r="V17" s="197">
        <v>75</v>
      </c>
      <c r="W17" s="197">
        <v>177</v>
      </c>
      <c r="X17" s="197">
        <v>160</v>
      </c>
      <c r="Y17" s="197">
        <v>327</v>
      </c>
      <c r="Z17" s="197">
        <v>269</v>
      </c>
      <c r="AA17" s="197">
        <v>259</v>
      </c>
      <c r="AB17" s="197">
        <v>200</v>
      </c>
      <c r="AC17" s="197">
        <v>245</v>
      </c>
      <c r="AD17" s="197">
        <v>217</v>
      </c>
      <c r="AE17" s="197">
        <v>206</v>
      </c>
      <c r="AF17" s="197">
        <v>251</v>
      </c>
      <c r="AG17" s="197">
        <v>315</v>
      </c>
      <c r="AH17" s="197">
        <v>555</v>
      </c>
      <c r="AI17" s="197">
        <v>385</v>
      </c>
      <c r="AJ17" s="194">
        <v>346</v>
      </c>
      <c r="AK17" s="405">
        <v>300</v>
      </c>
      <c r="AL17" s="405">
        <v>253</v>
      </c>
      <c r="AM17" s="405">
        <v>369</v>
      </c>
      <c r="AN17" s="405">
        <v>721</v>
      </c>
      <c r="AO17" s="405">
        <v>703</v>
      </c>
      <c r="AP17" s="220">
        <v>592</v>
      </c>
      <c r="AQ17" s="220">
        <v>1006</v>
      </c>
      <c r="AR17" s="220">
        <v>961</v>
      </c>
      <c r="AS17" s="220">
        <v>1124</v>
      </c>
      <c r="AT17" s="220">
        <v>1204</v>
      </c>
    </row>
    <row r="18" spans="2:46" ht="15.75" customHeight="1" x14ac:dyDescent="0.2">
      <c r="B18" s="196">
        <v>12</v>
      </c>
      <c r="C18" s="196" t="s">
        <v>438</v>
      </c>
      <c r="D18" s="197">
        <v>6</v>
      </c>
      <c r="E18" s="197">
        <v>12</v>
      </c>
      <c r="F18" s="197">
        <v>11</v>
      </c>
      <c r="G18" s="197">
        <v>11</v>
      </c>
      <c r="H18" s="197">
        <v>14</v>
      </c>
      <c r="I18" s="197">
        <v>19</v>
      </c>
      <c r="J18" s="197">
        <v>23</v>
      </c>
      <c r="L18" s="608" t="s">
        <v>439</v>
      </c>
      <c r="M18" s="608"/>
      <c r="N18" s="187">
        <v>2070</v>
      </c>
      <c r="O18" s="187">
        <v>2279</v>
      </c>
      <c r="P18" s="187">
        <v>2574</v>
      </c>
      <c r="Q18" s="187">
        <v>2792</v>
      </c>
      <c r="R18" s="187">
        <v>2770</v>
      </c>
      <c r="S18" s="187">
        <v>2658</v>
      </c>
      <c r="T18" s="187">
        <v>2844</v>
      </c>
      <c r="U18" s="187">
        <v>3073</v>
      </c>
      <c r="V18" s="187">
        <v>3261</v>
      </c>
      <c r="W18" s="187">
        <v>3806</v>
      </c>
      <c r="X18" s="187">
        <v>4088</v>
      </c>
      <c r="Y18" s="187">
        <v>4061</v>
      </c>
      <c r="Z18" s="187">
        <v>4310</v>
      </c>
      <c r="AA18" s="187">
        <v>4276</v>
      </c>
      <c r="AB18" s="187">
        <v>3930</v>
      </c>
      <c r="AC18" s="187">
        <v>3776</v>
      </c>
      <c r="AD18" s="187">
        <v>4008</v>
      </c>
      <c r="AE18" s="187">
        <v>4665</v>
      </c>
      <c r="AF18" s="187">
        <v>4337</v>
      </c>
      <c r="AG18" s="187">
        <v>4243</v>
      </c>
      <c r="AH18" s="187">
        <v>4161</v>
      </c>
      <c r="AI18" s="187">
        <v>4402</v>
      </c>
      <c r="AJ18" s="187">
        <v>4221</v>
      </c>
      <c r="AK18" s="187">
        <v>3576</v>
      </c>
      <c r="AL18" s="187">
        <v>3911</v>
      </c>
      <c r="AM18" s="187">
        <v>3983</v>
      </c>
      <c r="AN18" s="187">
        <v>4720</v>
      </c>
      <c r="AO18" s="187">
        <v>5336</v>
      </c>
      <c r="AP18" s="187">
        <v>7457</v>
      </c>
      <c r="AQ18" s="187">
        <v>8121</v>
      </c>
      <c r="AR18" s="187">
        <v>7301</v>
      </c>
      <c r="AS18" s="187">
        <v>9066</v>
      </c>
      <c r="AT18" s="187">
        <v>7814</v>
      </c>
    </row>
    <row r="19" spans="2:46" ht="15.75" customHeight="1" x14ac:dyDescent="0.2">
      <c r="B19" s="608" t="s">
        <v>439</v>
      </c>
      <c r="C19" s="608"/>
      <c r="D19" s="297">
        <v>844</v>
      </c>
      <c r="E19" s="297">
        <v>902</v>
      </c>
      <c r="F19" s="187">
        <v>1027</v>
      </c>
      <c r="G19" s="187">
        <v>1490</v>
      </c>
      <c r="H19" s="187">
        <v>1335</v>
      </c>
      <c r="I19" s="297">
        <v>1521</v>
      </c>
      <c r="J19" s="187">
        <v>1659</v>
      </c>
      <c r="L19" s="608" t="s">
        <v>440</v>
      </c>
      <c r="M19" s="608"/>
      <c r="N19" s="297">
        <v>2</v>
      </c>
      <c r="O19" s="297">
        <v>4</v>
      </c>
      <c r="P19" s="297">
        <v>4</v>
      </c>
      <c r="Q19" s="297">
        <v>6</v>
      </c>
      <c r="R19" s="297">
        <v>8</v>
      </c>
      <c r="S19" s="297">
        <v>8</v>
      </c>
      <c r="T19" s="297">
        <v>7</v>
      </c>
      <c r="U19" s="297">
        <v>10</v>
      </c>
      <c r="V19" s="297">
        <v>13</v>
      </c>
      <c r="W19" s="297">
        <v>13</v>
      </c>
      <c r="X19" s="297">
        <v>11</v>
      </c>
      <c r="Y19" s="297">
        <v>16</v>
      </c>
      <c r="Z19" s="297">
        <v>18</v>
      </c>
      <c r="AA19" s="297">
        <v>11</v>
      </c>
      <c r="AB19" s="297">
        <v>7</v>
      </c>
      <c r="AC19" s="297">
        <v>7</v>
      </c>
      <c r="AD19" s="297">
        <v>13</v>
      </c>
      <c r="AE19" s="297">
        <v>11</v>
      </c>
      <c r="AF19" s="297">
        <v>22</v>
      </c>
      <c r="AG19" s="297">
        <v>12</v>
      </c>
      <c r="AH19" s="297">
        <v>20</v>
      </c>
      <c r="AI19" s="297">
        <v>77</v>
      </c>
      <c r="AJ19" s="297">
        <v>11</v>
      </c>
      <c r="AK19" s="297">
        <v>25</v>
      </c>
      <c r="AL19" s="297">
        <v>12</v>
      </c>
      <c r="AM19" s="297">
        <v>16</v>
      </c>
      <c r="AN19" s="297">
        <v>17</v>
      </c>
      <c r="AO19" s="297">
        <v>15</v>
      </c>
      <c r="AP19" s="297">
        <v>13</v>
      </c>
      <c r="AQ19" s="297">
        <v>9</v>
      </c>
      <c r="AR19" s="297">
        <v>9</v>
      </c>
      <c r="AS19" s="297">
        <v>18</v>
      </c>
      <c r="AT19" s="297">
        <v>8</v>
      </c>
    </row>
    <row r="20" spans="2:46" ht="15.75" customHeight="1" x14ac:dyDescent="0.2">
      <c r="B20" s="608" t="s">
        <v>440</v>
      </c>
      <c r="C20" s="608"/>
      <c r="D20" s="297" t="s">
        <v>66</v>
      </c>
      <c r="E20" s="297">
        <v>2</v>
      </c>
      <c r="F20" s="297">
        <v>1</v>
      </c>
      <c r="G20" s="297">
        <v>1</v>
      </c>
      <c r="H20" s="297">
        <v>2</v>
      </c>
      <c r="I20" s="297">
        <v>2</v>
      </c>
      <c r="J20" s="297">
        <v>1</v>
      </c>
      <c r="L20" s="608" t="s">
        <v>441</v>
      </c>
      <c r="M20" s="608"/>
      <c r="N20" s="197" t="s">
        <v>66</v>
      </c>
      <c r="O20" s="297">
        <v>2</v>
      </c>
      <c r="P20" s="297">
        <v>1</v>
      </c>
      <c r="Q20" s="197" t="s">
        <v>66</v>
      </c>
      <c r="R20" s="197" t="s">
        <v>66</v>
      </c>
      <c r="S20" s="297">
        <v>2</v>
      </c>
      <c r="T20" s="187">
        <v>1804</v>
      </c>
      <c r="U20" s="297">
        <v>48</v>
      </c>
      <c r="V20" s="297">
        <v>208</v>
      </c>
      <c r="W20" s="297">
        <v>78</v>
      </c>
      <c r="X20" s="297">
        <v>20</v>
      </c>
      <c r="Y20" s="187">
        <v>2435</v>
      </c>
      <c r="Z20" s="297">
        <v>85</v>
      </c>
      <c r="AA20" s="297">
        <v>88</v>
      </c>
      <c r="AB20" s="297">
        <v>26</v>
      </c>
      <c r="AC20" s="187">
        <v>2508</v>
      </c>
      <c r="AD20" s="187">
        <v>1011</v>
      </c>
      <c r="AE20" s="297">
        <v>528</v>
      </c>
      <c r="AF20" s="187">
        <v>1068</v>
      </c>
      <c r="AG20" s="187">
        <v>1247</v>
      </c>
      <c r="AH20" s="297">
        <v>685</v>
      </c>
      <c r="AI20" s="297">
        <v>865</v>
      </c>
      <c r="AJ20" s="297">
        <v>586</v>
      </c>
      <c r="AK20" s="187">
        <v>314</v>
      </c>
      <c r="AL20" s="297">
        <v>15</v>
      </c>
      <c r="AM20" s="187">
        <v>54</v>
      </c>
      <c r="AN20" s="187">
        <v>89</v>
      </c>
      <c r="AO20" s="297">
        <v>398</v>
      </c>
      <c r="AP20" s="297">
        <v>6</v>
      </c>
      <c r="AQ20" s="297">
        <v>12</v>
      </c>
      <c r="AR20" s="297">
        <v>72</v>
      </c>
      <c r="AS20" s="297">
        <v>172</v>
      </c>
      <c r="AT20" s="297">
        <v>106</v>
      </c>
    </row>
    <row r="21" spans="2:46" ht="15.75" customHeight="1" thickBot="1" x14ac:dyDescent="0.25">
      <c r="B21" s="608" t="s">
        <v>441</v>
      </c>
      <c r="C21" s="608"/>
      <c r="D21" s="297" t="s">
        <v>66</v>
      </c>
      <c r="E21" s="297" t="s">
        <v>66</v>
      </c>
      <c r="F21" s="297" t="s">
        <v>66</v>
      </c>
      <c r="G21" s="297" t="s">
        <v>66</v>
      </c>
      <c r="H21" s="297" t="s">
        <v>66</v>
      </c>
      <c r="I21" s="297" t="s">
        <v>66</v>
      </c>
      <c r="J21" s="297" t="s">
        <v>66</v>
      </c>
      <c r="L21" s="201"/>
      <c r="M21" s="201"/>
      <c r="N21" s="201"/>
      <c r="O21" s="201"/>
      <c r="P21" s="201"/>
      <c r="Q21" s="201"/>
      <c r="R21" s="201"/>
      <c r="S21" s="201"/>
      <c r="T21" s="201"/>
      <c r="U21" s="201"/>
      <c r="V21" s="201"/>
      <c r="W21" s="201"/>
      <c r="X21" s="201"/>
      <c r="Y21" s="201"/>
      <c r="Z21" s="201"/>
      <c r="AA21" s="201"/>
      <c r="AB21" s="326"/>
      <c r="AC21" s="326"/>
      <c r="AD21" s="326"/>
      <c r="AE21" s="326"/>
      <c r="AF21" s="326"/>
      <c r="AG21" s="326"/>
      <c r="AH21" s="326"/>
      <c r="AI21" s="201"/>
      <c r="AJ21" s="201"/>
      <c r="AK21" s="410"/>
      <c r="AL21" s="410"/>
      <c r="AM21" s="410"/>
      <c r="AN21" s="410"/>
      <c r="AO21" s="410"/>
    </row>
    <row r="22" spans="2:46" ht="16.5" customHeight="1" thickTop="1" thickBot="1" x14ac:dyDescent="0.25">
      <c r="B22" s="201"/>
      <c r="C22" s="201"/>
      <c r="D22" s="201"/>
      <c r="E22" s="201"/>
      <c r="F22" s="201"/>
      <c r="G22" s="201"/>
      <c r="H22" s="201"/>
      <c r="I22" s="201"/>
      <c r="J22" s="201"/>
      <c r="L22" s="406"/>
      <c r="M22" s="406" t="s">
        <v>442</v>
      </c>
      <c r="N22" s="300">
        <v>2072</v>
      </c>
      <c r="O22" s="300">
        <v>2285</v>
      </c>
      <c r="P22" s="300">
        <v>2579</v>
      </c>
      <c r="Q22" s="300">
        <v>2798</v>
      </c>
      <c r="R22" s="300">
        <v>2778</v>
      </c>
      <c r="S22" s="300">
        <v>2668</v>
      </c>
      <c r="T22" s="300">
        <v>4656</v>
      </c>
      <c r="U22" s="300">
        <v>3131</v>
      </c>
      <c r="V22" s="300">
        <v>3481</v>
      </c>
      <c r="W22" s="300">
        <v>3897</v>
      </c>
      <c r="X22" s="300">
        <v>4119</v>
      </c>
      <c r="Y22" s="300">
        <v>6512</v>
      </c>
      <c r="Z22" s="300">
        <v>4413</v>
      </c>
      <c r="AA22" s="300">
        <v>4375</v>
      </c>
      <c r="AB22" s="300">
        <v>3963</v>
      </c>
      <c r="AC22" s="300">
        <v>6291</v>
      </c>
      <c r="AD22" s="300">
        <v>5032</v>
      </c>
      <c r="AE22" s="300">
        <v>5204</v>
      </c>
      <c r="AF22" s="300">
        <v>5427</v>
      </c>
      <c r="AG22" s="300">
        <v>5502</v>
      </c>
      <c r="AH22" s="300">
        <v>4866</v>
      </c>
      <c r="AI22" s="300">
        <v>5344</v>
      </c>
      <c r="AJ22" s="300">
        <v>4819</v>
      </c>
      <c r="AK22" s="2">
        <v>3915</v>
      </c>
      <c r="AL22" s="2">
        <v>3938</v>
      </c>
      <c r="AM22" s="2">
        <v>4054</v>
      </c>
      <c r="AN22" s="2">
        <v>4826</v>
      </c>
      <c r="AO22" s="2">
        <v>5749</v>
      </c>
      <c r="AP22" s="2">
        <v>7476</v>
      </c>
      <c r="AQ22" s="2">
        <v>8142</v>
      </c>
      <c r="AR22" s="2">
        <v>7382</v>
      </c>
      <c r="AS22" s="2">
        <v>9256</v>
      </c>
      <c r="AT22" s="2">
        <v>7928</v>
      </c>
    </row>
    <row r="23" spans="2:46" ht="15.75" customHeight="1" thickTop="1" thickBot="1" x14ac:dyDescent="0.25">
      <c r="B23" s="406"/>
      <c r="C23" s="406" t="s">
        <v>442</v>
      </c>
      <c r="D23" s="176">
        <v>844</v>
      </c>
      <c r="E23" s="176">
        <v>904</v>
      </c>
      <c r="F23" s="300">
        <v>1028</v>
      </c>
      <c r="G23" s="300">
        <v>1491</v>
      </c>
      <c r="H23" s="300">
        <v>1337</v>
      </c>
      <c r="I23" s="300">
        <v>1523</v>
      </c>
      <c r="J23" s="300">
        <v>1662</v>
      </c>
      <c r="AL23" s="609"/>
      <c r="AM23" s="609"/>
      <c r="AN23" s="609"/>
      <c r="AO23" s="609"/>
    </row>
    <row r="24" spans="2:46" ht="15" customHeight="1" thickTop="1" x14ac:dyDescent="0.2">
      <c r="B24" s="220" t="s">
        <v>443</v>
      </c>
    </row>
    <row r="25" spans="2:46" ht="9.75" customHeight="1" x14ac:dyDescent="0.2"/>
    <row r="26" spans="2:46" ht="14.25" customHeight="1" x14ac:dyDescent="0.2">
      <c r="E26" s="411"/>
      <c r="F26" s="411"/>
      <c r="G26" s="411"/>
      <c r="H26" s="411"/>
      <c r="I26" s="411"/>
      <c r="J26" s="411"/>
      <c r="K26" s="411"/>
    </row>
    <row r="38" ht="12.75" customHeight="1" x14ac:dyDescent="0.2"/>
    <row r="39" ht="12.75" customHeight="1" x14ac:dyDescent="0.2"/>
    <row r="40" ht="12.75" customHeight="1" x14ac:dyDescent="0.2"/>
    <row r="41" ht="5.25" customHeight="1" x14ac:dyDescent="0.2"/>
    <row r="45" ht="18.75" customHeight="1" x14ac:dyDescent="0.2"/>
    <row r="46" ht="13.5" customHeight="1" x14ac:dyDescent="0.2"/>
    <row r="47" ht="14.25" customHeight="1" x14ac:dyDescent="0.2"/>
    <row r="59" ht="12.75" customHeight="1" x14ac:dyDescent="0.2"/>
    <row r="60" ht="12.75" customHeight="1" x14ac:dyDescent="0.2"/>
    <row r="61" ht="12.75" customHeight="1" x14ac:dyDescent="0.2"/>
    <row r="62" ht="6.75" customHeight="1" x14ac:dyDescent="0.2"/>
    <row r="66" ht="14.25" customHeight="1" x14ac:dyDescent="0.2"/>
    <row r="78" ht="12.75" customHeight="1" x14ac:dyDescent="0.2"/>
    <row r="79" ht="12.75" customHeight="1" x14ac:dyDescent="0.2"/>
    <row r="80" ht="12.75" customHeight="1" x14ac:dyDescent="0.2"/>
    <row r="81" ht="3.75" customHeight="1" x14ac:dyDescent="0.2"/>
    <row r="83" ht="13.5" customHeight="1" x14ac:dyDescent="0.2"/>
    <row r="85" ht="18.75" customHeight="1" x14ac:dyDescent="0.2"/>
    <row r="86" ht="13.5" customHeight="1" x14ac:dyDescent="0.2"/>
    <row r="87" ht="14.25" customHeight="1" x14ac:dyDescent="0.2"/>
    <row r="99" ht="12.75" customHeight="1" x14ac:dyDescent="0.2"/>
    <row r="100" ht="12.75" customHeight="1" x14ac:dyDescent="0.2"/>
    <row r="101" ht="12.75" customHeight="1" x14ac:dyDescent="0.2"/>
    <row r="102" ht="4.5" customHeight="1" x14ac:dyDescent="0.2"/>
  </sheetData>
  <mergeCells count="8">
    <mergeCell ref="B19:C19"/>
    <mergeCell ref="B20:C20"/>
    <mergeCell ref="B21:C21"/>
    <mergeCell ref="AL23:AO23"/>
    <mergeCell ref="L5:M5"/>
    <mergeCell ref="L18:M18"/>
    <mergeCell ref="L19:M19"/>
    <mergeCell ref="L20:M20"/>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3.1</vt:lpstr>
      <vt:lpstr>3.2</vt:lpstr>
      <vt:lpstr>3.3</vt:lpstr>
      <vt:lpstr>3.4</vt:lpstr>
      <vt:lpstr>3.5-Pun</vt:lpstr>
      <vt:lpstr>3.5-Sindh</vt:lpstr>
      <vt:lpstr>3.5-KPK</vt:lpstr>
      <vt:lpstr>3.5-Bal</vt:lpstr>
      <vt:lpstr>3.6</vt:lpstr>
      <vt:lpstr>3.7</vt:lpstr>
      <vt:lpstr>'3.4'!_Hlk106863011</vt:lpstr>
      <vt:lpstr>'3.4'!OLE_LINK3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sajad kiani</dc:creator>
  <cp:lastModifiedBy>Muhammad Sajjad Kiani - Statistics &amp; DWH</cp:lastModifiedBy>
  <dcterms:created xsi:type="dcterms:W3CDTF">2016-06-01T04:54:32Z</dcterms:created>
  <dcterms:modified xsi:type="dcterms:W3CDTF">2021-07-02T05:19:23Z</dcterms:modified>
</cp:coreProperties>
</file>