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300" windowHeight="8736"/>
  </bookViews>
  <sheets>
    <sheet name="Capital" sheetId="1" r:id="rId1"/>
    <sheet name="Total risk weighted assets" sheetId="2" r:id="rId2"/>
  </sheets>
  <definedNames>
    <definedName name="_xlnm.Print_Area" localSheetId="1">'Total risk weighted assets'!$B$1:$J$50</definedName>
  </definedNames>
  <calcPr calcId="125725"/>
</workbook>
</file>

<file path=xl/calcChain.xml><?xml version="1.0" encoding="utf-8"?>
<calcChain xmlns="http://schemas.openxmlformats.org/spreadsheetml/2006/main">
  <c r="H48" i="2"/>
  <c r="J48" s="1"/>
  <c r="J22"/>
  <c r="J21"/>
  <c r="J20"/>
  <c r="J19"/>
  <c r="J18"/>
  <c r="J16"/>
  <c r="J15"/>
  <c r="J14"/>
  <c r="J12"/>
  <c r="J10"/>
  <c r="J9"/>
  <c r="J7"/>
  <c r="H31" i="1"/>
  <c r="H21"/>
  <c r="H14"/>
  <c r="B2" i="2"/>
  <c r="J44"/>
  <c r="J43"/>
  <c r="J42"/>
  <c r="J41"/>
  <c r="J31"/>
  <c r="J30"/>
  <c r="J29"/>
  <c r="J28"/>
  <c r="J27"/>
  <c r="J26"/>
  <c r="J25"/>
  <c r="J24"/>
  <c r="H49" l="1"/>
  <c r="H22" i="1"/>
  <c r="J39" i="2"/>
  <c r="J38"/>
  <c r="J37"/>
  <c r="J36"/>
  <c r="J35"/>
  <c r="J49" s="1"/>
  <c r="J34"/>
  <c r="J33"/>
  <c r="H24" i="1" l="1"/>
  <c r="H35"/>
  <c r="H32"/>
  <c r="H33" l="1"/>
  <c r="H37" s="1"/>
  <c r="H39" s="1"/>
  <c r="H25"/>
  <c r="H36"/>
  <c r="H38" l="1"/>
</calcChain>
</file>

<file path=xl/sharedStrings.xml><?xml version="1.0" encoding="utf-8"?>
<sst xmlns="http://schemas.openxmlformats.org/spreadsheetml/2006/main" count="90" uniqueCount="88">
  <si>
    <t>Capital Adequacy Ratio</t>
  </si>
  <si>
    <t>Table - A</t>
  </si>
  <si>
    <t>#</t>
  </si>
  <si>
    <t>ITEMS</t>
  </si>
  <si>
    <t>Balance in Share Premium Account</t>
  </si>
  <si>
    <t>Un-appropriated Pofit/ (Loss)</t>
  </si>
  <si>
    <t xml:space="preserve">Shortfall in Provision required against Classified Assets </t>
  </si>
  <si>
    <t>Supplementary Capital</t>
  </si>
  <si>
    <t>Free available General Provisions or reserves for loan- losses up to maximum of 1.25% of risk weighted assets</t>
  </si>
  <si>
    <t>Risk Weighted Assets (as per Table B)</t>
  </si>
  <si>
    <t>Book Value
(Million)</t>
  </si>
  <si>
    <t>Risk Weight
(%)</t>
  </si>
  <si>
    <t>Adjusted Value
 (Million)</t>
  </si>
  <si>
    <t>Cash</t>
  </si>
  <si>
    <t>Balances with Central Banks:</t>
  </si>
  <si>
    <t>With State Bank of Pakistan</t>
  </si>
  <si>
    <t>Balances with Banks:</t>
  </si>
  <si>
    <t>With Scheduled Banks in Pakistan</t>
  </si>
  <si>
    <t>Investment in:</t>
  </si>
  <si>
    <t>Other Securities of Federal government</t>
  </si>
  <si>
    <t>Other Investments (TDRs of Banks/ MFBs)</t>
  </si>
  <si>
    <t>Loans &amp; Advances (Less Cash Margin and Govt. Securities Held):</t>
  </si>
  <si>
    <t>Loans gauranteed by Federal Govt./ SBP</t>
  </si>
  <si>
    <t>Microcredit</t>
  </si>
  <si>
    <t>Staff Loans</t>
  </si>
  <si>
    <t>Other Assets</t>
  </si>
  <si>
    <t>Advance Tax</t>
  </si>
  <si>
    <t>Deposits &amp; Prepayments</t>
  </si>
  <si>
    <t>Accrued income on Advances</t>
  </si>
  <si>
    <t>Accrued income on Deposit accounts</t>
  </si>
  <si>
    <t>Accrued income on investments  PIBs/ T-Bills</t>
  </si>
  <si>
    <t>Accrued income on investments - Others</t>
  </si>
  <si>
    <t>Other Receiveable</t>
  </si>
  <si>
    <t>Total</t>
  </si>
  <si>
    <t>Discount on issuance of shares (insert negative amount)</t>
  </si>
  <si>
    <t>Intangible Assets/ Goodwill (net of associated DTLs)</t>
  </si>
  <si>
    <t>Deficit on account of revaluation</t>
  </si>
  <si>
    <t>Sub-total (1.8 to 1.12)</t>
  </si>
  <si>
    <t>Sub-total (1.1 to 1.6)</t>
  </si>
  <si>
    <t xml:space="preserve">Common Equity Tier-1 </t>
  </si>
  <si>
    <t>Common Equity Tier-1 Capital (1.7 - 1.13)</t>
  </si>
  <si>
    <t>Additional Tier-1 Capital held</t>
  </si>
  <si>
    <t>Additional Tier-1 Capital recognized for capital (upto 25% of CET1 as calculated in 1.14)</t>
  </si>
  <si>
    <t>Depositors' Protection Fund</t>
  </si>
  <si>
    <t xml:space="preserve">Sub-ordinated debt </t>
  </si>
  <si>
    <t>Tier-2 Capital Held - Sub-total (3.1 to 3.4)</t>
  </si>
  <si>
    <t>Tier-2 Capital recognized for capital (upto 41.67% of CET1 capital)</t>
  </si>
  <si>
    <t>_____________________Microfinance Bank Limited</t>
  </si>
  <si>
    <t>Significant investment (amount which is more than 10% of the issued shares of the investee entity)</t>
  </si>
  <si>
    <t xml:space="preserve">Risk Weighted Assets </t>
  </si>
  <si>
    <t>Table - B</t>
  </si>
  <si>
    <t>Debentures, TFCs etc. of enterprises owned/ controlled by Govt.</t>
  </si>
  <si>
    <t>(a) Guaranteed by Federal Govt./ SBP</t>
  </si>
  <si>
    <t>(b) Not guaranteed by Federal Govt./ SBP</t>
  </si>
  <si>
    <t>Debentures, TFCs etc. of private sector enterprises</t>
  </si>
  <si>
    <t xml:space="preserve">Others </t>
  </si>
  <si>
    <t>Off-Balance Sheet Items</t>
  </si>
  <si>
    <t>Direct credit subsitutes (financial guarantees, general standby letter of credits, Acceptances etc.)</t>
  </si>
  <si>
    <t>Transaction relataed contingent liabilities (performance bond, bid bonds, SBLC related to particular transaction etc.)</t>
  </si>
  <si>
    <t>Other short term off-balance sheet items or contingent liabilities (maturity less than one year)</t>
  </si>
  <si>
    <t>Other long term off-balance sheet items or contingent liabilities (maturity greater than one year)</t>
  </si>
  <si>
    <t>Operational Risk</t>
  </si>
  <si>
    <t>Fully Paid-up Capital</t>
  </si>
  <si>
    <t>Reserve for issuance of Bonus Shares</t>
  </si>
  <si>
    <t>General/ Statutory Reserves (as disclosed on balance sheet)</t>
  </si>
  <si>
    <t>Amount (in PKR million)</t>
  </si>
  <si>
    <r>
      <t xml:space="preserve">Less: </t>
    </r>
    <r>
      <rPr>
        <sz val="9"/>
        <color theme="1"/>
        <rFont val="Cambria"/>
        <family val="1"/>
        <scheme val="major"/>
      </rPr>
      <t>(Do not insert negative numbers)</t>
    </r>
  </si>
  <si>
    <t>Deferred Tax Assets (net of DTLs) - subject to transitional arrangements</t>
  </si>
  <si>
    <t>Capital Adequacy Ratio (as of ___________________________)</t>
  </si>
  <si>
    <t>With NBP (only for such functions where NBP performs similar role as SBP</t>
  </si>
  <si>
    <t>Treasury Bills</t>
  </si>
  <si>
    <t>Federal/ Pakistan Investment Bonds</t>
  </si>
  <si>
    <t>Marketable securities (Shares/ Mutual Funds etc.)</t>
  </si>
  <si>
    <t>Loans secured by own deposits pledged</t>
  </si>
  <si>
    <t xml:space="preserve">Loans secured by Gold </t>
  </si>
  <si>
    <t>Loans fully secured by mortgage of residential or commercial property</t>
  </si>
  <si>
    <t>Fixed Assets (net of accumulated depreciation)</t>
  </si>
  <si>
    <t>Gross Income (as per latest available audited accounts)</t>
  </si>
  <si>
    <t>Tier-1 Capital (1.14 + 2.2)</t>
  </si>
  <si>
    <t>Total Capital (2.3+3.6)</t>
  </si>
  <si>
    <t>1st Year</t>
  </si>
  <si>
    <t>2nd Year</t>
  </si>
  <si>
    <t>3rd Year</t>
  </si>
  <si>
    <t>Revaluation reserves - net of taxes</t>
  </si>
  <si>
    <t>Minimum Capital Requirements (15% of Total Risk Weighted Assets as per item 5.1)</t>
  </si>
  <si>
    <t>Total Capital Held (as at Item 4 above)</t>
  </si>
  <si>
    <t>Capital Surplus/ (Shortfall) (5.3 - 5.2)</t>
  </si>
  <si>
    <t>Capital Adequacy Ratio (5.3/5.1*100)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</si>
</sst>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  <numFmt numFmtId="166" formatCode="[$-409]mmmm\ d\,\ yyyy;@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u/>
      <sz val="11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10"/>
      <color rgb="FF0070C0"/>
      <name val="Cambria"/>
      <family val="1"/>
      <scheme val="major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mbria"/>
      <family val="1"/>
      <scheme val="major"/>
    </font>
    <font>
      <b/>
      <sz val="11"/>
      <color theme="1"/>
      <name val="Calibri"/>
      <family val="2"/>
      <scheme val="minor"/>
    </font>
    <font>
      <sz val="1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1">
    <xf numFmtId="0" fontId="0" fillId="0" borderId="0" xfId="0"/>
    <xf numFmtId="0" fontId="3" fillId="0" borderId="0" xfId="0" applyFont="1"/>
    <xf numFmtId="15" fontId="3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165" fontId="3" fillId="0" borderId="0" xfId="0" applyNumberFormat="1" applyFont="1"/>
    <xf numFmtId="0" fontId="5" fillId="0" borderId="5" xfId="0" applyFont="1" applyBorder="1" applyAlignment="1">
      <alignment horizontal="center" vertical="center"/>
    </xf>
    <xf numFmtId="164" fontId="8" fillId="0" borderId="6" xfId="1" applyNumberFormat="1" applyFont="1" applyBorder="1"/>
    <xf numFmtId="164" fontId="3" fillId="0" borderId="6" xfId="1" applyNumberFormat="1" applyFont="1" applyBorder="1"/>
    <xf numFmtId="164" fontId="8" fillId="0" borderId="9" xfId="1" applyNumberFormat="1" applyFont="1" applyBorder="1"/>
    <xf numFmtId="164" fontId="3" fillId="2" borderId="10" xfId="1" applyNumberFormat="1" applyFont="1" applyFill="1" applyBorder="1"/>
    <xf numFmtId="0" fontId="3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64" fontId="8" fillId="0" borderId="12" xfId="1" applyNumberFormat="1" applyFont="1" applyBorder="1"/>
    <xf numFmtId="0" fontId="5" fillId="0" borderId="12" xfId="0" applyFont="1" applyBorder="1" applyAlignment="1">
      <alignment horizontal="center" vertical="center"/>
    </xf>
    <xf numFmtId="164" fontId="8" fillId="0" borderId="1" xfId="1" applyNumberFormat="1" applyFont="1" applyBorder="1"/>
    <xf numFmtId="164" fontId="8" fillId="0" borderId="11" xfId="1" applyNumberFormat="1" applyFont="1" applyBorder="1"/>
    <xf numFmtId="164" fontId="8" fillId="0" borderId="11" xfId="1" applyNumberFormat="1" applyFont="1" applyBorder="1" applyAlignment="1">
      <alignment horizontal="left"/>
    </xf>
    <xf numFmtId="0" fontId="5" fillId="0" borderId="13" xfId="0" applyFont="1" applyBorder="1" applyAlignment="1">
      <alignment horizontal="center" vertical="center"/>
    </xf>
    <xf numFmtId="10" fontId="8" fillId="0" borderId="1" xfId="2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2" borderId="1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9" fontId="7" fillId="0" borderId="14" xfId="0" applyNumberFormat="1" applyFont="1" applyBorder="1" applyAlignment="1">
      <alignment horizontal="center" vertical="center"/>
    </xf>
    <xf numFmtId="164" fontId="9" fillId="0" borderId="1" xfId="1" applyNumberFormat="1" applyFont="1" applyBorder="1" applyAlignment="1">
      <alignment horizontal="center" vertical="center"/>
    </xf>
    <xf numFmtId="164" fontId="3" fillId="0" borderId="0" xfId="0" applyNumberFormat="1" applyFont="1"/>
    <xf numFmtId="164" fontId="9" fillId="2" borderId="10" xfId="1" applyNumberFormat="1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/>
    </xf>
    <xf numFmtId="164" fontId="9" fillId="2" borderId="10" xfId="1" applyNumberFormat="1" applyFont="1" applyFill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9" fontId="7" fillId="0" borderId="8" xfId="0" applyNumberFormat="1" applyFont="1" applyBorder="1" applyAlignment="1">
      <alignment horizontal="center"/>
    </xf>
    <xf numFmtId="164" fontId="9" fillId="0" borderId="12" xfId="1" applyNumberFormat="1" applyFon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/>
    </xf>
    <xf numFmtId="9" fontId="7" fillId="0" borderId="0" xfId="0" applyNumberFormat="1" applyFont="1" applyBorder="1" applyAlignment="1">
      <alignment horizontal="center"/>
    </xf>
    <xf numFmtId="164" fontId="9" fillId="0" borderId="11" xfId="1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7" fillId="2" borderId="4" xfId="0" applyFont="1" applyFill="1" applyBorder="1" applyAlignment="1">
      <alignment horizontal="center" vertical="center" wrapText="1"/>
    </xf>
    <xf numFmtId="9" fontId="7" fillId="0" borderId="6" xfId="0" applyNumberFormat="1" applyFont="1" applyBorder="1" applyAlignment="1">
      <alignment horizontal="center"/>
    </xf>
    <xf numFmtId="9" fontId="7" fillId="0" borderId="0" xfId="0" applyNumberFormat="1" applyFont="1" applyBorder="1" applyAlignment="1">
      <alignment horizontal="center" wrapText="1"/>
    </xf>
    <xf numFmtId="9" fontId="7" fillId="0" borderId="6" xfId="0" applyNumberFormat="1" applyFont="1" applyBorder="1" applyAlignment="1">
      <alignment horizontal="center" wrapText="1"/>
    </xf>
    <xf numFmtId="9" fontId="7" fillId="0" borderId="15" xfId="0" applyNumberFormat="1" applyFont="1" applyBorder="1" applyAlignment="1">
      <alignment horizontal="center" vertical="center"/>
    </xf>
    <xf numFmtId="164" fontId="9" fillId="0" borderId="1" xfId="1" applyNumberFormat="1" applyFont="1" applyBorder="1" applyAlignment="1">
      <alignment horizontal="center"/>
    </xf>
    <xf numFmtId="0" fontId="0" fillId="0" borderId="3" xfId="0" applyBorder="1"/>
    <xf numFmtId="164" fontId="10" fillId="2" borderId="10" xfId="1" applyNumberFormat="1" applyFont="1" applyFill="1" applyBorder="1"/>
    <xf numFmtId="0" fontId="11" fillId="2" borderId="4" xfId="0" applyFont="1" applyFill="1" applyBorder="1" applyAlignment="1">
      <alignment horizontal="center"/>
    </xf>
    <xf numFmtId="0" fontId="3" fillId="0" borderId="8" xfId="0" applyFont="1" applyBorder="1"/>
    <xf numFmtId="164" fontId="12" fillId="0" borderId="1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2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43" fontId="3" fillId="0" borderId="0" xfId="0" applyNumberFormat="1" applyFont="1"/>
    <xf numFmtId="0" fontId="4" fillId="0" borderId="0" xfId="0" applyFont="1" applyAlignment="1"/>
    <xf numFmtId="164" fontId="9" fillId="2" borderId="4" xfId="1" applyNumberFormat="1" applyFont="1" applyFill="1" applyBorder="1" applyAlignment="1">
      <alignment horizontal="left" vertical="center" wrapText="1"/>
    </xf>
    <xf numFmtId="0" fontId="0" fillId="0" borderId="12" xfId="0" applyBorder="1" applyAlignment="1"/>
    <xf numFmtId="164" fontId="9" fillId="0" borderId="12" xfId="1" applyNumberFormat="1" applyFont="1" applyFill="1" applyBorder="1"/>
    <xf numFmtId="164" fontId="7" fillId="3" borderId="6" xfId="1" applyNumberFormat="1" applyFont="1" applyFill="1" applyBorder="1" applyProtection="1">
      <protection locked="0"/>
    </xf>
    <xf numFmtId="164" fontId="7" fillId="3" borderId="10" xfId="1" applyNumberFormat="1" applyFont="1" applyFill="1" applyBorder="1" applyProtection="1">
      <protection locked="0"/>
    </xf>
    <xf numFmtId="164" fontId="7" fillId="3" borderId="11" xfId="1" applyNumberFormat="1" applyFont="1" applyFill="1" applyBorder="1" applyProtection="1">
      <protection locked="0"/>
    </xf>
    <xf numFmtId="164" fontId="9" fillId="3" borderId="1" xfId="1" applyNumberFormat="1" applyFont="1" applyFill="1" applyBorder="1" applyAlignment="1" applyProtection="1">
      <alignment horizontal="left" vertical="center"/>
      <protection locked="0"/>
    </xf>
    <xf numFmtId="164" fontId="9" fillId="3" borderId="12" xfId="1" applyNumberFormat="1" applyFont="1" applyFill="1" applyBorder="1" applyAlignment="1" applyProtection="1">
      <alignment horizontal="left"/>
      <protection locked="0"/>
    </xf>
    <xf numFmtId="164" fontId="9" fillId="3" borderId="11" xfId="1" applyNumberFormat="1" applyFont="1" applyFill="1" applyBorder="1" applyAlignment="1" applyProtection="1">
      <alignment horizontal="left"/>
      <protection locked="0"/>
    </xf>
    <xf numFmtId="164" fontId="9" fillId="3" borderId="11" xfId="1" applyNumberFormat="1" applyFont="1" applyFill="1" applyBorder="1" applyAlignment="1" applyProtection="1">
      <protection locked="0"/>
    </xf>
    <xf numFmtId="164" fontId="9" fillId="3" borderId="6" xfId="1" applyNumberFormat="1" applyFont="1" applyFill="1" applyBorder="1" applyAlignment="1" applyProtection="1">
      <alignment horizontal="left"/>
      <protection locked="0"/>
    </xf>
    <xf numFmtId="164" fontId="9" fillId="3" borderId="6" xfId="1" applyNumberFormat="1" applyFont="1" applyFill="1" applyBorder="1" applyAlignment="1" applyProtection="1">
      <alignment horizontal="left" wrapText="1"/>
      <protection locked="0"/>
    </xf>
    <xf numFmtId="164" fontId="9" fillId="3" borderId="9" xfId="1" applyNumberFormat="1" applyFont="1" applyFill="1" applyBorder="1" applyAlignment="1" applyProtection="1">
      <alignment horizontal="left"/>
      <protection locked="0"/>
    </xf>
    <xf numFmtId="164" fontId="9" fillId="3" borderId="12" xfId="1" applyNumberFormat="1" applyFont="1" applyFill="1" applyBorder="1" applyProtection="1">
      <protection locked="0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164" fontId="7" fillId="2" borderId="4" xfId="0" applyNumberFormat="1" applyFont="1" applyFill="1" applyBorder="1" applyAlignment="1">
      <alignment horizontal="center" vertical="center"/>
    </xf>
    <xf numFmtId="166" fontId="3" fillId="0" borderId="0" xfId="0" applyNumberFormat="1" applyFont="1" applyProtection="1">
      <protection locked="0"/>
    </xf>
    <xf numFmtId="0" fontId="5" fillId="0" borderId="0" xfId="0" applyFont="1" applyAlignment="1">
      <alignment horizontal="center" vertical="center"/>
    </xf>
    <xf numFmtId="164" fontId="9" fillId="3" borderId="0" xfId="1" applyNumberFormat="1" applyFont="1" applyFill="1" applyBorder="1" applyAlignment="1">
      <alignment horizontal="left" vertical="center"/>
    </xf>
    <xf numFmtId="164" fontId="9" fillId="2" borderId="3" xfId="1" applyNumberFormat="1" applyFont="1" applyFill="1" applyBorder="1" applyAlignment="1">
      <alignment horizontal="left" vertical="center"/>
    </xf>
    <xf numFmtId="164" fontId="9" fillId="3" borderId="8" xfId="1" applyNumberFormat="1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>
      <alignment horizontal="center" vertical="center"/>
    </xf>
    <xf numFmtId="9" fontId="7" fillId="0" borderId="11" xfId="0" applyNumberFormat="1" applyFont="1" applyBorder="1" applyAlignment="1">
      <alignment horizontal="center" vertical="center"/>
    </xf>
    <xf numFmtId="9" fontId="7" fillId="0" borderId="12" xfId="0" applyNumberFormat="1" applyFont="1" applyBorder="1" applyAlignment="1">
      <alignment horizont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3" fillId="0" borderId="0" xfId="0" applyFont="1" applyBorder="1" applyAlignment="1"/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64" fontId="8" fillId="3" borderId="10" xfId="1" applyNumberFormat="1" applyFont="1" applyFill="1" applyBorder="1" applyProtection="1">
      <protection locked="0"/>
    </xf>
    <xf numFmtId="164" fontId="9" fillId="3" borderId="1" xfId="1" applyNumberFormat="1" applyFont="1" applyFill="1" applyBorder="1" applyAlignment="1" applyProtection="1">
      <alignment horizontal="left"/>
      <protection locked="0"/>
    </xf>
    <xf numFmtId="164" fontId="10" fillId="2" borderId="0" xfId="1" applyNumberFormat="1" applyFont="1" applyFill="1" applyBorder="1"/>
    <xf numFmtId="164" fontId="10" fillId="2" borderId="3" xfId="1" applyNumberFormat="1" applyFont="1" applyFill="1" applyBorder="1"/>
    <xf numFmtId="0" fontId="11" fillId="2" borderId="10" xfId="0" applyFont="1" applyFill="1" applyBorder="1" applyAlignment="1">
      <alignment horizontal="center"/>
    </xf>
    <xf numFmtId="9" fontId="7" fillId="0" borderId="11" xfId="0" applyNumberFormat="1" applyFont="1" applyBorder="1" applyAlignment="1">
      <alignment horizontal="center"/>
    </xf>
    <xf numFmtId="164" fontId="10" fillId="2" borderId="2" xfId="1" applyNumberFormat="1" applyFont="1" applyFill="1" applyBorder="1"/>
    <xf numFmtId="164" fontId="10" fillId="2" borderId="4" xfId="1" applyNumberFormat="1" applyFont="1" applyFill="1" applyBorder="1"/>
    <xf numFmtId="164" fontId="10" fillId="2" borderId="5" xfId="1" applyNumberFormat="1" applyFont="1" applyFill="1" applyBorder="1"/>
    <xf numFmtId="164" fontId="10" fillId="2" borderId="6" xfId="1" applyNumberFormat="1" applyFont="1" applyFill="1" applyBorder="1"/>
    <xf numFmtId="164" fontId="10" fillId="2" borderId="7" xfId="1" applyNumberFormat="1" applyFont="1" applyFill="1" applyBorder="1"/>
    <xf numFmtId="164" fontId="10" fillId="2" borderId="8" xfId="1" applyNumberFormat="1" applyFont="1" applyFill="1" applyBorder="1"/>
    <xf numFmtId="164" fontId="10" fillId="2" borderId="9" xfId="1" applyNumberFormat="1" applyFont="1" applyFill="1" applyBorder="1"/>
    <xf numFmtId="0" fontId="5" fillId="0" borderId="9" xfId="0" applyFont="1" applyFill="1" applyBorder="1" applyAlignment="1">
      <alignment horizontal="center"/>
    </xf>
    <xf numFmtId="164" fontId="12" fillId="0" borderId="12" xfId="1" applyNumberFormat="1" applyFont="1" applyBorder="1" applyAlignment="1">
      <alignment horizontal="center"/>
    </xf>
    <xf numFmtId="0" fontId="14" fillId="0" borderId="0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2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5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3" fillId="0" borderId="0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5" fillId="0" borderId="6" xfId="0" applyFont="1" applyBorder="1" applyAlignment="1">
      <alignment horizontal="left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4" fillId="0" borderId="6" xfId="0" applyFont="1" applyBorder="1" applyAlignment="1">
      <alignment horizontal="left" wrapText="1"/>
    </xf>
    <xf numFmtId="0" fontId="14" fillId="0" borderId="0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/>
    </xf>
    <xf numFmtId="0" fontId="5" fillId="0" borderId="0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2" borderId="1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/>
    </xf>
    <xf numFmtId="0" fontId="3" fillId="0" borderId="0" xfId="0" applyFont="1" applyBorder="1" applyAlignment="1"/>
    <xf numFmtId="0" fontId="3" fillId="0" borderId="6" xfId="0" applyFont="1" applyBorder="1" applyAlignment="1"/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41"/>
  <sheetViews>
    <sheetView tabSelected="1" zoomScaleNormal="100" workbookViewId="0">
      <selection activeCell="H10" sqref="H10"/>
    </sheetView>
  </sheetViews>
  <sheetFormatPr defaultColWidth="9.109375" defaultRowHeight="13.8"/>
  <cols>
    <col min="1" max="3" width="9.109375" style="1"/>
    <col min="4" max="4" width="13.33203125" style="1" customWidth="1"/>
    <col min="5" max="5" width="18.5546875" style="1" bestFit="1" customWidth="1"/>
    <col min="6" max="6" width="9.109375" style="1"/>
    <col min="7" max="7" width="13.77734375" style="1" customWidth="1"/>
    <col min="8" max="8" width="16" style="1" bestFit="1" customWidth="1"/>
    <col min="9" max="16384" width="9.109375" style="1"/>
  </cols>
  <sheetData>
    <row r="2" spans="2:10" ht="22.8">
      <c r="B2" s="112" t="s">
        <v>47</v>
      </c>
      <c r="C2" s="112"/>
      <c r="D2" s="112"/>
      <c r="E2" s="112"/>
      <c r="F2" s="112"/>
      <c r="G2" s="112"/>
      <c r="H2" s="112"/>
    </row>
    <row r="3" spans="2:10">
      <c r="H3" s="78" t="s">
        <v>1</v>
      </c>
    </row>
    <row r="4" spans="2:10" ht="17.399999999999999">
      <c r="B4" s="113" t="s">
        <v>68</v>
      </c>
      <c r="C4" s="113"/>
      <c r="D4" s="113"/>
      <c r="E4" s="113"/>
      <c r="F4" s="113"/>
      <c r="G4" s="113"/>
      <c r="H4" s="77"/>
    </row>
    <row r="6" spans="2:10" ht="27.6">
      <c r="B6" s="3" t="s">
        <v>2</v>
      </c>
      <c r="C6" s="114" t="s">
        <v>3</v>
      </c>
      <c r="D6" s="114"/>
      <c r="E6" s="114"/>
      <c r="F6" s="114"/>
      <c r="G6" s="114"/>
      <c r="H6" s="4" t="s">
        <v>65</v>
      </c>
    </row>
    <row r="7" spans="2:10">
      <c r="B7" s="115">
        <v>1</v>
      </c>
      <c r="C7" s="117" t="s">
        <v>39</v>
      </c>
      <c r="D7" s="118"/>
      <c r="E7" s="118"/>
      <c r="F7" s="118"/>
      <c r="G7" s="119"/>
      <c r="H7" s="5"/>
    </row>
    <row r="8" spans="2:10">
      <c r="B8" s="115"/>
      <c r="C8" s="6">
        <v>1.1000000000000001</v>
      </c>
      <c r="D8" s="120" t="s">
        <v>62</v>
      </c>
      <c r="E8" s="120"/>
      <c r="F8" s="120"/>
      <c r="G8" s="121"/>
      <c r="H8" s="63">
        <v>0</v>
      </c>
      <c r="J8" s="8"/>
    </row>
    <row r="9" spans="2:10">
      <c r="B9" s="115"/>
      <c r="C9" s="6">
        <v>1.2</v>
      </c>
      <c r="D9" s="122" t="s">
        <v>4</v>
      </c>
      <c r="E9" s="122"/>
      <c r="F9" s="122"/>
      <c r="G9" s="123"/>
      <c r="H9" s="63">
        <v>0</v>
      </c>
      <c r="J9" s="8"/>
    </row>
    <row r="10" spans="2:10">
      <c r="B10" s="115"/>
      <c r="C10" s="6">
        <v>1.3</v>
      </c>
      <c r="D10" s="122" t="s">
        <v>34</v>
      </c>
      <c r="E10" s="122"/>
      <c r="F10" s="122"/>
      <c r="G10" s="123"/>
      <c r="H10" s="63">
        <v>0</v>
      </c>
      <c r="J10" s="8"/>
    </row>
    <row r="11" spans="2:10">
      <c r="B11" s="115"/>
      <c r="C11" s="6">
        <v>1.4</v>
      </c>
      <c r="D11" s="122" t="s">
        <v>63</v>
      </c>
      <c r="E11" s="122"/>
      <c r="F11" s="122"/>
      <c r="G11" s="123"/>
      <c r="H11" s="63">
        <v>0</v>
      </c>
      <c r="J11" s="8"/>
    </row>
    <row r="12" spans="2:10">
      <c r="B12" s="115"/>
      <c r="C12" s="6">
        <v>1.5</v>
      </c>
      <c r="D12" s="120" t="s">
        <v>64</v>
      </c>
      <c r="E12" s="120"/>
      <c r="F12" s="120"/>
      <c r="G12" s="121"/>
      <c r="H12" s="63">
        <v>0</v>
      </c>
      <c r="J12" s="8"/>
    </row>
    <row r="13" spans="2:10">
      <c r="B13" s="115"/>
      <c r="C13" s="52">
        <v>1.6</v>
      </c>
      <c r="D13" s="120" t="s">
        <v>5</v>
      </c>
      <c r="E13" s="120"/>
      <c r="F13" s="120"/>
      <c r="G13" s="121"/>
      <c r="H13" s="63">
        <v>0</v>
      </c>
      <c r="J13" s="8"/>
    </row>
    <row r="14" spans="2:10">
      <c r="B14" s="115"/>
      <c r="C14" s="9">
        <v>1.7</v>
      </c>
      <c r="D14" s="127" t="s">
        <v>38</v>
      </c>
      <c r="E14" s="127"/>
      <c r="F14" s="127"/>
      <c r="G14" s="136"/>
      <c r="H14" s="10">
        <f>SUM(H8:H13)</f>
        <v>0</v>
      </c>
      <c r="J14" s="8"/>
    </row>
    <row r="15" spans="2:10">
      <c r="B15" s="115"/>
      <c r="C15" s="144" t="s">
        <v>66</v>
      </c>
      <c r="D15" s="127"/>
      <c r="E15" s="127"/>
      <c r="F15" s="127"/>
      <c r="G15" s="136"/>
      <c r="H15" s="11"/>
      <c r="J15" s="8"/>
    </row>
    <row r="16" spans="2:10">
      <c r="B16" s="115"/>
      <c r="C16" s="6">
        <v>1.8</v>
      </c>
      <c r="D16" s="122" t="s">
        <v>35</v>
      </c>
      <c r="E16" s="122"/>
      <c r="F16" s="122"/>
      <c r="G16" s="123"/>
      <c r="H16" s="63">
        <v>0</v>
      </c>
      <c r="J16" s="8"/>
    </row>
    <row r="17" spans="2:11">
      <c r="B17" s="115"/>
      <c r="C17" s="6">
        <v>1.9</v>
      </c>
      <c r="D17" s="122" t="s">
        <v>6</v>
      </c>
      <c r="E17" s="122"/>
      <c r="F17" s="122"/>
      <c r="G17" s="123"/>
      <c r="H17" s="63">
        <v>0</v>
      </c>
      <c r="J17" s="8"/>
    </row>
    <row r="18" spans="2:11">
      <c r="B18" s="115"/>
      <c r="C18" s="53">
        <v>1.1000000000000001</v>
      </c>
      <c r="D18" s="122" t="s">
        <v>36</v>
      </c>
      <c r="E18" s="122"/>
      <c r="F18" s="122"/>
      <c r="G18" s="123"/>
      <c r="H18" s="63">
        <v>0</v>
      </c>
      <c r="J18" s="8"/>
    </row>
    <row r="19" spans="2:11" ht="28.8" customHeight="1">
      <c r="B19" s="115"/>
      <c r="C19" s="6">
        <v>1.1100000000000001</v>
      </c>
      <c r="D19" s="110" t="s">
        <v>67</v>
      </c>
      <c r="E19" s="110"/>
      <c r="F19" s="110"/>
      <c r="G19" s="141"/>
      <c r="H19" s="63">
        <v>0</v>
      </c>
      <c r="J19" s="8"/>
    </row>
    <row r="20" spans="2:11" ht="28.8" customHeight="1">
      <c r="B20" s="115"/>
      <c r="C20" s="54">
        <v>1.1200000000000001</v>
      </c>
      <c r="D20" s="142" t="s">
        <v>48</v>
      </c>
      <c r="E20" s="142"/>
      <c r="F20" s="142"/>
      <c r="G20" s="143"/>
      <c r="H20" s="63">
        <v>0</v>
      </c>
      <c r="J20" s="8"/>
    </row>
    <row r="21" spans="2:11">
      <c r="B21" s="115"/>
      <c r="C21" s="9">
        <v>1.1299999999999999</v>
      </c>
      <c r="D21" s="127" t="s">
        <v>37</v>
      </c>
      <c r="E21" s="127"/>
      <c r="F21" s="127"/>
      <c r="G21" s="136"/>
      <c r="H21" s="10">
        <f>SUM(H16:H20)</f>
        <v>0</v>
      </c>
      <c r="J21" s="8"/>
    </row>
    <row r="22" spans="2:11">
      <c r="B22" s="116"/>
      <c r="C22" s="9">
        <v>1.1399999999999999</v>
      </c>
      <c r="D22" s="127" t="s">
        <v>40</v>
      </c>
      <c r="E22" s="127"/>
      <c r="F22" s="127"/>
      <c r="G22" s="136"/>
      <c r="H22" s="12">
        <f>H14-H21</f>
        <v>0</v>
      </c>
      <c r="J22" s="8"/>
    </row>
    <row r="23" spans="2:11">
      <c r="B23" s="88"/>
      <c r="C23" s="55">
        <v>2.1</v>
      </c>
      <c r="D23" s="139" t="s">
        <v>41</v>
      </c>
      <c r="E23" s="139"/>
      <c r="F23" s="139"/>
      <c r="G23" s="140"/>
      <c r="H23" s="95">
        <v>0</v>
      </c>
      <c r="J23" s="8"/>
    </row>
    <row r="24" spans="2:11" ht="27.6" customHeight="1">
      <c r="B24" s="90">
        <v>2</v>
      </c>
      <c r="C24" s="6">
        <v>2.2000000000000002</v>
      </c>
      <c r="D24" s="145" t="s">
        <v>42</v>
      </c>
      <c r="E24" s="145"/>
      <c r="F24" s="145"/>
      <c r="G24" s="146"/>
      <c r="H24" s="19">
        <f>IF(H22&lt;0,0,MIN(H23,0.25*H22))</f>
        <v>0</v>
      </c>
      <c r="J24" s="8"/>
    </row>
    <row r="25" spans="2:11" ht="27.6" customHeight="1">
      <c r="B25" s="89"/>
      <c r="C25" s="93">
        <v>2.2999999999999998</v>
      </c>
      <c r="D25" s="137" t="s">
        <v>78</v>
      </c>
      <c r="E25" s="137"/>
      <c r="F25" s="137"/>
      <c r="G25" s="138"/>
      <c r="H25" s="16">
        <f>H22+H24</f>
        <v>0</v>
      </c>
      <c r="J25" s="8"/>
    </row>
    <row r="26" spans="2:11">
      <c r="B26" s="124">
        <v>3</v>
      </c>
      <c r="C26" s="125" t="s">
        <v>7</v>
      </c>
      <c r="D26" s="125"/>
      <c r="E26" s="125"/>
      <c r="F26" s="125"/>
      <c r="G26" s="126"/>
      <c r="H26" s="13"/>
      <c r="J26" s="8"/>
    </row>
    <row r="27" spans="2:11" ht="27" customHeight="1">
      <c r="B27" s="115"/>
      <c r="C27" s="14">
        <v>3.1</v>
      </c>
      <c r="D27" s="110" t="s">
        <v>8</v>
      </c>
      <c r="E27" s="110"/>
      <c r="F27" s="110"/>
      <c r="G27" s="110"/>
      <c r="H27" s="64">
        <v>0</v>
      </c>
      <c r="J27" s="8"/>
    </row>
    <row r="28" spans="2:11" ht="13.8" customHeight="1">
      <c r="B28" s="115"/>
      <c r="C28" s="14">
        <v>3.2</v>
      </c>
      <c r="D28" s="110" t="s">
        <v>43</v>
      </c>
      <c r="E28" s="110"/>
      <c r="F28" s="110"/>
      <c r="G28" s="110"/>
      <c r="H28" s="65">
        <v>0</v>
      </c>
      <c r="J28" s="8"/>
    </row>
    <row r="29" spans="2:11">
      <c r="B29" s="115"/>
      <c r="C29" s="14">
        <v>3.3</v>
      </c>
      <c r="D29" s="122" t="s">
        <v>83</v>
      </c>
      <c r="E29" s="122"/>
      <c r="F29" s="122"/>
      <c r="G29" s="122"/>
      <c r="H29" s="65">
        <v>0</v>
      </c>
      <c r="J29" s="8"/>
    </row>
    <row r="30" spans="2:11">
      <c r="B30" s="115"/>
      <c r="C30" s="52">
        <v>3.4</v>
      </c>
      <c r="D30" s="122" t="s">
        <v>44</v>
      </c>
      <c r="E30" s="122"/>
      <c r="F30" s="122"/>
      <c r="G30" s="122"/>
      <c r="H30" s="65">
        <v>0</v>
      </c>
      <c r="J30" s="8"/>
    </row>
    <row r="31" spans="2:11">
      <c r="B31" s="115"/>
      <c r="C31" s="52">
        <v>3.5</v>
      </c>
      <c r="D31" s="127" t="s">
        <v>45</v>
      </c>
      <c r="E31" s="127"/>
      <c r="F31" s="127"/>
      <c r="G31" s="127"/>
      <c r="H31" s="19">
        <f>SUM(H27:H30)</f>
        <v>0</v>
      </c>
      <c r="J31" s="8"/>
    </row>
    <row r="32" spans="2:11" ht="27.6" customHeight="1">
      <c r="B32" s="115"/>
      <c r="C32" s="15">
        <v>3.6</v>
      </c>
      <c r="D32" s="111" t="s">
        <v>46</v>
      </c>
      <c r="E32" s="111"/>
      <c r="F32" s="111"/>
      <c r="G32" s="111"/>
      <c r="H32" s="16">
        <f>IF(H22&lt;0,0,MIN(H31,0.4167*H22))</f>
        <v>0</v>
      </c>
      <c r="J32" s="8"/>
      <c r="K32" s="58"/>
    </row>
    <row r="33" spans="2:10">
      <c r="B33" s="17">
        <v>4</v>
      </c>
      <c r="C33" s="128" t="s">
        <v>79</v>
      </c>
      <c r="D33" s="129"/>
      <c r="E33" s="129"/>
      <c r="F33" s="129"/>
      <c r="G33" s="130"/>
      <c r="H33" s="18">
        <f>H22+H24+H32</f>
        <v>0</v>
      </c>
      <c r="J33" s="8"/>
    </row>
    <row r="34" spans="2:10">
      <c r="B34" s="115">
        <v>5</v>
      </c>
      <c r="C34" s="131" t="s">
        <v>0</v>
      </c>
      <c r="D34" s="132"/>
      <c r="E34" s="132"/>
      <c r="F34" s="132"/>
      <c r="G34" s="133"/>
      <c r="H34" s="13"/>
      <c r="J34" s="8"/>
    </row>
    <row r="35" spans="2:10">
      <c r="B35" s="115"/>
      <c r="C35" s="6">
        <v>5.0999999999999996</v>
      </c>
      <c r="D35" s="120" t="s">
        <v>9</v>
      </c>
      <c r="E35" s="120"/>
      <c r="F35" s="120"/>
      <c r="G35" s="121"/>
      <c r="H35" s="19">
        <f>'Total risk weighted assets'!J49</f>
        <v>0</v>
      </c>
      <c r="J35" s="8"/>
    </row>
    <row r="36" spans="2:10" ht="31.5" customHeight="1">
      <c r="B36" s="115"/>
      <c r="C36" s="6">
        <v>5.2</v>
      </c>
      <c r="D36" s="134" t="s">
        <v>84</v>
      </c>
      <c r="E36" s="134"/>
      <c r="F36" s="134"/>
      <c r="G36" s="135"/>
      <c r="H36" s="19">
        <f>H35*0.15</f>
        <v>0</v>
      </c>
      <c r="J36" s="8"/>
    </row>
    <row r="37" spans="2:10">
      <c r="B37" s="115"/>
      <c r="C37" s="6">
        <v>5.3</v>
      </c>
      <c r="D37" s="120" t="s">
        <v>85</v>
      </c>
      <c r="E37" s="120"/>
      <c r="F37" s="120"/>
      <c r="G37" s="121"/>
      <c r="H37" s="19">
        <f>H33</f>
        <v>0</v>
      </c>
      <c r="J37" s="8"/>
    </row>
    <row r="38" spans="2:10">
      <c r="B38" s="115"/>
      <c r="C38" s="9">
        <v>5.4</v>
      </c>
      <c r="D38" s="127" t="s">
        <v>86</v>
      </c>
      <c r="E38" s="127"/>
      <c r="F38" s="127"/>
      <c r="G38" s="136"/>
      <c r="H38" s="20">
        <f>H37-H36</f>
        <v>0</v>
      </c>
      <c r="J38" s="8"/>
    </row>
    <row r="39" spans="2:10">
      <c r="B39" s="115"/>
      <c r="C39" s="21">
        <v>5.5</v>
      </c>
      <c r="D39" s="129" t="s">
        <v>87</v>
      </c>
      <c r="E39" s="129"/>
      <c r="F39" s="129"/>
      <c r="G39" s="130"/>
      <c r="H39" s="22" t="e">
        <f>H37/H35</f>
        <v>#DIV/0!</v>
      </c>
      <c r="J39" s="8"/>
    </row>
    <row r="40" spans="2:10">
      <c r="H40" s="8"/>
    </row>
    <row r="41" spans="2:10">
      <c r="H41" s="8"/>
    </row>
  </sheetData>
  <mergeCells count="39">
    <mergeCell ref="D25:G25"/>
    <mergeCell ref="D21:G21"/>
    <mergeCell ref="D22:G22"/>
    <mergeCell ref="D23:G23"/>
    <mergeCell ref="D10:G10"/>
    <mergeCell ref="D18:G18"/>
    <mergeCell ref="D19:G19"/>
    <mergeCell ref="D20:G20"/>
    <mergeCell ref="D14:G14"/>
    <mergeCell ref="C15:G15"/>
    <mergeCell ref="D16:G16"/>
    <mergeCell ref="D17:G17"/>
    <mergeCell ref="D24:G24"/>
    <mergeCell ref="D30:G30"/>
    <mergeCell ref="D31:G31"/>
    <mergeCell ref="C33:G33"/>
    <mergeCell ref="B34:B39"/>
    <mergeCell ref="C34:G34"/>
    <mergeCell ref="D35:G35"/>
    <mergeCell ref="D36:G36"/>
    <mergeCell ref="D37:G37"/>
    <mergeCell ref="D38:G38"/>
    <mergeCell ref="D39:G39"/>
    <mergeCell ref="D28:G28"/>
    <mergeCell ref="D32:G32"/>
    <mergeCell ref="B2:H2"/>
    <mergeCell ref="B4:G4"/>
    <mergeCell ref="C6:G6"/>
    <mergeCell ref="B7:B22"/>
    <mergeCell ref="C7:G7"/>
    <mergeCell ref="D8:G8"/>
    <mergeCell ref="D9:G9"/>
    <mergeCell ref="D11:G11"/>
    <mergeCell ref="D12:G12"/>
    <mergeCell ref="D13:G13"/>
    <mergeCell ref="B26:B32"/>
    <mergeCell ref="C26:G26"/>
    <mergeCell ref="D27:G27"/>
    <mergeCell ref="D29:G29"/>
  </mergeCells>
  <pageMargins left="0.7" right="0.7" top="0.75" bottom="0.75" header="0.3" footer="0.3"/>
  <pageSetup paperSize="9" scale="89" orientation="portrait" r:id="rId1"/>
  <headerFooter>
    <oddHeader>&amp;CCAR Reporting Format for MFBs in MS-Excel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O49"/>
  <sheetViews>
    <sheetView zoomScaleNormal="100" workbookViewId="0">
      <selection activeCell="G50" sqref="G50"/>
    </sheetView>
  </sheetViews>
  <sheetFormatPr defaultColWidth="9.109375" defaultRowHeight="13.8"/>
  <cols>
    <col min="1" max="1" width="9.109375" style="1"/>
    <col min="2" max="2" width="4.6640625" style="1" customWidth="1"/>
    <col min="3" max="3" width="7.6640625" style="1" customWidth="1"/>
    <col min="4" max="4" width="13.33203125" style="1" customWidth="1"/>
    <col min="5" max="5" width="16.21875" style="1" customWidth="1"/>
    <col min="6" max="6" width="10.33203125" style="1" customWidth="1"/>
    <col min="7" max="7" width="10.88671875" style="1" customWidth="1"/>
    <col min="8" max="8" width="13.88671875" style="1" customWidth="1"/>
    <col min="9" max="9" width="9.6640625" style="1" customWidth="1"/>
    <col min="10" max="10" width="16" style="1" bestFit="1" customWidth="1"/>
    <col min="11" max="13" width="9.109375" style="1"/>
    <col min="14" max="14" width="10.44140625" style="1" bestFit="1" customWidth="1"/>
    <col min="15" max="16384" width="9.109375" style="1"/>
  </cols>
  <sheetData>
    <row r="2" spans="2:15" ht="22.8">
      <c r="B2" s="112" t="str">
        <f>Capital!B2</f>
        <v>_____________________Microfinance Bank Limited</v>
      </c>
      <c r="C2" s="112"/>
      <c r="D2" s="112"/>
      <c r="E2" s="112"/>
      <c r="F2" s="112"/>
      <c r="G2" s="112"/>
      <c r="H2" s="112"/>
      <c r="I2" s="112"/>
      <c r="J2" s="112"/>
    </row>
    <row r="3" spans="2:15">
      <c r="J3" s="2"/>
    </row>
    <row r="4" spans="2:15" ht="17.399999999999999">
      <c r="B4" s="113" t="s">
        <v>49</v>
      </c>
      <c r="C4" s="113"/>
      <c r="D4" s="113"/>
      <c r="E4" s="113"/>
      <c r="F4" s="113"/>
      <c r="G4" s="113"/>
      <c r="H4" s="23"/>
      <c r="I4" s="23"/>
      <c r="J4" s="59" t="s">
        <v>50</v>
      </c>
      <c r="K4" s="59"/>
      <c r="L4" s="59"/>
      <c r="M4" s="59"/>
      <c r="N4" s="59"/>
      <c r="O4" s="59"/>
    </row>
    <row r="6" spans="2:15" ht="41.4">
      <c r="B6" s="3" t="s">
        <v>2</v>
      </c>
      <c r="C6" s="114" t="s">
        <v>3</v>
      </c>
      <c r="D6" s="114"/>
      <c r="E6" s="114"/>
      <c r="F6" s="114"/>
      <c r="G6" s="154"/>
      <c r="H6" s="4" t="s">
        <v>10</v>
      </c>
      <c r="I6" s="24" t="s">
        <v>11</v>
      </c>
      <c r="J6" s="4" t="s">
        <v>12</v>
      </c>
    </row>
    <row r="7" spans="2:15">
      <c r="B7" s="25">
        <v>1</v>
      </c>
      <c r="C7" s="85" t="s">
        <v>13</v>
      </c>
      <c r="D7" s="86"/>
      <c r="E7" s="86"/>
      <c r="F7" s="86"/>
      <c r="G7" s="87"/>
      <c r="H7" s="66">
        <v>0</v>
      </c>
      <c r="I7" s="26">
        <v>0</v>
      </c>
      <c r="J7" s="27">
        <f>H7*I7</f>
        <v>0</v>
      </c>
      <c r="N7" s="28"/>
    </row>
    <row r="8" spans="2:15">
      <c r="B8" s="116">
        <v>2</v>
      </c>
      <c r="C8" s="153" t="s">
        <v>14</v>
      </c>
      <c r="D8" s="150"/>
      <c r="E8" s="150"/>
      <c r="F8" s="150"/>
      <c r="G8" s="155"/>
      <c r="H8" s="80"/>
      <c r="I8" s="82"/>
      <c r="J8" s="31"/>
      <c r="N8" s="28"/>
    </row>
    <row r="9" spans="2:15">
      <c r="B9" s="152"/>
      <c r="C9" s="6">
        <v>2.1</v>
      </c>
      <c r="D9" s="120" t="s">
        <v>15</v>
      </c>
      <c r="E9" s="120"/>
      <c r="F9" s="120"/>
      <c r="G9" s="121"/>
      <c r="H9" s="79">
        <v>0</v>
      </c>
      <c r="I9" s="83">
        <v>0</v>
      </c>
      <c r="J9" s="38">
        <f>H9*I9</f>
        <v>0</v>
      </c>
      <c r="N9" s="28"/>
    </row>
    <row r="10" spans="2:15" ht="28.8" customHeight="1">
      <c r="B10" s="124"/>
      <c r="C10" s="57">
        <v>2.2000000000000002</v>
      </c>
      <c r="D10" s="156" t="s">
        <v>69</v>
      </c>
      <c r="E10" s="156"/>
      <c r="F10" s="156"/>
      <c r="G10" s="157"/>
      <c r="H10" s="81">
        <v>0</v>
      </c>
      <c r="I10" s="84">
        <v>0</v>
      </c>
      <c r="J10" s="34">
        <f>H10*I10</f>
        <v>0</v>
      </c>
      <c r="N10" s="28"/>
    </row>
    <row r="11" spans="2:15">
      <c r="B11" s="116">
        <v>3</v>
      </c>
      <c r="C11" s="150" t="s">
        <v>16</v>
      </c>
      <c r="D11" s="150"/>
      <c r="E11" s="150"/>
      <c r="F11" s="150"/>
      <c r="G11" s="150"/>
      <c r="H11" s="29"/>
      <c r="I11" s="30"/>
      <c r="J11" s="31"/>
      <c r="N11" s="28"/>
    </row>
    <row r="12" spans="2:15">
      <c r="B12" s="124"/>
      <c r="C12" s="32">
        <v>3.1</v>
      </c>
      <c r="D12" s="151" t="s">
        <v>17</v>
      </c>
      <c r="E12" s="151"/>
      <c r="F12" s="151"/>
      <c r="G12" s="151"/>
      <c r="H12" s="67">
        <v>0</v>
      </c>
      <c r="I12" s="33">
        <v>0.2</v>
      </c>
      <c r="J12" s="34">
        <f>H12*I12</f>
        <v>0</v>
      </c>
      <c r="N12" s="28"/>
    </row>
    <row r="13" spans="2:15">
      <c r="B13" s="116">
        <v>4</v>
      </c>
      <c r="C13" s="153" t="s">
        <v>18</v>
      </c>
      <c r="D13" s="150"/>
      <c r="E13" s="150"/>
      <c r="F13" s="150"/>
      <c r="G13" s="150"/>
      <c r="H13" s="29"/>
      <c r="I13" s="36"/>
      <c r="J13" s="31"/>
      <c r="N13" s="28"/>
    </row>
    <row r="14" spans="2:15">
      <c r="B14" s="152"/>
      <c r="C14" s="14">
        <v>4.0999999999999996</v>
      </c>
      <c r="D14" s="120" t="s">
        <v>70</v>
      </c>
      <c r="E14" s="120"/>
      <c r="F14" s="120"/>
      <c r="G14" s="120"/>
      <c r="H14" s="68">
        <v>0</v>
      </c>
      <c r="I14" s="37">
        <v>0</v>
      </c>
      <c r="J14" s="38">
        <f>H14*I14</f>
        <v>0</v>
      </c>
      <c r="N14" s="28"/>
    </row>
    <row r="15" spans="2:15">
      <c r="B15" s="152"/>
      <c r="C15" s="39">
        <v>4.2</v>
      </c>
      <c r="D15" s="75" t="s">
        <v>71</v>
      </c>
      <c r="E15" s="40"/>
      <c r="F15" s="40"/>
      <c r="G15" s="40"/>
      <c r="H15" s="69">
        <v>0</v>
      </c>
      <c r="I15" s="37">
        <v>0</v>
      </c>
      <c r="J15" s="38">
        <f>H15*I15</f>
        <v>0</v>
      </c>
      <c r="N15" s="28"/>
    </row>
    <row r="16" spans="2:15">
      <c r="B16" s="152"/>
      <c r="C16" s="14">
        <v>4.3</v>
      </c>
      <c r="D16" s="120" t="s">
        <v>19</v>
      </c>
      <c r="E16" s="120"/>
      <c r="F16" s="120"/>
      <c r="G16" s="120"/>
      <c r="H16" s="69">
        <v>0</v>
      </c>
      <c r="I16" s="37">
        <v>0</v>
      </c>
      <c r="J16" s="38">
        <f>H16*I16</f>
        <v>0</v>
      </c>
      <c r="N16" s="28"/>
    </row>
    <row r="17" spans="2:14" ht="28.8" customHeight="1">
      <c r="B17" s="152"/>
      <c r="C17" s="14">
        <v>4.4000000000000004</v>
      </c>
      <c r="D17" s="134" t="s">
        <v>51</v>
      </c>
      <c r="E17" s="134"/>
      <c r="F17" s="134"/>
      <c r="G17" s="135"/>
      <c r="H17" s="76"/>
      <c r="I17" s="36"/>
      <c r="J17" s="31"/>
      <c r="N17" s="28"/>
    </row>
    <row r="18" spans="2:14">
      <c r="B18" s="152"/>
      <c r="C18" s="14"/>
      <c r="D18" s="159" t="s">
        <v>52</v>
      </c>
      <c r="E18" s="159"/>
      <c r="F18" s="159"/>
      <c r="G18" s="160"/>
      <c r="H18" s="69">
        <v>0</v>
      </c>
      <c r="I18" s="37">
        <v>0</v>
      </c>
      <c r="J18" s="38">
        <f>H18*I18</f>
        <v>0</v>
      </c>
      <c r="N18" s="28"/>
    </row>
    <row r="19" spans="2:14">
      <c r="B19" s="152"/>
      <c r="C19" s="14"/>
      <c r="D19" s="120" t="s">
        <v>53</v>
      </c>
      <c r="E19" s="120"/>
      <c r="F19" s="120"/>
      <c r="G19" s="121"/>
      <c r="H19" s="69">
        <v>0</v>
      </c>
      <c r="I19" s="37">
        <v>0.5</v>
      </c>
      <c r="J19" s="38">
        <f>H19*I19</f>
        <v>0</v>
      </c>
      <c r="N19" s="28"/>
    </row>
    <row r="20" spans="2:14">
      <c r="B20" s="152"/>
      <c r="C20" s="14">
        <v>4.5</v>
      </c>
      <c r="D20" s="134" t="s">
        <v>54</v>
      </c>
      <c r="E20" s="134"/>
      <c r="F20" s="134"/>
      <c r="G20" s="135"/>
      <c r="H20" s="68">
        <v>0</v>
      </c>
      <c r="I20" s="37">
        <v>1</v>
      </c>
      <c r="J20" s="38">
        <f>H20*I20</f>
        <v>0</v>
      </c>
      <c r="N20" s="28"/>
    </row>
    <row r="21" spans="2:14">
      <c r="B21" s="152"/>
      <c r="C21" s="14">
        <v>4.5999999999999996</v>
      </c>
      <c r="D21" s="74" t="s">
        <v>72</v>
      </c>
      <c r="E21" s="7"/>
      <c r="F21" s="7"/>
      <c r="G21" s="7"/>
      <c r="H21" s="69">
        <v>0</v>
      </c>
      <c r="I21" s="37">
        <v>1</v>
      </c>
      <c r="J21" s="38">
        <f>H21*I21</f>
        <v>0</v>
      </c>
      <c r="N21" s="28"/>
    </row>
    <row r="22" spans="2:14">
      <c r="B22" s="124"/>
      <c r="C22" s="32">
        <v>4.7</v>
      </c>
      <c r="D22" s="151" t="s">
        <v>20</v>
      </c>
      <c r="E22" s="151"/>
      <c r="F22" s="151"/>
      <c r="G22" s="151"/>
      <c r="H22" s="67">
        <v>0</v>
      </c>
      <c r="I22" s="33">
        <v>0.2</v>
      </c>
      <c r="J22" s="38">
        <f>H22*I22</f>
        <v>0</v>
      </c>
      <c r="N22" s="28"/>
    </row>
    <row r="23" spans="2:14" ht="30" customHeight="1">
      <c r="B23" s="147">
        <v>5</v>
      </c>
      <c r="C23" s="161" t="s">
        <v>21</v>
      </c>
      <c r="D23" s="162"/>
      <c r="E23" s="162"/>
      <c r="F23" s="162"/>
      <c r="G23" s="163"/>
      <c r="H23" s="60"/>
      <c r="I23" s="41"/>
      <c r="J23" s="31"/>
      <c r="N23" s="28"/>
    </row>
    <row r="24" spans="2:14">
      <c r="B24" s="148"/>
      <c r="C24" s="6">
        <v>5.0999999999999996</v>
      </c>
      <c r="D24" s="120" t="s">
        <v>22</v>
      </c>
      <c r="E24" s="120"/>
      <c r="F24" s="120"/>
      <c r="G24" s="121"/>
      <c r="H24" s="70">
        <v>0</v>
      </c>
      <c r="I24" s="42">
        <v>0</v>
      </c>
      <c r="J24" s="38">
        <f t="shared" ref="J24:J31" si="0">H24*I24</f>
        <v>0</v>
      </c>
      <c r="N24" s="28"/>
    </row>
    <row r="25" spans="2:14">
      <c r="B25" s="148"/>
      <c r="C25" s="6">
        <v>5.2</v>
      </c>
      <c r="D25" s="120" t="s">
        <v>73</v>
      </c>
      <c r="E25" s="120"/>
      <c r="F25" s="120"/>
      <c r="G25" s="121"/>
      <c r="H25" s="70">
        <v>0</v>
      </c>
      <c r="I25" s="37">
        <v>0</v>
      </c>
      <c r="J25" s="38">
        <f t="shared" si="0"/>
        <v>0</v>
      </c>
      <c r="N25" s="28"/>
    </row>
    <row r="26" spans="2:14">
      <c r="B26" s="148"/>
      <c r="C26" s="6">
        <v>5.3</v>
      </c>
      <c r="D26" s="120" t="s">
        <v>74</v>
      </c>
      <c r="E26" s="120"/>
      <c r="F26" s="120"/>
      <c r="G26" s="121"/>
      <c r="H26" s="70">
        <v>0</v>
      </c>
      <c r="I26" s="37">
        <v>0.2</v>
      </c>
      <c r="J26" s="38">
        <f t="shared" si="0"/>
        <v>0</v>
      </c>
      <c r="N26" s="28"/>
    </row>
    <row r="27" spans="2:14">
      <c r="B27" s="148"/>
      <c r="C27" s="6">
        <v>5.5</v>
      </c>
      <c r="D27" s="134" t="s">
        <v>23</v>
      </c>
      <c r="E27" s="134"/>
      <c r="F27" s="134"/>
      <c r="G27" s="135"/>
      <c r="H27" s="71">
        <v>0</v>
      </c>
      <c r="I27" s="43">
        <v>1</v>
      </c>
      <c r="J27" s="38">
        <f t="shared" si="0"/>
        <v>0</v>
      </c>
      <c r="N27" s="28"/>
    </row>
    <row r="28" spans="2:14" ht="30" customHeight="1">
      <c r="B28" s="148"/>
      <c r="C28" s="6">
        <v>5.6</v>
      </c>
      <c r="D28" s="134" t="s">
        <v>75</v>
      </c>
      <c r="E28" s="134"/>
      <c r="F28" s="134"/>
      <c r="G28" s="135"/>
      <c r="H28" s="71">
        <v>0</v>
      </c>
      <c r="I28" s="44">
        <v>0.5</v>
      </c>
      <c r="J28" s="38">
        <f t="shared" si="0"/>
        <v>0</v>
      </c>
      <c r="N28" s="28"/>
    </row>
    <row r="29" spans="2:14" ht="13.8" customHeight="1">
      <c r="B29" s="148"/>
      <c r="C29" s="6">
        <v>5.7</v>
      </c>
      <c r="D29" s="120" t="s">
        <v>24</v>
      </c>
      <c r="E29" s="120"/>
      <c r="F29" s="120"/>
      <c r="G29" s="121"/>
      <c r="H29" s="71">
        <v>0</v>
      </c>
      <c r="I29" s="43">
        <v>0</v>
      </c>
      <c r="J29" s="38">
        <f t="shared" si="0"/>
        <v>0</v>
      </c>
      <c r="N29" s="28"/>
    </row>
    <row r="30" spans="2:14">
      <c r="B30" s="149"/>
      <c r="C30" s="56">
        <v>5.8</v>
      </c>
      <c r="D30" s="151" t="s">
        <v>55</v>
      </c>
      <c r="E30" s="151"/>
      <c r="F30" s="151"/>
      <c r="G30" s="158"/>
      <c r="H30" s="72">
        <v>0</v>
      </c>
      <c r="I30" s="33">
        <v>1</v>
      </c>
      <c r="J30" s="38">
        <f t="shared" si="0"/>
        <v>0</v>
      </c>
      <c r="N30" s="28"/>
    </row>
    <row r="31" spans="2:14">
      <c r="B31" s="25">
        <v>6</v>
      </c>
      <c r="C31" s="166" t="s">
        <v>76</v>
      </c>
      <c r="D31" s="167"/>
      <c r="E31" s="167"/>
      <c r="F31" s="167"/>
      <c r="G31" s="167"/>
      <c r="H31" s="66">
        <v>0</v>
      </c>
      <c r="I31" s="45">
        <v>1</v>
      </c>
      <c r="J31" s="46">
        <f t="shared" si="0"/>
        <v>0</v>
      </c>
      <c r="N31" s="28"/>
    </row>
    <row r="32" spans="2:14" ht="14.4">
      <c r="B32" s="116">
        <v>7</v>
      </c>
      <c r="C32" s="35" t="s">
        <v>25</v>
      </c>
      <c r="D32" s="47"/>
      <c r="E32" s="47"/>
      <c r="F32" s="47"/>
      <c r="G32" s="47"/>
      <c r="H32" s="48"/>
      <c r="I32" s="49"/>
      <c r="J32" s="31"/>
      <c r="N32" s="28"/>
    </row>
    <row r="33" spans="2:14" ht="13.8" customHeight="1">
      <c r="B33" s="152"/>
      <c r="C33" s="14">
        <v>7.1</v>
      </c>
      <c r="D33" s="120" t="s">
        <v>26</v>
      </c>
      <c r="E33" s="120"/>
      <c r="F33" s="120"/>
      <c r="G33" s="121"/>
      <c r="H33" s="68">
        <v>0</v>
      </c>
      <c r="I33" s="42">
        <v>0</v>
      </c>
      <c r="J33" s="38">
        <f>H33*I33</f>
        <v>0</v>
      </c>
      <c r="N33" s="28"/>
    </row>
    <row r="34" spans="2:14" ht="13.8" customHeight="1">
      <c r="B34" s="152"/>
      <c r="C34" s="14">
        <v>7.2</v>
      </c>
      <c r="D34" s="120" t="s">
        <v>27</v>
      </c>
      <c r="E34" s="120"/>
      <c r="F34" s="120"/>
      <c r="G34" s="121"/>
      <c r="H34" s="68">
        <v>0</v>
      </c>
      <c r="I34" s="42">
        <v>1</v>
      </c>
      <c r="J34" s="38">
        <f t="shared" ref="J34:J38" si="1">H34*I34</f>
        <v>0</v>
      </c>
      <c r="N34" s="28"/>
    </row>
    <row r="35" spans="2:14" ht="13.8" customHeight="1">
      <c r="B35" s="152"/>
      <c r="C35" s="14">
        <v>7.3</v>
      </c>
      <c r="D35" s="120" t="s">
        <v>28</v>
      </c>
      <c r="E35" s="120"/>
      <c r="F35" s="120"/>
      <c r="G35" s="121"/>
      <c r="H35" s="68">
        <v>0</v>
      </c>
      <c r="I35" s="42">
        <v>1</v>
      </c>
      <c r="J35" s="38">
        <f t="shared" si="1"/>
        <v>0</v>
      </c>
      <c r="N35" s="28"/>
    </row>
    <row r="36" spans="2:14" ht="13.8" customHeight="1">
      <c r="B36" s="152"/>
      <c r="C36" s="14">
        <v>7.4</v>
      </c>
      <c r="D36" s="120" t="s">
        <v>29</v>
      </c>
      <c r="E36" s="120"/>
      <c r="F36" s="120"/>
      <c r="G36" s="121"/>
      <c r="H36" s="68">
        <v>0</v>
      </c>
      <c r="I36" s="42">
        <v>1</v>
      </c>
      <c r="J36" s="38">
        <f t="shared" si="1"/>
        <v>0</v>
      </c>
      <c r="N36" s="28"/>
    </row>
    <row r="37" spans="2:14" ht="13.8" customHeight="1">
      <c r="B37" s="152"/>
      <c r="C37" s="14">
        <v>7.5</v>
      </c>
      <c r="D37" s="120" t="s">
        <v>30</v>
      </c>
      <c r="E37" s="120"/>
      <c r="F37" s="120"/>
      <c r="G37" s="121"/>
      <c r="H37" s="68">
        <v>0</v>
      </c>
      <c r="I37" s="42">
        <v>0</v>
      </c>
      <c r="J37" s="38">
        <f t="shared" si="1"/>
        <v>0</v>
      </c>
      <c r="N37" s="28"/>
    </row>
    <row r="38" spans="2:14" ht="13.8" customHeight="1">
      <c r="B38" s="152"/>
      <c r="C38" s="14">
        <v>7.6</v>
      </c>
      <c r="D38" s="120" t="s">
        <v>31</v>
      </c>
      <c r="E38" s="120"/>
      <c r="F38" s="120"/>
      <c r="G38" s="121"/>
      <c r="H38" s="68">
        <v>0</v>
      </c>
      <c r="I38" s="42">
        <v>1</v>
      </c>
      <c r="J38" s="38">
        <f t="shared" si="1"/>
        <v>0</v>
      </c>
      <c r="N38" s="28"/>
    </row>
    <row r="39" spans="2:14" ht="13.8" customHeight="1">
      <c r="B39" s="124"/>
      <c r="C39" s="32">
        <v>7.7</v>
      </c>
      <c r="D39" s="151" t="s">
        <v>32</v>
      </c>
      <c r="E39" s="151"/>
      <c r="F39" s="151"/>
      <c r="G39" s="158"/>
      <c r="H39" s="73">
        <v>0</v>
      </c>
      <c r="I39" s="33">
        <v>1</v>
      </c>
      <c r="J39" s="34">
        <f>H39*I39</f>
        <v>0</v>
      </c>
      <c r="N39" s="28"/>
    </row>
    <row r="40" spans="2:14" ht="13.8" customHeight="1">
      <c r="B40" s="168">
        <v>8</v>
      </c>
      <c r="C40" s="35" t="s">
        <v>56</v>
      </c>
      <c r="D40" s="47"/>
      <c r="E40" s="47"/>
      <c r="F40" s="47"/>
      <c r="G40" s="47"/>
      <c r="H40" s="48"/>
      <c r="I40" s="99"/>
      <c r="J40" s="31"/>
      <c r="N40" s="28"/>
    </row>
    <row r="41" spans="2:14" ht="29.4" customHeight="1">
      <c r="B41" s="169"/>
      <c r="C41" s="14">
        <v>8.1</v>
      </c>
      <c r="D41" s="134" t="s">
        <v>57</v>
      </c>
      <c r="E41" s="134"/>
      <c r="F41" s="134"/>
      <c r="G41" s="135"/>
      <c r="H41" s="68">
        <v>0</v>
      </c>
      <c r="I41" s="100">
        <v>1</v>
      </c>
      <c r="J41" s="38">
        <f>H41*I41</f>
        <v>0</v>
      </c>
      <c r="N41" s="28"/>
    </row>
    <row r="42" spans="2:14" ht="42.6" customHeight="1">
      <c r="B42" s="169"/>
      <c r="C42" s="14">
        <v>8.1999999999999993</v>
      </c>
      <c r="D42" s="134" t="s">
        <v>58</v>
      </c>
      <c r="E42" s="134"/>
      <c r="F42" s="134"/>
      <c r="G42" s="135"/>
      <c r="H42" s="68">
        <v>0</v>
      </c>
      <c r="I42" s="100">
        <v>0.5</v>
      </c>
      <c r="J42" s="38">
        <f t="shared" ref="J42:J43" si="2">H42*I42</f>
        <v>0</v>
      </c>
      <c r="N42" s="28"/>
    </row>
    <row r="43" spans="2:14" ht="30" customHeight="1">
      <c r="B43" s="169"/>
      <c r="C43" s="14">
        <v>8.3000000000000007</v>
      </c>
      <c r="D43" s="134" t="s">
        <v>59</v>
      </c>
      <c r="E43" s="134"/>
      <c r="F43" s="134"/>
      <c r="G43" s="135"/>
      <c r="H43" s="68">
        <v>0</v>
      </c>
      <c r="I43" s="100">
        <v>0.2</v>
      </c>
      <c r="J43" s="38">
        <f t="shared" si="2"/>
        <v>0</v>
      </c>
      <c r="N43" s="28"/>
    </row>
    <row r="44" spans="2:14" ht="31.8" customHeight="1">
      <c r="B44" s="170"/>
      <c r="C44" s="14">
        <v>8.4</v>
      </c>
      <c r="D44" s="134" t="s">
        <v>60</v>
      </c>
      <c r="E44" s="134"/>
      <c r="F44" s="134"/>
      <c r="G44" s="135"/>
      <c r="H44" s="67">
        <v>0</v>
      </c>
      <c r="I44" s="84">
        <v>0.5</v>
      </c>
      <c r="J44" s="34">
        <f>H44*I44</f>
        <v>0</v>
      </c>
      <c r="N44" s="28"/>
    </row>
    <row r="45" spans="2:14" ht="13.8" customHeight="1">
      <c r="B45" s="168">
        <v>9</v>
      </c>
      <c r="C45" s="94" t="s">
        <v>61</v>
      </c>
      <c r="D45" s="47"/>
      <c r="E45" s="47"/>
      <c r="F45" s="47"/>
      <c r="G45" s="47"/>
      <c r="H45" s="101"/>
      <c r="I45" s="98"/>
      <c r="J45" s="102"/>
      <c r="N45" s="28"/>
    </row>
    <row r="46" spans="2:14" ht="13.8" customHeight="1">
      <c r="B46" s="169"/>
      <c r="C46" s="6">
        <v>9.1</v>
      </c>
      <c r="D46" s="92" t="s">
        <v>77</v>
      </c>
      <c r="E46" s="92"/>
      <c r="F46" s="92"/>
      <c r="G46" s="92"/>
      <c r="H46" s="103"/>
      <c r="I46" s="97"/>
      <c r="J46" s="104"/>
      <c r="N46" s="28"/>
    </row>
    <row r="47" spans="2:14" ht="13.8" customHeight="1">
      <c r="B47" s="91"/>
      <c r="C47" s="6"/>
      <c r="D47" s="92"/>
      <c r="E47" s="39" t="s">
        <v>80</v>
      </c>
      <c r="F47" s="92" t="s">
        <v>81</v>
      </c>
      <c r="G47" s="92" t="s">
        <v>82</v>
      </c>
      <c r="H47" s="105"/>
      <c r="I47" s="106"/>
      <c r="J47" s="107"/>
      <c r="N47" s="28"/>
    </row>
    <row r="48" spans="2:14" ht="13.8" customHeight="1">
      <c r="B48" s="61"/>
      <c r="C48" s="57"/>
      <c r="D48" s="50"/>
      <c r="E48" s="96">
        <v>0</v>
      </c>
      <c r="F48" s="96">
        <v>0</v>
      </c>
      <c r="G48" s="96">
        <v>0</v>
      </c>
      <c r="H48" s="62">
        <f>AVERAGE(E48:G48)</f>
        <v>0</v>
      </c>
      <c r="I48" s="84">
        <v>0.2</v>
      </c>
      <c r="J48" s="34">
        <f>H48*I48</f>
        <v>0</v>
      </c>
      <c r="N48" s="28"/>
    </row>
    <row r="49" spans="2:10" ht="15" customHeight="1">
      <c r="B49" s="164" t="s">
        <v>33</v>
      </c>
      <c r="C49" s="165"/>
      <c r="D49" s="165"/>
      <c r="E49" s="165"/>
      <c r="F49" s="165"/>
      <c r="G49" s="165"/>
      <c r="H49" s="109">
        <f>SUM(H7:H48)</f>
        <v>0</v>
      </c>
      <c r="I49" s="108"/>
      <c r="J49" s="51">
        <f>SUM(J7:J48)</f>
        <v>0</v>
      </c>
    </row>
  </sheetData>
  <mergeCells count="44">
    <mergeCell ref="B49:G49"/>
    <mergeCell ref="C31:G31"/>
    <mergeCell ref="D34:G34"/>
    <mergeCell ref="D33:G33"/>
    <mergeCell ref="D35:G35"/>
    <mergeCell ref="D36:G36"/>
    <mergeCell ref="B32:B39"/>
    <mergeCell ref="D41:G41"/>
    <mergeCell ref="D42:G42"/>
    <mergeCell ref="B40:B44"/>
    <mergeCell ref="B45:B46"/>
    <mergeCell ref="D39:G39"/>
    <mergeCell ref="D43:G43"/>
    <mergeCell ref="D44:G44"/>
    <mergeCell ref="D22:G22"/>
    <mergeCell ref="D17:G17"/>
    <mergeCell ref="D18:G18"/>
    <mergeCell ref="D19:G19"/>
    <mergeCell ref="C23:G23"/>
    <mergeCell ref="D24:G24"/>
    <mergeCell ref="D27:G27"/>
    <mergeCell ref="D28:G28"/>
    <mergeCell ref="D29:G29"/>
    <mergeCell ref="D25:G25"/>
    <mergeCell ref="D26:G26"/>
    <mergeCell ref="D37:G37"/>
    <mergeCell ref="D38:G38"/>
    <mergeCell ref="B2:J2"/>
    <mergeCell ref="B4:G4"/>
    <mergeCell ref="C6:G6"/>
    <mergeCell ref="B8:B10"/>
    <mergeCell ref="C8:G8"/>
    <mergeCell ref="D10:G10"/>
    <mergeCell ref="D9:G9"/>
    <mergeCell ref="B23:B30"/>
    <mergeCell ref="B11:B12"/>
    <mergeCell ref="C11:G11"/>
    <mergeCell ref="D12:G12"/>
    <mergeCell ref="B13:B22"/>
    <mergeCell ref="C13:G13"/>
    <mergeCell ref="D14:G14"/>
    <mergeCell ref="D16:G16"/>
    <mergeCell ref="D20:G20"/>
    <mergeCell ref="D30:G30"/>
  </mergeCells>
  <pageMargins left="0.7" right="0.7" top="0.75" bottom="0.75" header="0.3" footer="0.3"/>
  <pageSetup paperSize="9" scale="83" orientation="portrait" r:id="rId1"/>
  <headerFooter>
    <oddHeader>&amp;CCAR Reporting Format for MFBs in MS-Excel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Capital</vt:lpstr>
      <vt:lpstr>Total risk weighted assets</vt:lpstr>
      <vt:lpstr>'Total risk weighted assets'!Print_Area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ahsin8849</dc:creator>
  <cp:lastModifiedBy>ahsin8849</cp:lastModifiedBy>
  <cp:lastPrinted>2015-05-05T11:43:41Z</cp:lastPrinted>
  <dcterms:created xsi:type="dcterms:W3CDTF">2015-01-30T11:25:31Z</dcterms:created>
  <dcterms:modified xsi:type="dcterms:W3CDTF">2015-06-02T13:00:29Z</dcterms:modified>
</cp:coreProperties>
</file>