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ata\Ddrive\Saeed backup15-06-2021\backupc29-11-11\Data Division\Data Bank\Periodical Data\FY 2021-22\June 2022\District\Web\"/>
    </mc:Choice>
  </mc:AlternateContent>
  <bookViews>
    <workbookView xWindow="0" yWindow="0" windowWidth="20490" windowHeight="7050" tabRatio="918"/>
  </bookViews>
  <sheets>
    <sheet name="Province wise Summary" sheetId="94" r:id="rId1"/>
  </sheets>
  <calcPr calcId="162913"/>
  <fileRecoveryPr autoRecover="0"/>
</workbook>
</file>

<file path=xl/calcChain.xml><?xml version="1.0" encoding="utf-8"?>
<calcChain xmlns="http://schemas.openxmlformats.org/spreadsheetml/2006/main">
  <c r="B36" i="94" l="1"/>
  <c r="C36" i="94"/>
  <c r="D36" i="94"/>
  <c r="E36" i="94"/>
  <c r="F36" i="94"/>
  <c r="B39" i="94" l="1"/>
  <c r="L24" i="94" l="1"/>
  <c r="G37" i="94" s="1"/>
  <c r="M24" i="94"/>
  <c r="H37" i="94" s="1"/>
  <c r="N24" i="94"/>
  <c r="I37" i="94" s="1"/>
  <c r="O24" i="94"/>
  <c r="J37" i="94" s="1"/>
  <c r="P24" i="94"/>
  <c r="K37" i="94" s="1"/>
  <c r="L25" i="94"/>
  <c r="G38" i="94" s="1"/>
  <c r="M25" i="94"/>
  <c r="H38" i="94" s="1"/>
  <c r="N25" i="94"/>
  <c r="I38" i="94" s="1"/>
  <c r="O25" i="94"/>
  <c r="J38" i="94" s="1"/>
  <c r="P25" i="94"/>
  <c r="K38" i="94" s="1"/>
  <c r="L26" i="94"/>
  <c r="G39" i="94" s="1"/>
  <c r="M26" i="94"/>
  <c r="H39" i="94" s="1"/>
  <c r="N26" i="94"/>
  <c r="I39" i="94" s="1"/>
  <c r="O26" i="94"/>
  <c r="J39" i="94" s="1"/>
  <c r="P26" i="94"/>
  <c r="K39" i="94" s="1"/>
  <c r="L27" i="94"/>
  <c r="G40" i="94" s="1"/>
  <c r="M27" i="94"/>
  <c r="H40" i="94" s="1"/>
  <c r="N27" i="94"/>
  <c r="I40" i="94" s="1"/>
  <c r="O27" i="94"/>
  <c r="J40" i="94" s="1"/>
  <c r="P27" i="94"/>
  <c r="K40" i="94" s="1"/>
  <c r="L28" i="94"/>
  <c r="G41" i="94" s="1"/>
  <c r="M28" i="94"/>
  <c r="H41" i="94" s="1"/>
  <c r="N28" i="94"/>
  <c r="I41" i="94" s="1"/>
  <c r="O28" i="94"/>
  <c r="J41" i="94" s="1"/>
  <c r="P28" i="94"/>
  <c r="K41" i="94" s="1"/>
  <c r="M23" i="94"/>
  <c r="H36" i="94" s="1"/>
  <c r="N23" i="94"/>
  <c r="I36" i="94" s="1"/>
  <c r="O23" i="94"/>
  <c r="J36" i="94" s="1"/>
  <c r="P23" i="94"/>
  <c r="K36" i="94" s="1"/>
  <c r="L23" i="94"/>
  <c r="G36" i="94" s="1"/>
  <c r="Q11" i="94"/>
  <c r="B37" i="94" s="1"/>
  <c r="R11" i="94"/>
  <c r="C37" i="94" s="1"/>
  <c r="S11" i="94"/>
  <c r="D37" i="94" s="1"/>
  <c r="T11" i="94"/>
  <c r="E37" i="94" s="1"/>
  <c r="U11" i="94"/>
  <c r="F37" i="94" s="1"/>
  <c r="Q12" i="94"/>
  <c r="B38" i="94" s="1"/>
  <c r="R12" i="94"/>
  <c r="C38" i="94" s="1"/>
  <c r="S12" i="94"/>
  <c r="D38" i="94" s="1"/>
  <c r="T12" i="94"/>
  <c r="E38" i="94" s="1"/>
  <c r="U12" i="94"/>
  <c r="F38" i="94" s="1"/>
  <c r="R13" i="94"/>
  <c r="C39" i="94" s="1"/>
  <c r="S13" i="94"/>
  <c r="D39" i="94" s="1"/>
  <c r="T13" i="94"/>
  <c r="E39" i="94" s="1"/>
  <c r="U13" i="94"/>
  <c r="F39" i="94" s="1"/>
  <c r="Q14" i="94"/>
  <c r="B40" i="94" s="1"/>
  <c r="R14" i="94"/>
  <c r="C40" i="94" s="1"/>
  <c r="S14" i="94"/>
  <c r="T14" i="94"/>
  <c r="E40" i="94" s="1"/>
  <c r="U14" i="94"/>
  <c r="F40" i="94" s="1"/>
  <c r="Q15" i="94"/>
  <c r="B41" i="94" s="1"/>
  <c r="R15" i="94"/>
  <c r="S15" i="94"/>
  <c r="D41" i="94" s="1"/>
  <c r="T15" i="94"/>
  <c r="E41" i="94" s="1"/>
  <c r="U15" i="94"/>
  <c r="F41" i="94" s="1"/>
  <c r="R10" i="94"/>
  <c r="S10" i="94"/>
  <c r="T10" i="94"/>
  <c r="U10" i="94"/>
  <c r="Q10" i="94"/>
  <c r="B29" i="94"/>
  <c r="C29" i="94"/>
  <c r="D29" i="94"/>
  <c r="E29" i="94"/>
  <c r="F29" i="94"/>
  <c r="B16" i="94"/>
  <c r="N16" i="94"/>
  <c r="G29" i="94"/>
  <c r="H29" i="94"/>
  <c r="I29" i="94"/>
  <c r="J29" i="94"/>
  <c r="K29" i="94"/>
  <c r="C16" i="94"/>
  <c r="D16" i="94"/>
  <c r="E16" i="94"/>
  <c r="G16" i="94"/>
  <c r="H16" i="94"/>
  <c r="I16" i="94"/>
  <c r="J16" i="94"/>
  <c r="K16" i="94"/>
  <c r="L16" i="94"/>
  <c r="M16" i="94"/>
  <c r="O16" i="94"/>
  <c r="P16" i="94"/>
  <c r="F16" i="94"/>
  <c r="M41" i="94" l="1"/>
  <c r="C41" i="94"/>
  <c r="D40" i="94"/>
  <c r="N40" i="94" s="1"/>
  <c r="M40" i="94"/>
  <c r="O39" i="94"/>
  <c r="P38" i="94"/>
  <c r="P39" i="94"/>
  <c r="P41" i="94"/>
  <c r="L41" i="94"/>
  <c r="N37" i="94"/>
  <c r="N41" i="94"/>
  <c r="L39" i="94"/>
  <c r="M38" i="94"/>
  <c r="N38" i="94"/>
  <c r="O37" i="94"/>
  <c r="O40" i="94"/>
  <c r="D42" i="94"/>
  <c r="O41" i="94"/>
  <c r="P40" i="94"/>
  <c r="L40" i="94"/>
  <c r="N39" i="94"/>
  <c r="M39" i="94"/>
  <c r="L38" i="94"/>
  <c r="O38" i="94"/>
  <c r="M37" i="94"/>
  <c r="P37" i="94"/>
  <c r="I42" i="94"/>
  <c r="L36" i="94"/>
  <c r="H42" i="94"/>
  <c r="J42" i="94"/>
  <c r="K42" i="94"/>
  <c r="E42" i="94"/>
  <c r="F42" i="94"/>
  <c r="C42" i="94"/>
  <c r="B42" i="94"/>
  <c r="L37" i="94"/>
  <c r="O36" i="94"/>
  <c r="O29" i="94"/>
  <c r="Q16" i="94"/>
  <c r="P29" i="94"/>
  <c r="T16" i="94"/>
  <c r="U16" i="94"/>
  <c r="N29" i="94"/>
  <c r="L29" i="94"/>
  <c r="M29" i="94"/>
  <c r="R16" i="94"/>
  <c r="S16" i="94"/>
  <c r="P36" i="94" l="1"/>
  <c r="P42" i="94" s="1"/>
  <c r="M36" i="94"/>
  <c r="M42" i="94" s="1"/>
  <c r="O42" i="94"/>
  <c r="N36" i="94"/>
  <c r="N42" i="94" s="1"/>
  <c r="G42" i="94"/>
  <c r="L42" i="94"/>
</calcChain>
</file>

<file path=xl/sharedStrings.xml><?xml version="1.0" encoding="utf-8"?>
<sst xmlns="http://schemas.openxmlformats.org/spreadsheetml/2006/main" count="138" uniqueCount="41">
  <si>
    <t>Subsistence Holding</t>
  </si>
  <si>
    <t>Economic Holding</t>
  </si>
  <si>
    <t>Above Economic Holding</t>
  </si>
  <si>
    <t>Small Farm</t>
  </si>
  <si>
    <t>Large Farm</t>
  </si>
  <si>
    <t>Total</t>
  </si>
  <si>
    <t>(Amount in million Rs.)</t>
  </si>
  <si>
    <t>Punjab</t>
  </si>
  <si>
    <t>Sindh</t>
  </si>
  <si>
    <t>All Pakistan</t>
  </si>
  <si>
    <t>Azad Kashmir</t>
  </si>
  <si>
    <t>Principal</t>
  </si>
  <si>
    <t>SUMMARY SHOWING CONSOLIDATED POSITION OF AGRICUTURE LOAN DISBURESMENTS, RECOVERIES AND OUTSTANDING</t>
  </si>
  <si>
    <t>Province/ Regions</t>
  </si>
  <si>
    <t>Blochistan</t>
  </si>
  <si>
    <t>Gilgit Baltistan</t>
  </si>
  <si>
    <t>Khyber Pakhtunkhwa</t>
  </si>
  <si>
    <t>Disbursement</t>
  </si>
  <si>
    <t>Recovery</t>
  </si>
  <si>
    <t>Outstanding</t>
  </si>
  <si>
    <t xml:space="preserve">No. of Disbursed  Borrowers                                                                                                                                                                                                                                                      </t>
  </si>
  <si>
    <t>Amount</t>
  </si>
  <si>
    <t>No. of Outstanding Borrowers</t>
  </si>
  <si>
    <t>16=1+6+11</t>
  </si>
  <si>
    <t>17=2+7+12</t>
  </si>
  <si>
    <t>18=3+7+13</t>
  </si>
  <si>
    <t>19=4+8+14</t>
  </si>
  <si>
    <t>20=5+9+15</t>
  </si>
  <si>
    <t>11=1+6</t>
  </si>
  <si>
    <t>12=2+7</t>
  </si>
  <si>
    <t>13=3+8</t>
  </si>
  <si>
    <t>14=4+9</t>
  </si>
  <si>
    <t>15=5+10</t>
  </si>
  <si>
    <t>TOTAL FARM &amp; NON FARM SECTORS</t>
  </si>
  <si>
    <t>Total  Farm Sector</t>
  </si>
  <si>
    <t>Total Non Farm Sector</t>
  </si>
  <si>
    <t>Grand Total</t>
  </si>
  <si>
    <t>FARM SECTOR CREDIT</t>
  </si>
  <si>
    <t>NON FARM SECTOR CREDIT</t>
  </si>
  <si>
    <t xml:space="preserve"> CUMULATIVE POSITION FOR THE FINANCIAL YEAR I.E. JULY-JUNE 2022 (FY 2021-22)</t>
  </si>
  <si>
    <r>
      <t>Note: The definitions of farm &amp; non-farm credit sectors and land holdings/size of farms are available in estimation methodology report i.e. "Indicative Credit Limits and Eligible Items for Agriculture Financing 2022" and accessible at</t>
    </r>
    <r>
      <rPr>
        <i/>
        <u/>
        <sz val="8"/>
        <rFont val="Times New Roman"/>
        <family val="1"/>
      </rPr>
      <t xml:space="preserve"> www.sbp.org.pk/acd/2022/CL1-Annex.pdf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</si>
</sst>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u/>
      <sz val="9"/>
      <name val="Times New Roman"/>
      <family val="1"/>
    </font>
    <font>
      <sz val="8"/>
      <name val="Arial"/>
      <family val="2"/>
    </font>
    <font>
      <i/>
      <sz val="8"/>
      <name val="Times New Roman"/>
      <family val="1"/>
    </font>
    <font>
      <i/>
      <u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85">
    <xf numFmtId="0" fontId="0" fillId="0" borderId="0" xfId="0"/>
    <xf numFmtId="0" fontId="7" fillId="0" borderId="0" xfId="0" applyFont="1" applyBorder="1" applyAlignment="1"/>
    <xf numFmtId="0" fontId="0" fillId="0" borderId="0" xfId="0" applyBorder="1"/>
    <xf numFmtId="164" fontId="3" fillId="2" borderId="1" xfId="0" applyNumberFormat="1" applyFont="1" applyFill="1" applyBorder="1" applyAlignment="1"/>
    <xf numFmtId="164" fontId="3" fillId="2" borderId="4" xfId="0" applyNumberFormat="1" applyFont="1" applyFill="1" applyBorder="1" applyAlignment="1"/>
    <xf numFmtId="164" fontId="3" fillId="2" borderId="7" xfId="0" applyNumberFormat="1" applyFont="1" applyFill="1" applyBorder="1" applyAlignment="1"/>
    <xf numFmtId="164" fontId="3" fillId="0" borderId="0" xfId="0" applyNumberFormat="1" applyFont="1" applyBorder="1"/>
    <xf numFmtId="164" fontId="5" fillId="0" borderId="0" xfId="0" applyNumberFormat="1" applyFont="1" applyBorder="1"/>
    <xf numFmtId="1" fontId="5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 applyAlignment="1"/>
    <xf numFmtId="164" fontId="3" fillId="2" borderId="14" xfId="0" applyNumberFormat="1" applyFont="1" applyFill="1" applyBorder="1" applyAlignment="1"/>
    <xf numFmtId="164" fontId="3" fillId="2" borderId="15" xfId="0" applyNumberFormat="1" applyFont="1" applyFill="1" applyBorder="1" applyAlignment="1"/>
    <xf numFmtId="164" fontId="5" fillId="0" borderId="0" xfId="0" applyNumberFormat="1" applyFont="1" applyBorder="1" applyAlignment="1"/>
    <xf numFmtId="164" fontId="3" fillId="0" borderId="0" xfId="0" applyNumberFormat="1" applyFont="1" applyBorder="1" applyAlignment="1"/>
    <xf numFmtId="0" fontId="5" fillId="0" borderId="6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" fontId="3" fillId="0" borderId="0" xfId="0" applyNumberFormat="1" applyFont="1" applyBorder="1"/>
    <xf numFmtId="0" fontId="6" fillId="0" borderId="12" xfId="0" applyFont="1" applyFill="1" applyBorder="1" applyAlignment="1">
      <alignment horizontal="center" wrapText="1"/>
    </xf>
    <xf numFmtId="0" fontId="5" fillId="0" borderId="40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wrapText="1"/>
    </xf>
    <xf numFmtId="164" fontId="3" fillId="2" borderId="42" xfId="0" applyNumberFormat="1" applyFont="1" applyFill="1" applyBorder="1" applyAlignment="1"/>
    <xf numFmtId="166" fontId="3" fillId="0" borderId="5" xfId="1" applyNumberFormat="1" applyFont="1" applyBorder="1"/>
    <xf numFmtId="166" fontId="3" fillId="0" borderId="6" xfId="1" applyNumberFormat="1" applyFont="1" applyBorder="1"/>
    <xf numFmtId="166" fontId="3" fillId="0" borderId="8" xfId="1" applyNumberFormat="1" applyFont="1" applyBorder="1"/>
    <xf numFmtId="166" fontId="3" fillId="0" borderId="9" xfId="1" applyNumberFormat="1" applyFont="1" applyBorder="1"/>
    <xf numFmtId="166" fontId="5" fillId="0" borderId="10" xfId="1" applyNumberFormat="1" applyFont="1" applyBorder="1"/>
    <xf numFmtId="166" fontId="5" fillId="0" borderId="11" xfId="1" applyNumberFormat="1" applyFont="1" applyBorder="1"/>
    <xf numFmtId="164" fontId="3" fillId="2" borderId="28" xfId="0" applyNumberFormat="1" applyFont="1" applyFill="1" applyBorder="1" applyAlignment="1"/>
    <xf numFmtId="166" fontId="3" fillId="0" borderId="24" xfId="1" applyNumberFormat="1" applyFont="1" applyBorder="1"/>
    <xf numFmtId="166" fontId="3" fillId="0" borderId="25" xfId="1" applyNumberFormat="1" applyFont="1" applyBorder="1"/>
    <xf numFmtId="166" fontId="3" fillId="0" borderId="0" xfId="1" applyNumberFormat="1" applyFont="1" applyBorder="1"/>
    <xf numFmtId="165" fontId="3" fillId="0" borderId="0" xfId="1" applyNumberFormat="1" applyFont="1" applyBorder="1"/>
    <xf numFmtId="167" fontId="3" fillId="0" borderId="25" xfId="1" applyNumberFormat="1" applyFont="1" applyBorder="1"/>
    <xf numFmtId="167" fontId="3" fillId="0" borderId="6" xfId="1" applyNumberFormat="1" applyFont="1" applyBorder="1"/>
    <xf numFmtId="167" fontId="3" fillId="0" borderId="9" xfId="1" applyNumberFormat="1" applyFont="1" applyBorder="1"/>
    <xf numFmtId="167" fontId="5" fillId="0" borderId="11" xfId="1" applyNumberFormat="1" applyFont="1" applyBorder="1"/>
    <xf numFmtId="167" fontId="3" fillId="0" borderId="2" xfId="1" applyNumberFormat="1" applyFont="1" applyBorder="1"/>
    <xf numFmtId="167" fontId="3" fillId="0" borderId="43" xfId="1" applyNumberFormat="1" applyFont="1" applyBorder="1"/>
    <xf numFmtId="167" fontId="3" fillId="0" borderId="27" xfId="1" applyNumberFormat="1" applyFont="1" applyBorder="1"/>
    <xf numFmtId="167" fontId="3" fillId="0" borderId="3" xfId="1" applyNumberFormat="1" applyFont="1" applyBorder="1"/>
    <xf numFmtId="167" fontId="3" fillId="0" borderId="44" xfId="1" applyNumberFormat="1" applyFont="1" applyBorder="1"/>
    <xf numFmtId="167" fontId="5" fillId="0" borderId="12" xfId="1" applyNumberFormat="1" applyFont="1" applyBorder="1"/>
    <xf numFmtId="0" fontId="5" fillId="0" borderId="16" xfId="0" applyFont="1" applyBorder="1" applyAlignment="1"/>
    <xf numFmtId="0" fontId="5" fillId="0" borderId="23" xfId="0" applyFont="1" applyBorder="1" applyAlignment="1"/>
    <xf numFmtId="164" fontId="13" fillId="2" borderId="31" xfId="0" applyNumberFormat="1" applyFont="1" applyFill="1" applyBorder="1" applyAlignment="1"/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8" xfId="0" applyFont="1" applyBorder="1" applyAlignment="1">
      <alignment horizontal="center"/>
    </xf>
  </cellXfs>
  <cellStyles count="5">
    <cellStyle name="Comma" xfId="1" builtinId="3"/>
    <cellStyle name="Comma 4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0</xdr:row>
          <xdr:rowOff>76200</xdr:rowOff>
        </xdr:from>
        <xdr:to>
          <xdr:col>0</xdr:col>
          <xdr:colOff>657225</xdr:colOff>
          <xdr:row>3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W43"/>
  <sheetViews>
    <sheetView tabSelected="1" topLeftCell="A10" workbookViewId="0">
      <selection activeCell="E46" sqref="E46"/>
    </sheetView>
  </sheetViews>
  <sheetFormatPr defaultRowHeight="12.75" x14ac:dyDescent="0.2"/>
  <cols>
    <col min="1" max="1" width="11.5703125" customWidth="1"/>
    <col min="2" max="2" width="12" bestFit="1" customWidth="1"/>
    <col min="3" max="3" width="13.140625" bestFit="1" customWidth="1"/>
    <col min="4" max="4" width="11" customWidth="1"/>
    <col min="5" max="5" width="10.28515625" customWidth="1"/>
    <col min="6" max="6" width="10.42578125" customWidth="1"/>
    <col min="7" max="7" width="9.7109375" customWidth="1"/>
    <col min="8" max="9" width="12.42578125" bestFit="1" customWidth="1"/>
    <col min="10" max="10" width="10.85546875" customWidth="1"/>
    <col min="11" max="11" width="11.5703125" bestFit="1" customWidth="1"/>
    <col min="12" max="12" width="12" bestFit="1" customWidth="1"/>
    <col min="13" max="14" width="11.140625" bestFit="1" customWidth="1"/>
    <col min="15" max="15" width="9" customWidth="1"/>
    <col min="16" max="17" width="11.140625" bestFit="1" customWidth="1"/>
    <col min="18" max="18" width="10.7109375" bestFit="1" customWidth="1"/>
    <col min="19" max="19" width="10.42578125" customWidth="1"/>
    <col min="20" max="20" width="9" customWidth="1"/>
    <col min="21" max="21" width="10.7109375" bestFit="1" customWidth="1"/>
  </cols>
  <sheetData>
    <row r="1" spans="1:2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x14ac:dyDescent="0.2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1:21" x14ac:dyDescent="0.2">
      <c r="A3" s="77" t="s">
        <v>39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21" ht="13.5" thickBot="1" x14ac:dyDescent="0.25">
      <c r="A5" s="10" t="s">
        <v>37</v>
      </c>
      <c r="S5" s="75" t="s">
        <v>6</v>
      </c>
      <c r="T5" s="75"/>
      <c r="U5" s="75"/>
    </row>
    <row r="6" spans="1:21" ht="12.75" customHeight="1" x14ac:dyDescent="0.2">
      <c r="A6" s="67" t="s">
        <v>13</v>
      </c>
      <c r="B6" s="80" t="s">
        <v>0</v>
      </c>
      <c r="C6" s="81"/>
      <c r="D6" s="81"/>
      <c r="E6" s="81"/>
      <c r="F6" s="82"/>
      <c r="G6" s="80" t="s">
        <v>1</v>
      </c>
      <c r="H6" s="81"/>
      <c r="I6" s="81"/>
      <c r="J6" s="81"/>
      <c r="K6" s="82"/>
      <c r="L6" s="80" t="s">
        <v>2</v>
      </c>
      <c r="M6" s="81"/>
      <c r="N6" s="81"/>
      <c r="O6" s="81"/>
      <c r="P6" s="83"/>
      <c r="Q6" s="80" t="s">
        <v>5</v>
      </c>
      <c r="R6" s="81"/>
      <c r="S6" s="81"/>
      <c r="T6" s="81"/>
      <c r="U6" s="82"/>
    </row>
    <row r="7" spans="1:21" x14ac:dyDescent="0.2">
      <c r="A7" s="68"/>
      <c r="B7" s="61" t="s">
        <v>17</v>
      </c>
      <c r="C7" s="62"/>
      <c r="D7" s="17" t="s">
        <v>18</v>
      </c>
      <c r="E7" s="78" t="s">
        <v>19</v>
      </c>
      <c r="F7" s="79"/>
      <c r="G7" s="61" t="s">
        <v>17</v>
      </c>
      <c r="H7" s="62"/>
      <c r="I7" s="17" t="s">
        <v>18</v>
      </c>
      <c r="J7" s="78" t="s">
        <v>19</v>
      </c>
      <c r="K7" s="79"/>
      <c r="L7" s="61" t="s">
        <v>17</v>
      </c>
      <c r="M7" s="62"/>
      <c r="N7" s="17" t="s">
        <v>18</v>
      </c>
      <c r="O7" s="78" t="s">
        <v>19</v>
      </c>
      <c r="P7" s="84"/>
      <c r="Q7" s="61" t="s">
        <v>17</v>
      </c>
      <c r="R7" s="62"/>
      <c r="S7" s="17" t="s">
        <v>18</v>
      </c>
      <c r="T7" s="78" t="s">
        <v>19</v>
      </c>
      <c r="U7" s="79"/>
    </row>
    <row r="8" spans="1:21" ht="42.75" thickBot="1" x14ac:dyDescent="0.25">
      <c r="A8" s="68"/>
      <c r="B8" s="18" t="s">
        <v>20</v>
      </c>
      <c r="C8" s="19" t="s">
        <v>21</v>
      </c>
      <c r="D8" s="19" t="s">
        <v>11</v>
      </c>
      <c r="E8" s="19" t="s">
        <v>22</v>
      </c>
      <c r="F8" s="20" t="s">
        <v>11</v>
      </c>
      <c r="G8" s="18" t="s">
        <v>20</v>
      </c>
      <c r="H8" s="19" t="s">
        <v>21</v>
      </c>
      <c r="I8" s="19" t="s">
        <v>11</v>
      </c>
      <c r="J8" s="19" t="s">
        <v>22</v>
      </c>
      <c r="K8" s="20" t="s">
        <v>11</v>
      </c>
      <c r="L8" s="18" t="s">
        <v>20</v>
      </c>
      <c r="M8" s="19" t="s">
        <v>21</v>
      </c>
      <c r="N8" s="19" t="s">
        <v>11</v>
      </c>
      <c r="O8" s="19" t="s">
        <v>22</v>
      </c>
      <c r="P8" s="30" t="s">
        <v>11</v>
      </c>
      <c r="Q8" s="18" t="s">
        <v>20</v>
      </c>
      <c r="R8" s="19" t="s">
        <v>21</v>
      </c>
      <c r="S8" s="19" t="s">
        <v>11</v>
      </c>
      <c r="T8" s="19" t="s">
        <v>22</v>
      </c>
      <c r="U8" s="20" t="s">
        <v>11</v>
      </c>
    </row>
    <row r="9" spans="1:21" ht="13.5" thickBot="1" x14ac:dyDescent="0.25">
      <c r="A9" s="69"/>
      <c r="B9" s="21">
        <v>1</v>
      </c>
      <c r="C9" s="22">
        <v>2</v>
      </c>
      <c r="D9" s="22">
        <v>3</v>
      </c>
      <c r="E9" s="22">
        <v>4</v>
      </c>
      <c r="F9" s="23">
        <v>5</v>
      </c>
      <c r="G9" s="21">
        <v>6</v>
      </c>
      <c r="H9" s="22">
        <v>7</v>
      </c>
      <c r="I9" s="22">
        <v>8</v>
      </c>
      <c r="J9" s="22">
        <v>9</v>
      </c>
      <c r="K9" s="23">
        <v>10</v>
      </c>
      <c r="L9" s="21">
        <v>11</v>
      </c>
      <c r="M9" s="22">
        <v>12</v>
      </c>
      <c r="N9" s="22">
        <v>13</v>
      </c>
      <c r="O9" s="22">
        <v>14</v>
      </c>
      <c r="P9" s="31">
        <v>15</v>
      </c>
      <c r="Q9" s="21" t="s">
        <v>23</v>
      </c>
      <c r="R9" s="22" t="s">
        <v>24</v>
      </c>
      <c r="S9" s="22" t="s">
        <v>25</v>
      </c>
      <c r="T9" s="22" t="s">
        <v>26</v>
      </c>
      <c r="U9" s="23" t="s">
        <v>27</v>
      </c>
    </row>
    <row r="10" spans="1:21" x14ac:dyDescent="0.2">
      <c r="A10" s="43" t="s">
        <v>7</v>
      </c>
      <c r="B10" s="44">
        <v>792984</v>
      </c>
      <c r="C10" s="48">
        <v>176381.163</v>
      </c>
      <c r="D10" s="48">
        <v>166514.82759500004</v>
      </c>
      <c r="E10" s="45">
        <v>1055411</v>
      </c>
      <c r="F10" s="48">
        <v>163212.92388999995</v>
      </c>
      <c r="G10" s="44">
        <v>42732</v>
      </c>
      <c r="H10" s="48">
        <v>78113.370999999999</v>
      </c>
      <c r="I10" s="48">
        <v>75763.207999999984</v>
      </c>
      <c r="J10" s="45">
        <v>51124</v>
      </c>
      <c r="K10" s="48">
        <v>41235.616999999998</v>
      </c>
      <c r="L10" s="44">
        <v>10351</v>
      </c>
      <c r="M10" s="48">
        <v>299330.93300000002</v>
      </c>
      <c r="N10" s="48">
        <v>293206.99899999995</v>
      </c>
      <c r="O10" s="45">
        <v>9637</v>
      </c>
      <c r="P10" s="48">
        <v>74180.877000000008</v>
      </c>
      <c r="Q10" s="44">
        <f t="shared" ref="Q10:U12" si="0">B10+G10+L10</f>
        <v>846067</v>
      </c>
      <c r="R10" s="48">
        <f t="shared" si="0"/>
        <v>553825.46699999995</v>
      </c>
      <c r="S10" s="48">
        <f t="shared" si="0"/>
        <v>535485.03459499998</v>
      </c>
      <c r="T10" s="45">
        <f t="shared" si="0"/>
        <v>1116172</v>
      </c>
      <c r="U10" s="54">
        <f t="shared" si="0"/>
        <v>278629.41788999992</v>
      </c>
    </row>
    <row r="11" spans="1:21" x14ac:dyDescent="0.2">
      <c r="A11" s="13" t="s">
        <v>8</v>
      </c>
      <c r="B11" s="37">
        <v>136082</v>
      </c>
      <c r="C11" s="49">
        <v>84579.106188000005</v>
      </c>
      <c r="D11" s="49">
        <v>74416.095280999987</v>
      </c>
      <c r="E11" s="38">
        <v>187828</v>
      </c>
      <c r="F11" s="52">
        <v>40247.947281000001</v>
      </c>
      <c r="G11" s="37">
        <v>9459</v>
      </c>
      <c r="H11" s="49">
        <v>18076.708999999995</v>
      </c>
      <c r="I11" s="49">
        <v>21382.877999999997</v>
      </c>
      <c r="J11" s="38">
        <v>12342</v>
      </c>
      <c r="K11" s="52">
        <v>10131.100000000002</v>
      </c>
      <c r="L11" s="37">
        <v>3093</v>
      </c>
      <c r="M11" s="49">
        <v>55548.32499999999</v>
      </c>
      <c r="N11" s="49">
        <v>68602.728000000017</v>
      </c>
      <c r="O11" s="38">
        <v>2441</v>
      </c>
      <c r="P11" s="52">
        <v>13690.562300000001</v>
      </c>
      <c r="Q11" s="37">
        <f t="shared" si="0"/>
        <v>148634</v>
      </c>
      <c r="R11" s="49">
        <f t="shared" si="0"/>
        <v>158204.14018799999</v>
      </c>
      <c r="S11" s="49">
        <f t="shared" si="0"/>
        <v>164401.70128099999</v>
      </c>
      <c r="T11" s="38">
        <f t="shared" si="0"/>
        <v>202611</v>
      </c>
      <c r="U11" s="55">
        <f t="shared" si="0"/>
        <v>64069.609581000012</v>
      </c>
    </row>
    <row r="12" spans="1:21" x14ac:dyDescent="0.2">
      <c r="A12" s="13" t="s">
        <v>16</v>
      </c>
      <c r="B12" s="37">
        <v>23827</v>
      </c>
      <c r="C12" s="49">
        <v>5701.0679652999997</v>
      </c>
      <c r="D12" s="49">
        <v>5417.0024026999999</v>
      </c>
      <c r="E12" s="38">
        <v>27393</v>
      </c>
      <c r="F12" s="52">
        <v>6535.8238646999998</v>
      </c>
      <c r="G12" s="37">
        <v>2351</v>
      </c>
      <c r="H12" s="49">
        <v>2749.7890000000002</v>
      </c>
      <c r="I12" s="49">
        <v>2745.5819999999999</v>
      </c>
      <c r="J12" s="38">
        <v>2629</v>
      </c>
      <c r="K12" s="52">
        <v>1895.5889999999997</v>
      </c>
      <c r="L12" s="37">
        <v>255</v>
      </c>
      <c r="M12" s="49">
        <v>3314.92</v>
      </c>
      <c r="N12" s="49">
        <v>2685.31</v>
      </c>
      <c r="O12" s="38">
        <v>279</v>
      </c>
      <c r="P12" s="52">
        <v>956.11500000000001</v>
      </c>
      <c r="Q12" s="37">
        <f t="shared" si="0"/>
        <v>26433</v>
      </c>
      <c r="R12" s="49">
        <f t="shared" si="0"/>
        <v>11765.7769653</v>
      </c>
      <c r="S12" s="49">
        <f t="shared" si="0"/>
        <v>10847.8944027</v>
      </c>
      <c r="T12" s="38">
        <f t="shared" si="0"/>
        <v>30301</v>
      </c>
      <c r="U12" s="55">
        <f t="shared" si="0"/>
        <v>9387.5278646999996</v>
      </c>
    </row>
    <row r="13" spans="1:21" x14ac:dyDescent="0.2">
      <c r="A13" s="13" t="s">
        <v>14</v>
      </c>
      <c r="B13" s="37">
        <v>5388</v>
      </c>
      <c r="C13" s="49">
        <v>1972.9810202000003</v>
      </c>
      <c r="D13" s="49">
        <v>1356.1524097000001</v>
      </c>
      <c r="E13" s="38">
        <v>7064</v>
      </c>
      <c r="F13" s="52">
        <v>2061.4647367999996</v>
      </c>
      <c r="G13" s="37">
        <v>146</v>
      </c>
      <c r="H13" s="49">
        <v>298.56299999999999</v>
      </c>
      <c r="I13" s="49">
        <v>212.565</v>
      </c>
      <c r="J13" s="38">
        <v>292</v>
      </c>
      <c r="K13" s="52">
        <v>252.92699999999999</v>
      </c>
      <c r="L13" s="37">
        <v>72</v>
      </c>
      <c r="M13" s="49">
        <v>473.52</v>
      </c>
      <c r="N13" s="49">
        <v>1113.729</v>
      </c>
      <c r="O13" s="38">
        <v>173</v>
      </c>
      <c r="P13" s="52">
        <v>300.61900000000009</v>
      </c>
      <c r="Q13" s="37">
        <v>5606</v>
      </c>
      <c r="R13" s="49">
        <f t="shared" ref="R13:R15" si="1">C13+H13+M13</f>
        <v>2745.0640202000004</v>
      </c>
      <c r="S13" s="49">
        <f t="shared" ref="S13:S15" si="2">D13+I13+N13</f>
        <v>2682.4464097</v>
      </c>
      <c r="T13" s="38">
        <f t="shared" ref="T13:T15" si="3">E13+J13+O13</f>
        <v>7529</v>
      </c>
      <c r="U13" s="55">
        <f t="shared" ref="U13:U15" si="4">F13+K13+P13</f>
        <v>2615.0107367999999</v>
      </c>
    </row>
    <row r="14" spans="1:21" x14ac:dyDescent="0.2">
      <c r="A14" s="13" t="s">
        <v>10</v>
      </c>
      <c r="B14" s="37">
        <v>1990</v>
      </c>
      <c r="C14" s="49">
        <v>347.89749999999998</v>
      </c>
      <c r="D14" s="49">
        <v>301.56339099999997</v>
      </c>
      <c r="E14" s="38">
        <v>1659</v>
      </c>
      <c r="F14" s="52">
        <v>260.322745</v>
      </c>
      <c r="G14" s="37">
        <v>4</v>
      </c>
      <c r="H14" s="49">
        <v>36.228999999999999</v>
      </c>
      <c r="I14" s="49">
        <v>1.468</v>
      </c>
      <c r="J14" s="38">
        <v>14</v>
      </c>
      <c r="K14" s="52">
        <v>35.761000000000003</v>
      </c>
      <c r="L14" s="37">
        <v>10</v>
      </c>
      <c r="M14" s="49">
        <v>1129.8389999999999</v>
      </c>
      <c r="N14" s="49">
        <v>1103.556</v>
      </c>
      <c r="O14" s="38">
        <v>12</v>
      </c>
      <c r="P14" s="52">
        <v>69.394999999999996</v>
      </c>
      <c r="Q14" s="37">
        <f t="shared" ref="Q13:Q15" si="5">B14+G14+L14</f>
        <v>2004</v>
      </c>
      <c r="R14" s="49">
        <f t="shared" si="1"/>
        <v>1513.9654999999998</v>
      </c>
      <c r="S14" s="49">
        <f t="shared" si="2"/>
        <v>1406.587391</v>
      </c>
      <c r="T14" s="38">
        <f t="shared" si="3"/>
        <v>1685</v>
      </c>
      <c r="U14" s="55">
        <f t="shared" si="4"/>
        <v>365.478745</v>
      </c>
    </row>
    <row r="15" spans="1:21" ht="13.5" thickBot="1" x14ac:dyDescent="0.25">
      <c r="A15" s="14" t="s">
        <v>15</v>
      </c>
      <c r="B15" s="39">
        <v>6533</v>
      </c>
      <c r="C15" s="50">
        <v>799.53499999999997</v>
      </c>
      <c r="D15" s="50">
        <v>409.80499999999995</v>
      </c>
      <c r="E15" s="40">
        <v>7055</v>
      </c>
      <c r="F15" s="53">
        <v>846.90900000000011</v>
      </c>
      <c r="G15" s="39">
        <v>7</v>
      </c>
      <c r="H15" s="50">
        <v>13.254999999999999</v>
      </c>
      <c r="I15" s="50">
        <v>6.0629999999999988</v>
      </c>
      <c r="J15" s="40">
        <v>25</v>
      </c>
      <c r="K15" s="53">
        <v>20.510000000000005</v>
      </c>
      <c r="L15" s="39">
        <v>2</v>
      </c>
      <c r="M15" s="50">
        <v>24.93</v>
      </c>
      <c r="N15" s="50">
        <v>7.7530000000000001</v>
      </c>
      <c r="O15" s="40">
        <v>4</v>
      </c>
      <c r="P15" s="53">
        <v>25.43</v>
      </c>
      <c r="Q15" s="39">
        <f t="shared" si="5"/>
        <v>6542</v>
      </c>
      <c r="R15" s="50">
        <f t="shared" si="1"/>
        <v>837.71999999999991</v>
      </c>
      <c r="S15" s="50">
        <f t="shared" si="2"/>
        <v>423.62099999999992</v>
      </c>
      <c r="T15" s="40">
        <f t="shared" si="3"/>
        <v>7084</v>
      </c>
      <c r="U15" s="56">
        <f t="shared" si="4"/>
        <v>892.84900000000005</v>
      </c>
    </row>
    <row r="16" spans="1:21" ht="14.25" thickTop="1" thickBot="1" x14ac:dyDescent="0.25">
      <c r="A16" s="58" t="s">
        <v>9</v>
      </c>
      <c r="B16" s="41">
        <f>SUM(B10:B15)</f>
        <v>966804</v>
      </c>
      <c r="C16" s="51">
        <f t="shared" ref="C16:U16" si="6">SUM(C10:C15)</f>
        <v>269781.75067350001</v>
      </c>
      <c r="D16" s="51">
        <f t="shared" si="6"/>
        <v>248415.44607940002</v>
      </c>
      <c r="E16" s="42">
        <f t="shared" si="6"/>
        <v>1286410</v>
      </c>
      <c r="F16" s="51">
        <f t="shared" si="6"/>
        <v>213165.39151749999</v>
      </c>
      <c r="G16" s="41">
        <f t="shared" si="6"/>
        <v>54699</v>
      </c>
      <c r="H16" s="51">
        <f t="shared" si="6"/>
        <v>99287.915999999997</v>
      </c>
      <c r="I16" s="51">
        <f t="shared" si="6"/>
        <v>100111.76399999997</v>
      </c>
      <c r="J16" s="42">
        <f t="shared" si="6"/>
        <v>66426</v>
      </c>
      <c r="K16" s="51">
        <f t="shared" si="6"/>
        <v>53571.504000000008</v>
      </c>
      <c r="L16" s="41">
        <f t="shared" si="6"/>
        <v>13783</v>
      </c>
      <c r="M16" s="51">
        <f t="shared" si="6"/>
        <v>359822.467</v>
      </c>
      <c r="N16" s="51">
        <f t="shared" si="6"/>
        <v>366720.07499999995</v>
      </c>
      <c r="O16" s="42">
        <f t="shared" si="6"/>
        <v>12546</v>
      </c>
      <c r="P16" s="51">
        <f t="shared" si="6"/>
        <v>89222.998300000021</v>
      </c>
      <c r="Q16" s="41">
        <f t="shared" si="6"/>
        <v>1035286</v>
      </c>
      <c r="R16" s="51">
        <f t="shared" si="6"/>
        <v>728892.13367349992</v>
      </c>
      <c r="S16" s="51">
        <f t="shared" si="6"/>
        <v>715247.28507940006</v>
      </c>
      <c r="T16" s="42">
        <f t="shared" si="6"/>
        <v>1365382</v>
      </c>
      <c r="U16" s="57">
        <f t="shared" si="6"/>
        <v>355959.89381749986</v>
      </c>
    </row>
    <row r="17" spans="1:231" x14ac:dyDescent="0.2">
      <c r="A17" s="12"/>
      <c r="B17" s="8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  <c r="N17" s="7"/>
      <c r="O17" s="7"/>
      <c r="P17" s="7"/>
      <c r="Q17" s="7"/>
      <c r="R17" s="8"/>
      <c r="S17" s="7"/>
      <c r="T17" s="7"/>
      <c r="U17" s="7"/>
    </row>
    <row r="18" spans="1:231" ht="13.5" thickBot="1" x14ac:dyDescent="0.25">
      <c r="A18" s="10" t="s">
        <v>38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75" t="s">
        <v>6</v>
      </c>
      <c r="O18" s="75"/>
      <c r="P18" s="75"/>
      <c r="Q18" s="11"/>
    </row>
    <row r="19" spans="1:231" ht="13.5" customHeight="1" thickBot="1" x14ac:dyDescent="0.25">
      <c r="A19" s="67" t="s">
        <v>13</v>
      </c>
      <c r="B19" s="71" t="s">
        <v>3</v>
      </c>
      <c r="C19" s="72"/>
      <c r="D19" s="72"/>
      <c r="E19" s="72"/>
      <c r="F19" s="73"/>
      <c r="G19" s="71" t="s">
        <v>4</v>
      </c>
      <c r="H19" s="72"/>
      <c r="I19" s="72"/>
      <c r="J19" s="72"/>
      <c r="K19" s="74"/>
      <c r="L19" s="71" t="s">
        <v>5</v>
      </c>
      <c r="M19" s="72"/>
      <c r="N19" s="72"/>
      <c r="O19" s="72"/>
      <c r="P19" s="73"/>
      <c r="Q19" s="11"/>
    </row>
    <row r="20" spans="1:231" ht="13.5" customHeight="1" thickBot="1" x14ac:dyDescent="0.25">
      <c r="A20" s="68"/>
      <c r="B20" s="63" t="s">
        <v>17</v>
      </c>
      <c r="C20" s="64"/>
      <c r="D20" s="24" t="s">
        <v>18</v>
      </c>
      <c r="E20" s="65" t="s">
        <v>19</v>
      </c>
      <c r="F20" s="66"/>
      <c r="G20" s="64" t="s">
        <v>17</v>
      </c>
      <c r="H20" s="64"/>
      <c r="I20" s="24" t="s">
        <v>18</v>
      </c>
      <c r="J20" s="65" t="s">
        <v>19</v>
      </c>
      <c r="K20" s="70"/>
      <c r="L20" s="63" t="s">
        <v>17</v>
      </c>
      <c r="M20" s="64"/>
      <c r="N20" s="24" t="s">
        <v>18</v>
      </c>
      <c r="O20" s="65" t="s">
        <v>19</v>
      </c>
      <c r="P20" s="66"/>
      <c r="Q20" s="11"/>
    </row>
    <row r="21" spans="1:231" ht="42.75" thickBot="1" x14ac:dyDescent="0.25">
      <c r="A21" s="68"/>
      <c r="B21" s="25" t="s">
        <v>20</v>
      </c>
      <c r="C21" s="26" t="s">
        <v>21</v>
      </c>
      <c r="D21" s="26" t="s">
        <v>11</v>
      </c>
      <c r="E21" s="26" t="s">
        <v>22</v>
      </c>
      <c r="F21" s="26" t="s">
        <v>11</v>
      </c>
      <c r="G21" s="25" t="s">
        <v>20</v>
      </c>
      <c r="H21" s="26" t="s">
        <v>21</v>
      </c>
      <c r="I21" s="26" t="s">
        <v>11</v>
      </c>
      <c r="J21" s="26" t="s">
        <v>22</v>
      </c>
      <c r="K21" s="34" t="s">
        <v>11</v>
      </c>
      <c r="L21" s="25" t="s">
        <v>20</v>
      </c>
      <c r="M21" s="26" t="s">
        <v>21</v>
      </c>
      <c r="N21" s="26" t="s">
        <v>11</v>
      </c>
      <c r="O21" s="26" t="s">
        <v>22</v>
      </c>
      <c r="P21" s="27" t="s">
        <v>11</v>
      </c>
      <c r="Q21" s="11"/>
    </row>
    <row r="22" spans="1:231" ht="13.5" thickBot="1" x14ac:dyDescent="0.25">
      <c r="A22" s="69"/>
      <c r="B22" s="28">
        <v>1</v>
      </c>
      <c r="C22" s="29">
        <v>2</v>
      </c>
      <c r="D22" s="29">
        <v>3</v>
      </c>
      <c r="E22" s="29">
        <v>4</v>
      </c>
      <c r="F22" s="29">
        <v>5</v>
      </c>
      <c r="G22" s="28">
        <v>6</v>
      </c>
      <c r="H22" s="29">
        <v>7</v>
      </c>
      <c r="I22" s="29">
        <v>8</v>
      </c>
      <c r="J22" s="29">
        <v>9</v>
      </c>
      <c r="K22" s="35">
        <v>10</v>
      </c>
      <c r="L22" s="28" t="s">
        <v>28</v>
      </c>
      <c r="M22" s="29" t="s">
        <v>29</v>
      </c>
      <c r="N22" s="29" t="s">
        <v>30</v>
      </c>
      <c r="O22" s="29" t="s">
        <v>31</v>
      </c>
      <c r="P22" s="33" t="s">
        <v>32</v>
      </c>
      <c r="Q22" s="11"/>
    </row>
    <row r="23" spans="1:231" x14ac:dyDescent="0.2">
      <c r="A23" s="3" t="s">
        <v>7</v>
      </c>
      <c r="B23" s="44">
        <v>1168647</v>
      </c>
      <c r="C23" s="48">
        <v>153116.00501999998</v>
      </c>
      <c r="D23" s="48">
        <v>119122.93950999998</v>
      </c>
      <c r="E23" s="45">
        <v>1390685</v>
      </c>
      <c r="F23" s="48">
        <v>154133.21767999994</v>
      </c>
      <c r="G23" s="44">
        <v>79191</v>
      </c>
      <c r="H23" s="48">
        <v>445167.09499999997</v>
      </c>
      <c r="I23" s="48">
        <v>414983.06601431011</v>
      </c>
      <c r="J23" s="45">
        <v>121312</v>
      </c>
      <c r="K23" s="48">
        <v>120196.97700000001</v>
      </c>
      <c r="L23" s="44">
        <f>B23+G23</f>
        <v>1247838</v>
      </c>
      <c r="M23" s="48">
        <f t="shared" ref="M23:P23" si="7">C23+H23</f>
        <v>598283.10002000001</v>
      </c>
      <c r="N23" s="48">
        <f t="shared" si="7"/>
        <v>534106.00552431005</v>
      </c>
      <c r="O23" s="45">
        <f t="shared" si="7"/>
        <v>1511997</v>
      </c>
      <c r="P23" s="54">
        <f t="shared" si="7"/>
        <v>274330.19467999996</v>
      </c>
      <c r="Q23" s="6"/>
      <c r="R23" s="32"/>
      <c r="S23" s="6"/>
      <c r="T23" s="6"/>
      <c r="U23" s="6"/>
    </row>
    <row r="24" spans="1:231" x14ac:dyDescent="0.2">
      <c r="A24" s="4" t="s">
        <v>8</v>
      </c>
      <c r="B24" s="37">
        <v>201549</v>
      </c>
      <c r="C24" s="49">
        <v>24346.300479000001</v>
      </c>
      <c r="D24" s="49">
        <v>18617.414067999998</v>
      </c>
      <c r="E24" s="38">
        <v>280580</v>
      </c>
      <c r="F24" s="52">
        <v>28306.769554999999</v>
      </c>
      <c r="G24" s="37">
        <v>2304</v>
      </c>
      <c r="H24" s="49">
        <v>50872.597000000002</v>
      </c>
      <c r="I24" s="49">
        <v>45444.048999999999</v>
      </c>
      <c r="J24" s="38">
        <v>5436</v>
      </c>
      <c r="K24" s="52">
        <v>15645.047</v>
      </c>
      <c r="L24" s="37">
        <f t="shared" ref="L24:L28" si="8">B24+G24</f>
        <v>203853</v>
      </c>
      <c r="M24" s="49">
        <f t="shared" ref="M24:M28" si="9">C24+H24</f>
        <v>75218.897479000007</v>
      </c>
      <c r="N24" s="49">
        <f t="shared" ref="N24:N28" si="10">D24+I24</f>
        <v>64061.463067999997</v>
      </c>
      <c r="O24" s="38">
        <f t="shared" ref="O24:O28" si="11">E24+J24</f>
        <v>286016</v>
      </c>
      <c r="P24" s="55">
        <f t="shared" ref="P24:P28" si="12">F24+K24</f>
        <v>43951.816554999998</v>
      </c>
      <c r="Q24" s="6"/>
      <c r="R24" s="32"/>
      <c r="S24" s="6"/>
      <c r="T24" s="6"/>
      <c r="U24" s="6"/>
    </row>
    <row r="25" spans="1:231" x14ac:dyDescent="0.2">
      <c r="A25" s="4" t="s">
        <v>16</v>
      </c>
      <c r="B25" s="37">
        <v>38825</v>
      </c>
      <c r="C25" s="49">
        <v>10018.137446299999</v>
      </c>
      <c r="D25" s="49">
        <v>6858.4533722999986</v>
      </c>
      <c r="E25" s="38">
        <v>46828</v>
      </c>
      <c r="F25" s="52">
        <v>10053.443434800003</v>
      </c>
      <c r="G25" s="37">
        <v>2033</v>
      </c>
      <c r="H25" s="49">
        <v>1315.5549999999996</v>
      </c>
      <c r="I25" s="49">
        <v>1813.7349999999997</v>
      </c>
      <c r="J25" s="38">
        <v>3485</v>
      </c>
      <c r="K25" s="52">
        <v>1111.675</v>
      </c>
      <c r="L25" s="37">
        <f t="shared" si="8"/>
        <v>40858</v>
      </c>
      <c r="M25" s="49">
        <f t="shared" si="9"/>
        <v>11333.6924463</v>
      </c>
      <c r="N25" s="49">
        <f t="shared" si="10"/>
        <v>8672.1883722999992</v>
      </c>
      <c r="O25" s="38">
        <f t="shared" si="11"/>
        <v>50313</v>
      </c>
      <c r="P25" s="55">
        <f t="shared" si="12"/>
        <v>11165.118434800002</v>
      </c>
      <c r="Q25" s="6"/>
      <c r="R25" s="32"/>
      <c r="S25" s="6"/>
      <c r="T25" s="6"/>
      <c r="U25" s="6"/>
    </row>
    <row r="26" spans="1:231" x14ac:dyDescent="0.2">
      <c r="A26" s="4" t="s">
        <v>14</v>
      </c>
      <c r="B26" s="37">
        <v>1408</v>
      </c>
      <c r="C26" s="49">
        <v>236.31575270000002</v>
      </c>
      <c r="D26" s="49">
        <v>227.87029483999999</v>
      </c>
      <c r="E26" s="38">
        <v>1686</v>
      </c>
      <c r="F26" s="52">
        <v>278.42269904</v>
      </c>
      <c r="G26" s="37">
        <v>97</v>
      </c>
      <c r="H26" s="49">
        <v>149.27100000000002</v>
      </c>
      <c r="I26" s="49">
        <v>132.82400000000001</v>
      </c>
      <c r="J26" s="38">
        <v>118</v>
      </c>
      <c r="K26" s="52">
        <v>83.137999999999991</v>
      </c>
      <c r="L26" s="37">
        <f t="shared" si="8"/>
        <v>1505</v>
      </c>
      <c r="M26" s="49">
        <f t="shared" si="9"/>
        <v>385.58675270000003</v>
      </c>
      <c r="N26" s="49">
        <f t="shared" si="10"/>
        <v>360.69429484</v>
      </c>
      <c r="O26" s="38">
        <f t="shared" si="11"/>
        <v>1804</v>
      </c>
      <c r="P26" s="55">
        <f t="shared" si="12"/>
        <v>361.56069903999997</v>
      </c>
      <c r="Q26" s="6"/>
      <c r="R26" s="32"/>
      <c r="S26" s="6"/>
      <c r="T26" s="6"/>
      <c r="U26" s="6"/>
    </row>
    <row r="27" spans="1:231" x14ac:dyDescent="0.2">
      <c r="A27" s="4" t="s">
        <v>10</v>
      </c>
      <c r="B27" s="37">
        <v>24051</v>
      </c>
      <c r="C27" s="49">
        <v>2463.7570999999998</v>
      </c>
      <c r="D27" s="49">
        <v>2006.37446</v>
      </c>
      <c r="E27" s="38">
        <v>26625</v>
      </c>
      <c r="F27" s="52">
        <v>2039.7892581000001</v>
      </c>
      <c r="G27" s="37">
        <v>490</v>
      </c>
      <c r="H27" s="49">
        <v>95.272999999999996</v>
      </c>
      <c r="I27" s="49">
        <v>155.07599999999999</v>
      </c>
      <c r="J27" s="38">
        <v>1638</v>
      </c>
      <c r="K27" s="52">
        <v>249.78800000000001</v>
      </c>
      <c r="L27" s="37">
        <f t="shared" si="8"/>
        <v>24541</v>
      </c>
      <c r="M27" s="49">
        <f t="shared" si="9"/>
        <v>2559.0300999999999</v>
      </c>
      <c r="N27" s="49">
        <f t="shared" si="10"/>
        <v>2161.45046</v>
      </c>
      <c r="O27" s="38">
        <f t="shared" si="11"/>
        <v>28263</v>
      </c>
      <c r="P27" s="55">
        <f t="shared" si="12"/>
        <v>2289.5772581000001</v>
      </c>
      <c r="Q27" s="6"/>
      <c r="R27" s="32"/>
      <c r="S27" s="6"/>
      <c r="T27" s="6"/>
      <c r="U27" s="6"/>
    </row>
    <row r="28" spans="1:231" ht="13.5" thickBot="1" x14ac:dyDescent="0.25">
      <c r="A28" s="5" t="s">
        <v>15</v>
      </c>
      <c r="B28" s="39">
        <v>7377</v>
      </c>
      <c r="C28" s="50">
        <v>1624.1179999999999</v>
      </c>
      <c r="D28" s="50">
        <v>799.66899999999998</v>
      </c>
      <c r="E28" s="40">
        <v>10415</v>
      </c>
      <c r="F28" s="53">
        <v>2026.9670000000001</v>
      </c>
      <c r="G28" s="39">
        <v>1155</v>
      </c>
      <c r="H28" s="50">
        <v>609.81600000000003</v>
      </c>
      <c r="I28" s="50">
        <v>240.57699999999997</v>
      </c>
      <c r="J28" s="40">
        <v>3627</v>
      </c>
      <c r="K28" s="53">
        <v>1295.5970000000002</v>
      </c>
      <c r="L28" s="39">
        <f t="shared" si="8"/>
        <v>8532</v>
      </c>
      <c r="M28" s="50">
        <f t="shared" si="9"/>
        <v>2233.9340000000002</v>
      </c>
      <c r="N28" s="50">
        <f t="shared" si="10"/>
        <v>1040.2459999999999</v>
      </c>
      <c r="O28" s="40">
        <f t="shared" si="11"/>
        <v>14042</v>
      </c>
      <c r="P28" s="56">
        <f t="shared" si="12"/>
        <v>3322.5640000000003</v>
      </c>
      <c r="Q28" s="6"/>
      <c r="R28" s="32"/>
      <c r="S28" s="6"/>
      <c r="T28" s="6"/>
      <c r="U28" s="6"/>
    </row>
    <row r="29" spans="1:231" s="2" customFormat="1" ht="14.25" thickTop="1" thickBot="1" x14ac:dyDescent="0.25">
      <c r="A29" s="58" t="s">
        <v>9</v>
      </c>
      <c r="B29" s="41">
        <f t="shared" ref="B29:P29" si="13">SUM(B23:B28)</f>
        <v>1441857</v>
      </c>
      <c r="C29" s="51">
        <f t="shared" si="13"/>
        <v>191804.63379799997</v>
      </c>
      <c r="D29" s="51">
        <f t="shared" si="13"/>
        <v>147632.72070513995</v>
      </c>
      <c r="E29" s="42">
        <f t="shared" si="13"/>
        <v>1756819</v>
      </c>
      <c r="F29" s="51">
        <f t="shared" si="13"/>
        <v>196838.60962693996</v>
      </c>
      <c r="G29" s="41">
        <f t="shared" si="13"/>
        <v>85270</v>
      </c>
      <c r="H29" s="51">
        <f t="shared" si="13"/>
        <v>498209.60699999996</v>
      </c>
      <c r="I29" s="51">
        <f t="shared" si="13"/>
        <v>462769.32701431011</v>
      </c>
      <c r="J29" s="42">
        <f t="shared" si="13"/>
        <v>135616</v>
      </c>
      <c r="K29" s="51">
        <f t="shared" si="13"/>
        <v>138582.22200000001</v>
      </c>
      <c r="L29" s="41">
        <f t="shared" si="13"/>
        <v>1527127</v>
      </c>
      <c r="M29" s="51">
        <f t="shared" si="13"/>
        <v>690014.24079800001</v>
      </c>
      <c r="N29" s="51">
        <f t="shared" si="13"/>
        <v>610402.04771945009</v>
      </c>
      <c r="O29" s="42">
        <f t="shared" si="13"/>
        <v>1892435</v>
      </c>
      <c r="P29" s="57">
        <f t="shared" si="13"/>
        <v>335420.83162693999</v>
      </c>
      <c r="Q29" s="7"/>
      <c r="R29" s="8"/>
      <c r="S29" s="7"/>
      <c r="T29" s="7"/>
      <c r="U29" s="7"/>
      <c r="V29" s="6"/>
      <c r="W29" s="16"/>
      <c r="X29" s="16"/>
      <c r="Y29" s="16"/>
      <c r="Z29" s="1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16"/>
      <c r="AW29" s="16"/>
      <c r="AX29" s="16"/>
      <c r="AY29" s="15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16"/>
      <c r="BV29" s="16"/>
      <c r="BW29" s="16"/>
      <c r="BX29" s="15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16"/>
      <c r="CU29" s="16"/>
      <c r="CV29" s="16"/>
      <c r="CW29" s="15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16"/>
      <c r="DT29" s="16"/>
      <c r="DU29" s="16"/>
      <c r="DV29" s="15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16"/>
      <c r="ES29" s="16"/>
      <c r="ET29" s="16"/>
      <c r="EU29" s="15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16"/>
      <c r="FR29" s="16"/>
      <c r="FS29" s="16"/>
      <c r="FT29" s="15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16"/>
      <c r="GQ29" s="16"/>
      <c r="GR29" s="16"/>
      <c r="GS29" s="15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16"/>
      <c r="HP29" s="16"/>
      <c r="HQ29" s="16"/>
      <c r="HR29" s="15"/>
      <c r="HS29" s="6"/>
      <c r="HT29" s="6"/>
      <c r="HU29" s="6"/>
      <c r="HV29" s="6"/>
      <c r="HW29" s="6"/>
    </row>
    <row r="30" spans="1:231" x14ac:dyDescent="0.2">
      <c r="O30" s="2"/>
      <c r="P30" s="46"/>
      <c r="Q30" s="47"/>
      <c r="R30" s="47"/>
      <c r="S30" s="46"/>
      <c r="T30" s="47"/>
      <c r="U30" s="2"/>
      <c r="V30" s="2"/>
      <c r="W30" s="2"/>
      <c r="X30" s="2"/>
      <c r="Y30" s="2"/>
      <c r="Z30" s="2"/>
      <c r="AA30" s="2"/>
      <c r="AB30" s="2"/>
    </row>
    <row r="31" spans="1:231" ht="13.5" thickBot="1" x14ac:dyDescent="0.25">
      <c r="A31" s="10" t="s">
        <v>33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75" t="s">
        <v>6</v>
      </c>
      <c r="O31" s="75"/>
      <c r="P31" s="75"/>
      <c r="Q31" s="11"/>
    </row>
    <row r="32" spans="1:231" ht="13.5" thickBot="1" x14ac:dyDescent="0.25">
      <c r="A32" s="67" t="s">
        <v>13</v>
      </c>
      <c r="B32" s="71" t="s">
        <v>34</v>
      </c>
      <c r="C32" s="72"/>
      <c r="D32" s="72"/>
      <c r="E32" s="72"/>
      <c r="F32" s="73"/>
      <c r="G32" s="71" t="s">
        <v>35</v>
      </c>
      <c r="H32" s="72"/>
      <c r="I32" s="72"/>
      <c r="J32" s="72"/>
      <c r="K32" s="74"/>
      <c r="L32" s="71" t="s">
        <v>36</v>
      </c>
      <c r="M32" s="72"/>
      <c r="N32" s="72"/>
      <c r="O32" s="72"/>
      <c r="P32" s="73"/>
      <c r="Q32" s="11"/>
    </row>
    <row r="33" spans="1:21" ht="13.5" customHeight="1" thickBot="1" x14ac:dyDescent="0.25">
      <c r="A33" s="68"/>
      <c r="B33" s="63" t="s">
        <v>17</v>
      </c>
      <c r="C33" s="64"/>
      <c r="D33" s="24" t="s">
        <v>18</v>
      </c>
      <c r="E33" s="65" t="s">
        <v>19</v>
      </c>
      <c r="F33" s="66"/>
      <c r="G33" s="64" t="s">
        <v>17</v>
      </c>
      <c r="H33" s="64"/>
      <c r="I33" s="24" t="s">
        <v>18</v>
      </c>
      <c r="J33" s="65" t="s">
        <v>19</v>
      </c>
      <c r="K33" s="70"/>
      <c r="L33" s="63" t="s">
        <v>17</v>
      </c>
      <c r="M33" s="64"/>
      <c r="N33" s="24" t="s">
        <v>18</v>
      </c>
      <c r="O33" s="65" t="s">
        <v>19</v>
      </c>
      <c r="P33" s="66"/>
      <c r="Q33" s="11"/>
    </row>
    <row r="34" spans="1:21" ht="42.75" thickBot="1" x14ac:dyDescent="0.25">
      <c r="A34" s="68"/>
      <c r="B34" s="25" t="s">
        <v>20</v>
      </c>
      <c r="C34" s="26" t="s">
        <v>21</v>
      </c>
      <c r="D34" s="26" t="s">
        <v>11</v>
      </c>
      <c r="E34" s="26" t="s">
        <v>22</v>
      </c>
      <c r="F34" s="26" t="s">
        <v>11</v>
      </c>
      <c r="G34" s="25" t="s">
        <v>20</v>
      </c>
      <c r="H34" s="26" t="s">
        <v>21</v>
      </c>
      <c r="I34" s="26" t="s">
        <v>11</v>
      </c>
      <c r="J34" s="26" t="s">
        <v>22</v>
      </c>
      <c r="K34" s="34" t="s">
        <v>11</v>
      </c>
      <c r="L34" s="25" t="s">
        <v>20</v>
      </c>
      <c r="M34" s="26" t="s">
        <v>21</v>
      </c>
      <c r="N34" s="26" t="s">
        <v>11</v>
      </c>
      <c r="O34" s="26" t="s">
        <v>22</v>
      </c>
      <c r="P34" s="27" t="s">
        <v>11</v>
      </c>
      <c r="Q34" s="11"/>
    </row>
    <row r="35" spans="1:21" ht="13.5" thickBot="1" x14ac:dyDescent="0.25">
      <c r="A35" s="69"/>
      <c r="B35" s="28">
        <v>1</v>
      </c>
      <c r="C35" s="29">
        <v>2</v>
      </c>
      <c r="D35" s="29">
        <v>3</v>
      </c>
      <c r="E35" s="29">
        <v>4</v>
      </c>
      <c r="F35" s="29">
        <v>5</v>
      </c>
      <c r="G35" s="28">
        <v>6</v>
      </c>
      <c r="H35" s="29">
        <v>7</v>
      </c>
      <c r="I35" s="29">
        <v>8</v>
      </c>
      <c r="J35" s="29">
        <v>9</v>
      </c>
      <c r="K35" s="35">
        <v>10</v>
      </c>
      <c r="L35" s="28" t="s">
        <v>28</v>
      </c>
      <c r="M35" s="29" t="s">
        <v>29</v>
      </c>
      <c r="N35" s="29" t="s">
        <v>30</v>
      </c>
      <c r="O35" s="29" t="s">
        <v>31</v>
      </c>
      <c r="P35" s="33" t="s">
        <v>32</v>
      </c>
      <c r="Q35" s="11"/>
    </row>
    <row r="36" spans="1:21" x14ac:dyDescent="0.2">
      <c r="A36" s="3" t="s">
        <v>7</v>
      </c>
      <c r="B36" s="44">
        <f>Q10</f>
        <v>846067</v>
      </c>
      <c r="C36" s="48">
        <f t="shared" ref="C36:F36" si="14">R10</f>
        <v>553825.46699999995</v>
      </c>
      <c r="D36" s="48">
        <f t="shared" si="14"/>
        <v>535485.03459499998</v>
      </c>
      <c r="E36" s="45">
        <f t="shared" si="14"/>
        <v>1116172</v>
      </c>
      <c r="F36" s="48">
        <f t="shared" si="14"/>
        <v>278629.41788999992</v>
      </c>
      <c r="G36" s="44">
        <f>L23</f>
        <v>1247838</v>
      </c>
      <c r="H36" s="48">
        <f t="shared" ref="H36:K36" si="15">M23</f>
        <v>598283.10002000001</v>
      </c>
      <c r="I36" s="48">
        <f t="shared" si="15"/>
        <v>534106.00552431005</v>
      </c>
      <c r="J36" s="45">
        <f t="shared" si="15"/>
        <v>1511997</v>
      </c>
      <c r="K36" s="48">
        <f t="shared" si="15"/>
        <v>274330.19467999996</v>
      </c>
      <c r="L36" s="44">
        <f>B36+G36</f>
        <v>2093905</v>
      </c>
      <c r="M36" s="48">
        <f t="shared" ref="M36:P36" si="16">C36+H36</f>
        <v>1152108.56702</v>
      </c>
      <c r="N36" s="48">
        <f t="shared" si="16"/>
        <v>1069591.0401193099</v>
      </c>
      <c r="O36" s="45">
        <f t="shared" si="16"/>
        <v>2628169</v>
      </c>
      <c r="P36" s="54">
        <f t="shared" si="16"/>
        <v>552959.61256999988</v>
      </c>
      <c r="Q36" s="6"/>
      <c r="R36" s="32"/>
      <c r="S36" s="6"/>
      <c r="T36" s="6"/>
      <c r="U36" s="6"/>
    </row>
    <row r="37" spans="1:21" x14ac:dyDescent="0.2">
      <c r="A37" s="4" t="s">
        <v>8</v>
      </c>
      <c r="B37" s="37">
        <f t="shared" ref="B37:B41" si="17">Q11</f>
        <v>148634</v>
      </c>
      <c r="C37" s="49">
        <f t="shared" ref="C37:C41" si="18">R11</f>
        <v>158204.14018799999</v>
      </c>
      <c r="D37" s="49">
        <f t="shared" ref="D37:D41" si="19">S11</f>
        <v>164401.70128099999</v>
      </c>
      <c r="E37" s="38">
        <f t="shared" ref="E37:E41" si="20">T11</f>
        <v>202611</v>
      </c>
      <c r="F37" s="52">
        <f t="shared" ref="F37:F41" si="21">U11</f>
        <v>64069.609581000012</v>
      </c>
      <c r="G37" s="37">
        <f t="shared" ref="G37:G41" si="22">L24</f>
        <v>203853</v>
      </c>
      <c r="H37" s="49">
        <f t="shared" ref="H37:H41" si="23">M24</f>
        <v>75218.897479000007</v>
      </c>
      <c r="I37" s="49">
        <f t="shared" ref="I37:I41" si="24">N24</f>
        <v>64061.463067999997</v>
      </c>
      <c r="J37" s="38">
        <f t="shared" ref="J37:J41" si="25">O24</f>
        <v>286016</v>
      </c>
      <c r="K37" s="52">
        <f t="shared" ref="K37:K41" si="26">P24</f>
        <v>43951.816554999998</v>
      </c>
      <c r="L37" s="37">
        <f t="shared" ref="L37:L41" si="27">B37+G37</f>
        <v>352487</v>
      </c>
      <c r="M37" s="49">
        <f t="shared" ref="M37:M41" si="28">C37+H37</f>
        <v>233423.037667</v>
      </c>
      <c r="N37" s="49">
        <f t="shared" ref="N37:N41" si="29">D37+I37</f>
        <v>228463.16434899997</v>
      </c>
      <c r="O37" s="38">
        <f t="shared" ref="O37:O41" si="30">E37+J37</f>
        <v>488627</v>
      </c>
      <c r="P37" s="55">
        <f t="shared" ref="P37:P41" si="31">F37+K37</f>
        <v>108021.42613600001</v>
      </c>
      <c r="Q37" s="6"/>
      <c r="R37" s="32"/>
      <c r="S37" s="6"/>
      <c r="T37" s="6"/>
      <c r="U37" s="6"/>
    </row>
    <row r="38" spans="1:21" x14ac:dyDescent="0.2">
      <c r="A38" s="4" t="s">
        <v>16</v>
      </c>
      <c r="B38" s="37">
        <f t="shared" si="17"/>
        <v>26433</v>
      </c>
      <c r="C38" s="49">
        <f t="shared" si="18"/>
        <v>11765.7769653</v>
      </c>
      <c r="D38" s="49">
        <f t="shared" si="19"/>
        <v>10847.8944027</v>
      </c>
      <c r="E38" s="38">
        <f t="shared" si="20"/>
        <v>30301</v>
      </c>
      <c r="F38" s="52">
        <f t="shared" si="21"/>
        <v>9387.5278646999996</v>
      </c>
      <c r="G38" s="37">
        <f t="shared" si="22"/>
        <v>40858</v>
      </c>
      <c r="H38" s="49">
        <f t="shared" si="23"/>
        <v>11333.6924463</v>
      </c>
      <c r="I38" s="49">
        <f t="shared" si="24"/>
        <v>8672.1883722999992</v>
      </c>
      <c r="J38" s="38">
        <f t="shared" si="25"/>
        <v>50313</v>
      </c>
      <c r="K38" s="52">
        <f t="shared" si="26"/>
        <v>11165.118434800002</v>
      </c>
      <c r="L38" s="37">
        <f t="shared" si="27"/>
        <v>67291</v>
      </c>
      <c r="M38" s="49">
        <f t="shared" si="28"/>
        <v>23099.469411599999</v>
      </c>
      <c r="N38" s="49">
        <f t="shared" si="29"/>
        <v>19520.082774999999</v>
      </c>
      <c r="O38" s="38">
        <f t="shared" si="30"/>
        <v>80614</v>
      </c>
      <c r="P38" s="55">
        <f t="shared" si="31"/>
        <v>20552.646299500004</v>
      </c>
      <c r="Q38" s="6"/>
      <c r="R38" s="32"/>
      <c r="S38" s="6"/>
      <c r="T38" s="6"/>
      <c r="U38" s="6"/>
    </row>
    <row r="39" spans="1:21" x14ac:dyDescent="0.2">
      <c r="A39" s="4" t="s">
        <v>14</v>
      </c>
      <c r="B39" s="37">
        <f t="shared" si="17"/>
        <v>5606</v>
      </c>
      <c r="C39" s="49">
        <f t="shared" si="18"/>
        <v>2745.0640202000004</v>
      </c>
      <c r="D39" s="49">
        <f t="shared" si="19"/>
        <v>2682.4464097</v>
      </c>
      <c r="E39" s="38">
        <f t="shared" si="20"/>
        <v>7529</v>
      </c>
      <c r="F39" s="52">
        <f t="shared" si="21"/>
        <v>2615.0107367999999</v>
      </c>
      <c r="G39" s="37">
        <f t="shared" si="22"/>
        <v>1505</v>
      </c>
      <c r="H39" s="49">
        <f t="shared" si="23"/>
        <v>385.58675270000003</v>
      </c>
      <c r="I39" s="49">
        <f t="shared" si="24"/>
        <v>360.69429484</v>
      </c>
      <c r="J39" s="38">
        <f t="shared" si="25"/>
        <v>1804</v>
      </c>
      <c r="K39" s="52">
        <f t="shared" si="26"/>
        <v>361.56069903999997</v>
      </c>
      <c r="L39" s="37">
        <f t="shared" si="27"/>
        <v>7111</v>
      </c>
      <c r="M39" s="49">
        <f t="shared" si="28"/>
        <v>3130.6507729000004</v>
      </c>
      <c r="N39" s="49">
        <f t="shared" si="29"/>
        <v>3043.1407045400001</v>
      </c>
      <c r="O39" s="38">
        <f t="shared" si="30"/>
        <v>9333</v>
      </c>
      <c r="P39" s="55">
        <f t="shared" si="31"/>
        <v>2976.57143584</v>
      </c>
      <c r="Q39" s="6"/>
      <c r="R39" s="32"/>
      <c r="S39" s="6"/>
      <c r="T39" s="6"/>
      <c r="U39" s="6"/>
    </row>
    <row r="40" spans="1:21" x14ac:dyDescent="0.2">
      <c r="A40" s="4" t="s">
        <v>10</v>
      </c>
      <c r="B40" s="37">
        <f t="shared" si="17"/>
        <v>2004</v>
      </c>
      <c r="C40" s="49">
        <f t="shared" si="18"/>
        <v>1513.9654999999998</v>
      </c>
      <c r="D40" s="49">
        <f t="shared" si="19"/>
        <v>1406.587391</v>
      </c>
      <c r="E40" s="38">
        <f t="shared" si="20"/>
        <v>1685</v>
      </c>
      <c r="F40" s="52">
        <f t="shared" si="21"/>
        <v>365.478745</v>
      </c>
      <c r="G40" s="37">
        <f t="shared" si="22"/>
        <v>24541</v>
      </c>
      <c r="H40" s="49">
        <f t="shared" si="23"/>
        <v>2559.0300999999999</v>
      </c>
      <c r="I40" s="49">
        <f t="shared" si="24"/>
        <v>2161.45046</v>
      </c>
      <c r="J40" s="38">
        <f t="shared" si="25"/>
        <v>28263</v>
      </c>
      <c r="K40" s="52">
        <f t="shared" si="26"/>
        <v>2289.5772581000001</v>
      </c>
      <c r="L40" s="37">
        <f t="shared" si="27"/>
        <v>26545</v>
      </c>
      <c r="M40" s="49">
        <f t="shared" si="28"/>
        <v>4072.9955999999997</v>
      </c>
      <c r="N40" s="49">
        <f t="shared" si="29"/>
        <v>3568.037851</v>
      </c>
      <c r="O40" s="38">
        <f t="shared" si="30"/>
        <v>29948</v>
      </c>
      <c r="P40" s="55">
        <f t="shared" si="31"/>
        <v>2655.0560031</v>
      </c>
      <c r="Q40" s="6"/>
      <c r="R40" s="32"/>
      <c r="S40" s="6"/>
      <c r="T40" s="6"/>
      <c r="U40" s="6"/>
    </row>
    <row r="41" spans="1:21" ht="13.5" thickBot="1" x14ac:dyDescent="0.25">
      <c r="A41" s="36" t="s">
        <v>15</v>
      </c>
      <c r="B41" s="39">
        <f t="shared" si="17"/>
        <v>6542</v>
      </c>
      <c r="C41" s="50">
        <f t="shared" si="18"/>
        <v>837.71999999999991</v>
      </c>
      <c r="D41" s="50">
        <f t="shared" si="19"/>
        <v>423.62099999999992</v>
      </c>
      <c r="E41" s="40">
        <f t="shared" si="20"/>
        <v>7084</v>
      </c>
      <c r="F41" s="53">
        <f t="shared" si="21"/>
        <v>892.84900000000005</v>
      </c>
      <c r="G41" s="39">
        <f t="shared" si="22"/>
        <v>8532</v>
      </c>
      <c r="H41" s="50">
        <f t="shared" si="23"/>
        <v>2233.9340000000002</v>
      </c>
      <c r="I41" s="50">
        <f t="shared" si="24"/>
        <v>1040.2459999999999</v>
      </c>
      <c r="J41" s="40">
        <f t="shared" si="25"/>
        <v>14042</v>
      </c>
      <c r="K41" s="53">
        <f t="shared" si="26"/>
        <v>3322.5640000000003</v>
      </c>
      <c r="L41" s="39">
        <f t="shared" si="27"/>
        <v>15074</v>
      </c>
      <c r="M41" s="50">
        <f t="shared" si="28"/>
        <v>3071.654</v>
      </c>
      <c r="N41" s="50">
        <f t="shared" si="29"/>
        <v>1463.8669999999997</v>
      </c>
      <c r="O41" s="40">
        <f t="shared" si="30"/>
        <v>21126</v>
      </c>
      <c r="P41" s="56">
        <f t="shared" si="31"/>
        <v>4215.4130000000005</v>
      </c>
      <c r="Q41" s="6"/>
      <c r="R41" s="32"/>
      <c r="S41" s="6"/>
      <c r="T41" s="6"/>
      <c r="U41" s="6"/>
    </row>
    <row r="42" spans="1:21" ht="14.25" thickTop="1" thickBot="1" x14ac:dyDescent="0.25">
      <c r="A42" s="59" t="s">
        <v>9</v>
      </c>
      <c r="B42" s="41">
        <f t="shared" ref="B42:P42" si="32">SUM(B36:B41)</f>
        <v>1035286</v>
      </c>
      <c r="C42" s="51">
        <f t="shared" si="32"/>
        <v>728892.13367349992</v>
      </c>
      <c r="D42" s="51">
        <f t="shared" si="32"/>
        <v>715247.28507940006</v>
      </c>
      <c r="E42" s="42">
        <f t="shared" si="32"/>
        <v>1365382</v>
      </c>
      <c r="F42" s="51">
        <f t="shared" si="32"/>
        <v>355959.89381749986</v>
      </c>
      <c r="G42" s="41">
        <f t="shared" si="32"/>
        <v>1527127</v>
      </c>
      <c r="H42" s="51">
        <f t="shared" si="32"/>
        <v>690014.24079800001</v>
      </c>
      <c r="I42" s="51">
        <f t="shared" si="32"/>
        <v>610402.04771945009</v>
      </c>
      <c r="J42" s="42">
        <f t="shared" si="32"/>
        <v>1892435</v>
      </c>
      <c r="K42" s="51">
        <f t="shared" si="32"/>
        <v>335420.83162693999</v>
      </c>
      <c r="L42" s="41">
        <f t="shared" si="32"/>
        <v>2562413</v>
      </c>
      <c r="M42" s="51">
        <f t="shared" si="32"/>
        <v>1418906.3744715001</v>
      </c>
      <c r="N42" s="51">
        <f t="shared" si="32"/>
        <v>1325649.33279885</v>
      </c>
      <c r="O42" s="42">
        <f t="shared" si="32"/>
        <v>3257817</v>
      </c>
      <c r="P42" s="57">
        <f t="shared" si="32"/>
        <v>691380.7254444398</v>
      </c>
      <c r="Q42" s="7"/>
      <c r="R42" s="8"/>
      <c r="S42" s="7"/>
      <c r="T42" s="7"/>
      <c r="U42" s="7"/>
    </row>
    <row r="43" spans="1:21" x14ac:dyDescent="0.2">
      <c r="A43" s="60" t="s">
        <v>40</v>
      </c>
      <c r="Q43" s="2"/>
      <c r="R43" s="2"/>
      <c r="S43" s="2"/>
      <c r="T43" s="2"/>
      <c r="U43" s="2"/>
    </row>
  </sheetData>
  <mergeCells count="38">
    <mergeCell ref="N31:P31"/>
    <mergeCell ref="A2:U2"/>
    <mergeCell ref="A3:U3"/>
    <mergeCell ref="S5:U5"/>
    <mergeCell ref="Q7:R7"/>
    <mergeCell ref="T7:U7"/>
    <mergeCell ref="A6:A9"/>
    <mergeCell ref="Q6:U6"/>
    <mergeCell ref="B6:F6"/>
    <mergeCell ref="G6:K6"/>
    <mergeCell ref="L6:P6"/>
    <mergeCell ref="B7:C7"/>
    <mergeCell ref="E7:F7"/>
    <mergeCell ref="G7:H7"/>
    <mergeCell ref="J7:K7"/>
    <mergeCell ref="O7:P7"/>
    <mergeCell ref="L20:M20"/>
    <mergeCell ref="O20:P20"/>
    <mergeCell ref="A19:A22"/>
    <mergeCell ref="B19:F19"/>
    <mergeCell ref="G19:K19"/>
    <mergeCell ref="L19:P19"/>
    <mergeCell ref="L7:M7"/>
    <mergeCell ref="L33:M33"/>
    <mergeCell ref="O33:P33"/>
    <mergeCell ref="A32:A35"/>
    <mergeCell ref="B33:C33"/>
    <mergeCell ref="E33:F33"/>
    <mergeCell ref="G33:H33"/>
    <mergeCell ref="J33:K33"/>
    <mergeCell ref="B32:F32"/>
    <mergeCell ref="G32:K32"/>
    <mergeCell ref="L32:P32"/>
    <mergeCell ref="N18:P18"/>
    <mergeCell ref="B20:C20"/>
    <mergeCell ref="E20:F20"/>
    <mergeCell ref="G20:H20"/>
    <mergeCell ref="J20:K20"/>
  </mergeCells>
  <phoneticPr fontId="12" type="noConversion"/>
  <printOptions horizontalCentered="1"/>
  <pageMargins left="0.45" right="0.7" top="0.75" bottom="0.75" header="0.3" footer="0.3"/>
  <pageSetup paperSize="5" scale="5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171450</xdr:colOff>
                <xdr:row>0</xdr:row>
                <xdr:rowOff>76200</xdr:rowOff>
              </from>
              <to>
                <xdr:col>0</xdr:col>
                <xdr:colOff>657225</xdr:colOff>
                <xdr:row>3</xdr:row>
                <xdr:rowOff>76200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Province wise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Ahmad - ACD</dc:creator>
  <cp:lastModifiedBy>Saeed Ahmed - AC &amp; MFD</cp:lastModifiedBy>
  <cp:lastPrinted>2022-09-29T07:21:35Z</cp:lastPrinted>
  <dcterms:created xsi:type="dcterms:W3CDTF">1996-10-14T23:33:28Z</dcterms:created>
  <dcterms:modified xsi:type="dcterms:W3CDTF">2022-09-30T13:58:41Z</dcterms:modified>
</cp:coreProperties>
</file>