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aeed\WFH\Data june2021\District wise\"/>
    </mc:Choice>
  </mc:AlternateContent>
  <bookViews>
    <workbookView xWindow="0" yWindow="0" windowWidth="20490" windowHeight="7050" tabRatio="918"/>
  </bookViews>
  <sheets>
    <sheet name="Province wise Summary" sheetId="94" r:id="rId1"/>
  </sheets>
  <calcPr calcId="162913"/>
  <fileRecoveryPr autoRecover="0"/>
</workbook>
</file>

<file path=xl/calcChain.xml><?xml version="1.0" encoding="utf-8"?>
<calcChain xmlns="http://schemas.openxmlformats.org/spreadsheetml/2006/main">
  <c r="L24" i="94" l="1"/>
  <c r="G37" i="94" s="1"/>
  <c r="M24" i="94"/>
  <c r="H37" i="94" s="1"/>
  <c r="N24" i="94"/>
  <c r="I37" i="94" s="1"/>
  <c r="O24" i="94"/>
  <c r="J37" i="94" s="1"/>
  <c r="P24" i="94"/>
  <c r="K37" i="94" s="1"/>
  <c r="L25" i="94"/>
  <c r="G38" i="94" s="1"/>
  <c r="M25" i="94"/>
  <c r="H38" i="94" s="1"/>
  <c r="N25" i="94"/>
  <c r="I38" i="94" s="1"/>
  <c r="O25" i="94"/>
  <c r="J38" i="94" s="1"/>
  <c r="P25" i="94"/>
  <c r="K38" i="94" s="1"/>
  <c r="L26" i="94"/>
  <c r="G39" i="94" s="1"/>
  <c r="M26" i="94"/>
  <c r="H39" i="94" s="1"/>
  <c r="N26" i="94"/>
  <c r="I39" i="94" s="1"/>
  <c r="O26" i="94"/>
  <c r="J39" i="94" s="1"/>
  <c r="P26" i="94"/>
  <c r="K39" i="94" s="1"/>
  <c r="L27" i="94"/>
  <c r="G40" i="94" s="1"/>
  <c r="M27" i="94"/>
  <c r="H40" i="94" s="1"/>
  <c r="N27" i="94"/>
  <c r="I40" i="94" s="1"/>
  <c r="O27" i="94"/>
  <c r="J40" i="94" s="1"/>
  <c r="P27" i="94"/>
  <c r="K40" i="94" s="1"/>
  <c r="L28" i="94"/>
  <c r="G41" i="94" s="1"/>
  <c r="M28" i="94"/>
  <c r="H41" i="94" s="1"/>
  <c r="N28" i="94"/>
  <c r="I41" i="94" s="1"/>
  <c r="O28" i="94"/>
  <c r="J41" i="94" s="1"/>
  <c r="P28" i="94"/>
  <c r="K41" i="94" s="1"/>
  <c r="M23" i="94"/>
  <c r="N23" i="94"/>
  <c r="O23" i="94"/>
  <c r="J36" i="94" s="1"/>
  <c r="P23" i="94"/>
  <c r="L23" i="94"/>
  <c r="Q11" i="94"/>
  <c r="B37" i="94" s="1"/>
  <c r="R11" i="94"/>
  <c r="C37" i="94" s="1"/>
  <c r="S11" i="94"/>
  <c r="D37" i="94" s="1"/>
  <c r="T11" i="94"/>
  <c r="E37" i="94" s="1"/>
  <c r="U11" i="94"/>
  <c r="F37" i="94" s="1"/>
  <c r="Q12" i="94"/>
  <c r="B38" i="94" s="1"/>
  <c r="R12" i="94"/>
  <c r="C38" i="94" s="1"/>
  <c r="S12" i="94"/>
  <c r="D38" i="94" s="1"/>
  <c r="T12" i="94"/>
  <c r="E38" i="94" s="1"/>
  <c r="U12" i="94"/>
  <c r="F38" i="94" s="1"/>
  <c r="Q13" i="94"/>
  <c r="B39" i="94" s="1"/>
  <c r="R13" i="94"/>
  <c r="C39" i="94" s="1"/>
  <c r="S13" i="94"/>
  <c r="D39" i="94" s="1"/>
  <c r="T13" i="94"/>
  <c r="E39" i="94" s="1"/>
  <c r="U13" i="94"/>
  <c r="F39" i="94" s="1"/>
  <c r="Q14" i="94"/>
  <c r="B40" i="94" s="1"/>
  <c r="R14" i="94"/>
  <c r="C40" i="94" s="1"/>
  <c r="S14" i="94"/>
  <c r="D40" i="94" s="1"/>
  <c r="N40" i="94" s="1"/>
  <c r="T14" i="94"/>
  <c r="E40" i="94" s="1"/>
  <c r="U14" i="94"/>
  <c r="F40" i="94" s="1"/>
  <c r="Q15" i="94"/>
  <c r="B41" i="94" s="1"/>
  <c r="R15" i="94"/>
  <c r="C41" i="94" s="1"/>
  <c r="M41" i="94" s="1"/>
  <c r="S15" i="94"/>
  <c r="D41" i="94" s="1"/>
  <c r="T15" i="94"/>
  <c r="E41" i="94" s="1"/>
  <c r="U15" i="94"/>
  <c r="F41" i="94" s="1"/>
  <c r="R10" i="94"/>
  <c r="C36" i="94" s="1"/>
  <c r="S10" i="94"/>
  <c r="T10" i="94"/>
  <c r="E36" i="94" s="1"/>
  <c r="U10" i="94"/>
  <c r="F36" i="94" s="1"/>
  <c r="Q10" i="94"/>
  <c r="B36" i="94" s="1"/>
  <c r="B29" i="94"/>
  <c r="C29" i="94"/>
  <c r="D29" i="94"/>
  <c r="E29" i="94"/>
  <c r="F29" i="94"/>
  <c r="B16" i="94"/>
  <c r="N16" i="94"/>
  <c r="G29" i="94"/>
  <c r="H29" i="94"/>
  <c r="I29" i="94"/>
  <c r="J29" i="94"/>
  <c r="K29" i="94"/>
  <c r="C16" i="94"/>
  <c r="D16" i="94"/>
  <c r="E16" i="94"/>
  <c r="G16" i="94"/>
  <c r="H16" i="94"/>
  <c r="I16" i="94"/>
  <c r="J16" i="94"/>
  <c r="K16" i="94"/>
  <c r="L16" i="94"/>
  <c r="M16" i="94"/>
  <c r="O16" i="94"/>
  <c r="P16" i="94"/>
  <c r="F16" i="94"/>
  <c r="M40" i="94" l="1"/>
  <c r="O39" i="94"/>
  <c r="P38" i="94"/>
  <c r="P39" i="94"/>
  <c r="P41" i="94"/>
  <c r="L41" i="94"/>
  <c r="N37" i="94"/>
  <c r="N41" i="94"/>
  <c r="L39" i="94"/>
  <c r="M38" i="94"/>
  <c r="N38" i="94"/>
  <c r="O37" i="94"/>
  <c r="O40" i="94"/>
  <c r="D36" i="94"/>
  <c r="D42" i="94" s="1"/>
  <c r="O41" i="94"/>
  <c r="P40" i="94"/>
  <c r="L40" i="94"/>
  <c r="N39" i="94"/>
  <c r="M39" i="94"/>
  <c r="L38" i="94"/>
  <c r="O38" i="94"/>
  <c r="M37" i="94"/>
  <c r="P37" i="94"/>
  <c r="I36" i="94"/>
  <c r="I42" i="94" s="1"/>
  <c r="G36" i="94"/>
  <c r="L36" i="94" s="1"/>
  <c r="H36" i="94"/>
  <c r="H42" i="94" s="1"/>
  <c r="J42" i="94"/>
  <c r="K36" i="94"/>
  <c r="K42" i="94" s="1"/>
  <c r="E42" i="94"/>
  <c r="F42" i="94"/>
  <c r="C42" i="94"/>
  <c r="B42" i="94"/>
  <c r="L37" i="94"/>
  <c r="O36" i="94"/>
  <c r="O29" i="94"/>
  <c r="Q16" i="94"/>
  <c r="P29" i="94"/>
  <c r="T16" i="94"/>
  <c r="U16" i="94"/>
  <c r="N29" i="94"/>
  <c r="L29" i="94"/>
  <c r="M29" i="94"/>
  <c r="R16" i="94"/>
  <c r="S16" i="94"/>
  <c r="P36" i="94" l="1"/>
  <c r="P42" i="94" s="1"/>
  <c r="M36" i="94"/>
  <c r="O42" i="94"/>
  <c r="N36" i="94"/>
  <c r="N42" i="94" s="1"/>
  <c r="M42" i="94"/>
  <c r="G42" i="94"/>
  <c r="L42" i="94"/>
</calcChain>
</file>

<file path=xl/sharedStrings.xml><?xml version="1.0" encoding="utf-8"?>
<sst xmlns="http://schemas.openxmlformats.org/spreadsheetml/2006/main" count="137" uniqueCount="40">
  <si>
    <t>Subsistence Holding</t>
  </si>
  <si>
    <t>Economic Holding</t>
  </si>
  <si>
    <t>Above Economic Holding</t>
  </si>
  <si>
    <t>Small Farm</t>
  </si>
  <si>
    <t>Large Farm</t>
  </si>
  <si>
    <t>Total</t>
  </si>
  <si>
    <t>(Amount in million Rs.)</t>
  </si>
  <si>
    <t>Punjab</t>
  </si>
  <si>
    <t>Sindh</t>
  </si>
  <si>
    <t>All Pakistan</t>
  </si>
  <si>
    <t>Azad Kashmir</t>
  </si>
  <si>
    <t>Principal</t>
  </si>
  <si>
    <t>SUMMARY SHOWING CONSOLIDATED POSITION OF AGRICUTURE LOAN DISBURESMENTS, RECOVERIES AND OUTSTANDING</t>
  </si>
  <si>
    <t>Province/ Regions</t>
  </si>
  <si>
    <t>Blochistan</t>
  </si>
  <si>
    <t>Gilgit Baltistan</t>
  </si>
  <si>
    <t>Khyber Pakhtunkhwa</t>
  </si>
  <si>
    <t>Disbursement</t>
  </si>
  <si>
    <t>Recovery</t>
  </si>
  <si>
    <t>Outstanding</t>
  </si>
  <si>
    <t xml:space="preserve">No. of Disbursed  Borrowers                                                                                                                                                                                                                                                      </t>
  </si>
  <si>
    <t>Amount</t>
  </si>
  <si>
    <t>No. of Outstanding Borrowers</t>
  </si>
  <si>
    <t>16=1+6+11</t>
  </si>
  <si>
    <t>17=2+7+12</t>
  </si>
  <si>
    <t>18=3+7+13</t>
  </si>
  <si>
    <t>19=4+8+14</t>
  </si>
  <si>
    <t>20=5+9+15</t>
  </si>
  <si>
    <t>11=1+6</t>
  </si>
  <si>
    <t>12=2+7</t>
  </si>
  <si>
    <t>13=3+8</t>
  </si>
  <si>
    <t>14=4+9</t>
  </si>
  <si>
    <t>15=5+10</t>
  </si>
  <si>
    <t>TOTAL FARM &amp; NON FARM SECTORS</t>
  </si>
  <si>
    <t>Total  Farm Sector</t>
  </si>
  <si>
    <t>Total Non Farm Sector</t>
  </si>
  <si>
    <t>Grand Total</t>
  </si>
  <si>
    <t>FARM SECTOR CREDIT</t>
  </si>
  <si>
    <t>NON FARM SECTOR CREDIT</t>
  </si>
  <si>
    <t xml:space="preserve"> CUMULATIVE POSITION FOR THE FINANCIAL YEAR I.E. JULY-JUNE 2021 (FY 2020-21)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</si>
</sst>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u/>
      <sz val="9"/>
      <name val="Times New Roman"/>
      <family val="1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84">
    <xf numFmtId="0" fontId="0" fillId="0" borderId="0" xfId="0"/>
    <xf numFmtId="0" fontId="7" fillId="0" borderId="0" xfId="0" applyFont="1" applyBorder="1" applyAlignment="1"/>
    <xf numFmtId="0" fontId="0" fillId="0" borderId="0" xfId="0" applyBorder="1"/>
    <xf numFmtId="164" fontId="3" fillId="2" borderId="1" xfId="0" applyNumberFormat="1" applyFont="1" applyFill="1" applyBorder="1" applyAlignment="1"/>
    <xf numFmtId="164" fontId="3" fillId="2" borderId="4" xfId="0" applyNumberFormat="1" applyFont="1" applyFill="1" applyBorder="1" applyAlignment="1"/>
    <xf numFmtId="164" fontId="3" fillId="2" borderId="7" xfId="0" applyNumberFormat="1" applyFont="1" applyFill="1" applyBorder="1" applyAlignment="1"/>
    <xf numFmtId="164" fontId="3" fillId="0" borderId="0" xfId="0" applyNumberFormat="1" applyFont="1" applyBorder="1"/>
    <xf numFmtId="164" fontId="5" fillId="0" borderId="0" xfId="0" applyNumberFormat="1" applyFont="1" applyBorder="1"/>
    <xf numFmtId="1" fontId="5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 applyAlignment="1"/>
    <xf numFmtId="164" fontId="3" fillId="2" borderId="14" xfId="0" applyNumberFormat="1" applyFont="1" applyFill="1" applyBorder="1" applyAlignment="1"/>
    <xf numFmtId="164" fontId="3" fillId="2" borderId="15" xfId="0" applyNumberFormat="1" applyFont="1" applyFill="1" applyBorder="1" applyAlignment="1"/>
    <xf numFmtId="164" fontId="5" fillId="0" borderId="0" xfId="0" applyNumberFormat="1" applyFont="1" applyBorder="1" applyAlignment="1"/>
    <xf numFmtId="164" fontId="3" fillId="0" borderId="0" xfId="0" applyNumberFormat="1" applyFont="1" applyBorder="1" applyAlignment="1"/>
    <xf numFmtId="0" fontId="12" fillId="0" borderId="23" xfId="0" applyFont="1" applyBorder="1" applyAlignment="1"/>
    <xf numFmtId="0" fontId="5" fillId="0" borderId="6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" fontId="3" fillId="0" borderId="0" xfId="0" applyNumberFormat="1" applyFont="1" applyBorder="1"/>
    <xf numFmtId="0" fontId="6" fillId="0" borderId="12" xfId="0" applyFont="1" applyFill="1" applyBorder="1" applyAlignment="1">
      <alignment horizontal="center" wrapText="1"/>
    </xf>
    <xf numFmtId="0" fontId="5" fillId="0" borderId="40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wrapText="1"/>
    </xf>
    <xf numFmtId="164" fontId="3" fillId="2" borderId="42" xfId="0" applyNumberFormat="1" applyFont="1" applyFill="1" applyBorder="1" applyAlignment="1"/>
    <xf numFmtId="166" fontId="3" fillId="0" borderId="5" xfId="1" applyNumberFormat="1" applyFont="1" applyBorder="1"/>
    <xf numFmtId="166" fontId="3" fillId="0" borderId="6" xfId="1" applyNumberFormat="1" applyFont="1" applyBorder="1"/>
    <xf numFmtId="166" fontId="3" fillId="0" borderId="8" xfId="1" applyNumberFormat="1" applyFont="1" applyBorder="1"/>
    <xf numFmtId="166" fontId="3" fillId="0" borderId="9" xfId="1" applyNumberFormat="1" applyFont="1" applyBorder="1"/>
    <xf numFmtId="166" fontId="5" fillId="0" borderId="10" xfId="1" applyNumberFormat="1" applyFont="1" applyBorder="1"/>
    <xf numFmtId="166" fontId="5" fillId="0" borderId="11" xfId="1" applyNumberFormat="1" applyFont="1" applyBorder="1"/>
    <xf numFmtId="164" fontId="3" fillId="2" borderId="28" xfId="0" applyNumberFormat="1" applyFont="1" applyFill="1" applyBorder="1" applyAlignment="1"/>
    <xf numFmtId="166" fontId="3" fillId="0" borderId="24" xfId="1" applyNumberFormat="1" applyFont="1" applyBorder="1"/>
    <xf numFmtId="166" fontId="3" fillId="0" borderId="25" xfId="1" applyNumberFormat="1" applyFont="1" applyBorder="1"/>
    <xf numFmtId="166" fontId="3" fillId="0" borderId="0" xfId="1" applyNumberFormat="1" applyFont="1" applyBorder="1"/>
    <xf numFmtId="165" fontId="3" fillId="0" borderId="0" xfId="1" applyNumberFormat="1" applyFont="1" applyBorder="1"/>
    <xf numFmtId="167" fontId="3" fillId="0" borderId="25" xfId="1" applyNumberFormat="1" applyFont="1" applyBorder="1"/>
    <xf numFmtId="167" fontId="3" fillId="0" borderId="6" xfId="1" applyNumberFormat="1" applyFont="1" applyBorder="1"/>
    <xf numFmtId="167" fontId="3" fillId="0" borderId="9" xfId="1" applyNumberFormat="1" applyFont="1" applyBorder="1"/>
    <xf numFmtId="167" fontId="5" fillId="0" borderId="11" xfId="1" applyNumberFormat="1" applyFont="1" applyBorder="1"/>
    <xf numFmtId="167" fontId="3" fillId="0" borderId="2" xfId="1" applyNumberFormat="1" applyFont="1" applyBorder="1"/>
    <xf numFmtId="167" fontId="3" fillId="0" borderId="43" xfId="1" applyNumberFormat="1" applyFont="1" applyBorder="1"/>
    <xf numFmtId="167" fontId="3" fillId="0" borderId="27" xfId="1" applyNumberFormat="1" applyFont="1" applyBorder="1"/>
    <xf numFmtId="167" fontId="3" fillId="0" borderId="3" xfId="1" applyNumberFormat="1" applyFont="1" applyBorder="1"/>
    <xf numFmtId="167" fontId="3" fillId="0" borderId="44" xfId="1" applyNumberFormat="1" applyFont="1" applyBorder="1"/>
    <xf numFmtId="167" fontId="5" fillId="0" borderId="12" xfId="1" applyNumberFormat="1" applyFont="1" applyBorder="1"/>
    <xf numFmtId="0" fontId="4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6" xfId="0" applyFont="1" applyBorder="1" applyAlignment="1"/>
  </cellXfs>
  <cellStyles count="5">
    <cellStyle name="Comma" xfId="1" builtinId="3"/>
    <cellStyle name="Comma 4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0</xdr:row>
          <xdr:rowOff>76200</xdr:rowOff>
        </xdr:from>
        <xdr:to>
          <xdr:col>0</xdr:col>
          <xdr:colOff>657225</xdr:colOff>
          <xdr:row>3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W43"/>
  <sheetViews>
    <sheetView tabSelected="1" workbookViewId="0">
      <selection activeCell="F21" sqref="F21"/>
    </sheetView>
  </sheetViews>
  <sheetFormatPr defaultRowHeight="12.75" x14ac:dyDescent="0.2"/>
  <cols>
    <col min="1" max="1" width="11.5703125" customWidth="1"/>
    <col min="2" max="2" width="12" bestFit="1" customWidth="1"/>
    <col min="3" max="3" width="13.140625" bestFit="1" customWidth="1"/>
    <col min="4" max="4" width="11" customWidth="1"/>
    <col min="5" max="5" width="10.28515625" customWidth="1"/>
    <col min="6" max="6" width="10.42578125" customWidth="1"/>
    <col min="7" max="7" width="9.7109375" customWidth="1"/>
    <col min="8" max="9" width="12.42578125" bestFit="1" customWidth="1"/>
    <col min="10" max="10" width="10.85546875" customWidth="1"/>
    <col min="11" max="11" width="11.5703125" bestFit="1" customWidth="1"/>
    <col min="12" max="12" width="12" bestFit="1" customWidth="1"/>
    <col min="13" max="14" width="11.140625" bestFit="1" customWidth="1"/>
    <col min="15" max="15" width="9" customWidth="1"/>
    <col min="16" max="17" width="11.140625" bestFit="1" customWidth="1"/>
    <col min="18" max="18" width="10.7109375" bestFit="1" customWidth="1"/>
    <col min="19" max="19" width="10.42578125" customWidth="1"/>
    <col min="20" max="20" width="9" customWidth="1"/>
    <col min="21" max="21" width="10.7109375" bestFit="1" customWidth="1"/>
  </cols>
  <sheetData>
    <row r="1" spans="1:2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x14ac:dyDescent="0.2">
      <c r="A2" s="60" t="s">
        <v>12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spans="1:21" x14ac:dyDescent="0.2">
      <c r="A3" s="61" t="s">
        <v>39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21" ht="13.5" thickBot="1" x14ac:dyDescent="0.25">
      <c r="A5" s="10" t="s">
        <v>37</v>
      </c>
      <c r="S5" s="59" t="s">
        <v>6</v>
      </c>
      <c r="T5" s="59"/>
      <c r="U5" s="59"/>
    </row>
    <row r="6" spans="1:21" ht="12.75" customHeight="1" x14ac:dyDescent="0.2">
      <c r="A6" s="66" t="s">
        <v>13</v>
      </c>
      <c r="B6" s="69" t="s">
        <v>0</v>
      </c>
      <c r="C6" s="70"/>
      <c r="D6" s="70"/>
      <c r="E6" s="70"/>
      <c r="F6" s="71"/>
      <c r="G6" s="69" t="s">
        <v>1</v>
      </c>
      <c r="H6" s="70"/>
      <c r="I6" s="70"/>
      <c r="J6" s="70"/>
      <c r="K6" s="71"/>
      <c r="L6" s="69" t="s">
        <v>2</v>
      </c>
      <c r="M6" s="70"/>
      <c r="N6" s="70"/>
      <c r="O6" s="70"/>
      <c r="P6" s="72"/>
      <c r="Q6" s="69" t="s">
        <v>5</v>
      </c>
      <c r="R6" s="70"/>
      <c r="S6" s="70"/>
      <c r="T6" s="70"/>
      <c r="U6" s="71"/>
    </row>
    <row r="7" spans="1:21" x14ac:dyDescent="0.2">
      <c r="A7" s="67"/>
      <c r="B7" s="62" t="s">
        <v>17</v>
      </c>
      <c r="C7" s="63"/>
      <c r="D7" s="18" t="s">
        <v>18</v>
      </c>
      <c r="E7" s="64" t="s">
        <v>19</v>
      </c>
      <c r="F7" s="65"/>
      <c r="G7" s="62" t="s">
        <v>17</v>
      </c>
      <c r="H7" s="63"/>
      <c r="I7" s="18" t="s">
        <v>18</v>
      </c>
      <c r="J7" s="64" t="s">
        <v>19</v>
      </c>
      <c r="K7" s="65"/>
      <c r="L7" s="62" t="s">
        <v>17</v>
      </c>
      <c r="M7" s="63"/>
      <c r="N7" s="18" t="s">
        <v>18</v>
      </c>
      <c r="O7" s="64" t="s">
        <v>19</v>
      </c>
      <c r="P7" s="73"/>
      <c r="Q7" s="62" t="s">
        <v>17</v>
      </c>
      <c r="R7" s="63"/>
      <c r="S7" s="18" t="s">
        <v>18</v>
      </c>
      <c r="T7" s="64" t="s">
        <v>19</v>
      </c>
      <c r="U7" s="65"/>
    </row>
    <row r="8" spans="1:21" ht="42.75" thickBot="1" x14ac:dyDescent="0.25">
      <c r="A8" s="67"/>
      <c r="B8" s="19" t="s">
        <v>20</v>
      </c>
      <c r="C8" s="20" t="s">
        <v>21</v>
      </c>
      <c r="D8" s="20" t="s">
        <v>11</v>
      </c>
      <c r="E8" s="20" t="s">
        <v>22</v>
      </c>
      <c r="F8" s="21" t="s">
        <v>11</v>
      </c>
      <c r="G8" s="19" t="s">
        <v>20</v>
      </c>
      <c r="H8" s="20" t="s">
        <v>21</v>
      </c>
      <c r="I8" s="20" t="s">
        <v>11</v>
      </c>
      <c r="J8" s="20" t="s">
        <v>22</v>
      </c>
      <c r="K8" s="21" t="s">
        <v>11</v>
      </c>
      <c r="L8" s="19" t="s">
        <v>20</v>
      </c>
      <c r="M8" s="20" t="s">
        <v>21</v>
      </c>
      <c r="N8" s="20" t="s">
        <v>11</v>
      </c>
      <c r="O8" s="20" t="s">
        <v>22</v>
      </c>
      <c r="P8" s="31" t="s">
        <v>11</v>
      </c>
      <c r="Q8" s="19" t="s">
        <v>20</v>
      </c>
      <c r="R8" s="20" t="s">
        <v>21</v>
      </c>
      <c r="S8" s="20" t="s">
        <v>11</v>
      </c>
      <c r="T8" s="20" t="s">
        <v>22</v>
      </c>
      <c r="U8" s="21" t="s">
        <v>11</v>
      </c>
    </row>
    <row r="9" spans="1:21" ht="13.5" thickBot="1" x14ac:dyDescent="0.25">
      <c r="A9" s="68"/>
      <c r="B9" s="22">
        <v>1</v>
      </c>
      <c r="C9" s="23">
        <v>2</v>
      </c>
      <c r="D9" s="23">
        <v>3</v>
      </c>
      <c r="E9" s="23">
        <v>4</v>
      </c>
      <c r="F9" s="24">
        <v>5</v>
      </c>
      <c r="G9" s="22">
        <v>6</v>
      </c>
      <c r="H9" s="23">
        <v>7</v>
      </c>
      <c r="I9" s="23">
        <v>8</v>
      </c>
      <c r="J9" s="23">
        <v>9</v>
      </c>
      <c r="K9" s="24">
        <v>10</v>
      </c>
      <c r="L9" s="22">
        <v>11</v>
      </c>
      <c r="M9" s="23">
        <v>12</v>
      </c>
      <c r="N9" s="23">
        <v>13</v>
      </c>
      <c r="O9" s="23">
        <v>14</v>
      </c>
      <c r="P9" s="32">
        <v>15</v>
      </c>
      <c r="Q9" s="22" t="s">
        <v>23</v>
      </c>
      <c r="R9" s="23" t="s">
        <v>24</v>
      </c>
      <c r="S9" s="23" t="s">
        <v>25</v>
      </c>
      <c r="T9" s="23" t="s">
        <v>26</v>
      </c>
      <c r="U9" s="24" t="s">
        <v>27</v>
      </c>
    </row>
    <row r="10" spans="1:21" x14ac:dyDescent="0.2">
      <c r="A10" s="44" t="s">
        <v>7</v>
      </c>
      <c r="B10" s="45">
        <v>976238</v>
      </c>
      <c r="C10" s="49">
        <v>156142.01500000001</v>
      </c>
      <c r="D10" s="49">
        <v>151444.26299999998</v>
      </c>
      <c r="E10" s="46">
        <v>1312715</v>
      </c>
      <c r="F10" s="49">
        <v>153763.83500000002</v>
      </c>
      <c r="G10" s="45">
        <v>65516</v>
      </c>
      <c r="H10" s="49">
        <v>61042.654000000002</v>
      </c>
      <c r="I10" s="49">
        <v>60346.377999999997</v>
      </c>
      <c r="J10" s="46">
        <v>59051</v>
      </c>
      <c r="K10" s="49">
        <v>38815.110999999997</v>
      </c>
      <c r="L10" s="45">
        <v>14497</v>
      </c>
      <c r="M10" s="49">
        <v>384233.93000000005</v>
      </c>
      <c r="N10" s="49">
        <v>372297.72399999999</v>
      </c>
      <c r="O10" s="46">
        <v>10165</v>
      </c>
      <c r="P10" s="49">
        <v>71195.044999999984</v>
      </c>
      <c r="Q10" s="45">
        <f t="shared" ref="Q10:U12" si="0">B10+G10+L10</f>
        <v>1056251</v>
      </c>
      <c r="R10" s="49">
        <f t="shared" si="0"/>
        <v>601418.59900000005</v>
      </c>
      <c r="S10" s="49">
        <f t="shared" si="0"/>
        <v>584088.36499999999</v>
      </c>
      <c r="T10" s="46">
        <f t="shared" si="0"/>
        <v>1381931</v>
      </c>
      <c r="U10" s="55">
        <f t="shared" si="0"/>
        <v>263773.99100000004</v>
      </c>
    </row>
    <row r="11" spans="1:21" x14ac:dyDescent="0.2">
      <c r="A11" s="13" t="s">
        <v>8</v>
      </c>
      <c r="B11" s="38">
        <v>146512</v>
      </c>
      <c r="C11" s="50">
        <v>63095.643000000004</v>
      </c>
      <c r="D11" s="50">
        <v>53451.479999999989</v>
      </c>
      <c r="E11" s="39">
        <v>194074</v>
      </c>
      <c r="F11" s="53">
        <v>32450.106999999996</v>
      </c>
      <c r="G11" s="38">
        <v>12667</v>
      </c>
      <c r="H11" s="50">
        <v>14489.74</v>
      </c>
      <c r="I11" s="50">
        <v>13910.215</v>
      </c>
      <c r="J11" s="39">
        <v>15437</v>
      </c>
      <c r="K11" s="53">
        <v>13971.717000000001</v>
      </c>
      <c r="L11" s="38">
        <v>2556</v>
      </c>
      <c r="M11" s="50">
        <v>66345.154999999999</v>
      </c>
      <c r="N11" s="50">
        <v>61814.638999999996</v>
      </c>
      <c r="O11" s="39">
        <v>2409</v>
      </c>
      <c r="P11" s="53">
        <v>29652.175000000003</v>
      </c>
      <c r="Q11" s="38">
        <f t="shared" si="0"/>
        <v>161735</v>
      </c>
      <c r="R11" s="50">
        <f t="shared" si="0"/>
        <v>143930.538</v>
      </c>
      <c r="S11" s="50">
        <f t="shared" si="0"/>
        <v>129176.33399999999</v>
      </c>
      <c r="T11" s="39">
        <f t="shared" si="0"/>
        <v>211920</v>
      </c>
      <c r="U11" s="56">
        <f t="shared" si="0"/>
        <v>76073.998999999996</v>
      </c>
    </row>
    <row r="12" spans="1:21" x14ac:dyDescent="0.2">
      <c r="A12" s="13" t="s">
        <v>16</v>
      </c>
      <c r="B12" s="38">
        <v>21067</v>
      </c>
      <c r="C12" s="50">
        <v>5091.6810000000005</v>
      </c>
      <c r="D12" s="50">
        <v>4211.9400000000005</v>
      </c>
      <c r="E12" s="39">
        <v>25556</v>
      </c>
      <c r="F12" s="53">
        <v>5777.6679999999997</v>
      </c>
      <c r="G12" s="38">
        <v>3601</v>
      </c>
      <c r="H12" s="50">
        <v>3047.9619999999995</v>
      </c>
      <c r="I12" s="50">
        <v>4125.0350000000008</v>
      </c>
      <c r="J12" s="39">
        <v>3060</v>
      </c>
      <c r="K12" s="53">
        <v>1840.8079999999995</v>
      </c>
      <c r="L12" s="38">
        <v>423</v>
      </c>
      <c r="M12" s="50">
        <v>1456.2010000000002</v>
      </c>
      <c r="N12" s="50">
        <v>1387.663</v>
      </c>
      <c r="O12" s="39">
        <v>282</v>
      </c>
      <c r="P12" s="53">
        <v>590.63300000000004</v>
      </c>
      <c r="Q12" s="38">
        <f t="shared" si="0"/>
        <v>25091</v>
      </c>
      <c r="R12" s="50">
        <f t="shared" si="0"/>
        <v>9595.844000000001</v>
      </c>
      <c r="S12" s="50">
        <f t="shared" si="0"/>
        <v>9724.6380000000026</v>
      </c>
      <c r="T12" s="39">
        <f t="shared" si="0"/>
        <v>28898</v>
      </c>
      <c r="U12" s="56">
        <f t="shared" si="0"/>
        <v>8209.1089999999986</v>
      </c>
    </row>
    <row r="13" spans="1:21" x14ac:dyDescent="0.2">
      <c r="A13" s="13" t="s">
        <v>14</v>
      </c>
      <c r="B13" s="38">
        <v>5353</v>
      </c>
      <c r="C13" s="50">
        <v>1207.2090000000001</v>
      </c>
      <c r="D13" s="50">
        <v>894.78599999999994</v>
      </c>
      <c r="E13" s="39">
        <v>6233</v>
      </c>
      <c r="F13" s="53">
        <v>1398.4480000000001</v>
      </c>
      <c r="G13" s="38">
        <v>123</v>
      </c>
      <c r="H13" s="50">
        <v>132.90900000000002</v>
      </c>
      <c r="I13" s="50">
        <v>117.31499999999998</v>
      </c>
      <c r="J13" s="39">
        <v>233</v>
      </c>
      <c r="K13" s="53">
        <v>173.57500000000002</v>
      </c>
      <c r="L13" s="38">
        <v>74</v>
      </c>
      <c r="M13" s="50">
        <v>214.25400000000002</v>
      </c>
      <c r="N13" s="50">
        <v>208.52699999999999</v>
      </c>
      <c r="O13" s="39">
        <v>152</v>
      </c>
      <c r="P13" s="53">
        <v>960.56000000000006</v>
      </c>
      <c r="Q13" s="38">
        <f t="shared" ref="Q13:Q15" si="1">B13+G13+L13</f>
        <v>5550</v>
      </c>
      <c r="R13" s="50">
        <f t="shared" ref="R13:R15" si="2">C13+H13+M13</f>
        <v>1554.3720000000003</v>
      </c>
      <c r="S13" s="50">
        <f t="shared" ref="S13:S15" si="3">D13+I13+N13</f>
        <v>1220.6279999999999</v>
      </c>
      <c r="T13" s="39">
        <f t="shared" ref="T13:T15" si="4">E13+J13+O13</f>
        <v>6618</v>
      </c>
      <c r="U13" s="56">
        <f t="shared" ref="U13:U15" si="5">F13+K13+P13</f>
        <v>2532.5830000000001</v>
      </c>
    </row>
    <row r="14" spans="1:21" x14ac:dyDescent="0.2">
      <c r="A14" s="13" t="s">
        <v>10</v>
      </c>
      <c r="B14" s="38">
        <v>477</v>
      </c>
      <c r="C14" s="50">
        <v>64.253999999999991</v>
      </c>
      <c r="D14" s="50">
        <v>63.879999999999995</v>
      </c>
      <c r="E14" s="39">
        <v>8095</v>
      </c>
      <c r="F14" s="53">
        <v>486.08899999999994</v>
      </c>
      <c r="G14" s="38">
        <v>1</v>
      </c>
      <c r="H14" s="50">
        <v>1</v>
      </c>
      <c r="I14" s="50">
        <v>0</v>
      </c>
      <c r="J14" s="39">
        <v>1</v>
      </c>
      <c r="K14" s="53">
        <v>1</v>
      </c>
      <c r="L14" s="38">
        <v>35</v>
      </c>
      <c r="M14" s="50">
        <v>1224.903</v>
      </c>
      <c r="N14" s="50">
        <v>1254.5050000000001</v>
      </c>
      <c r="O14" s="39">
        <v>12</v>
      </c>
      <c r="P14" s="53">
        <v>43.114000000000004</v>
      </c>
      <c r="Q14" s="38">
        <f t="shared" si="1"/>
        <v>513</v>
      </c>
      <c r="R14" s="50">
        <f t="shared" si="2"/>
        <v>1290.1569999999999</v>
      </c>
      <c r="S14" s="50">
        <f t="shared" si="3"/>
        <v>1318.3850000000002</v>
      </c>
      <c r="T14" s="39">
        <f t="shared" si="4"/>
        <v>8108</v>
      </c>
      <c r="U14" s="56">
        <f t="shared" si="5"/>
        <v>530.20299999999997</v>
      </c>
    </row>
    <row r="15" spans="1:21" ht="13.5" thickBot="1" x14ac:dyDescent="0.25">
      <c r="A15" s="14" t="s">
        <v>15</v>
      </c>
      <c r="B15" s="40">
        <v>3265</v>
      </c>
      <c r="C15" s="51">
        <v>381.60999999999996</v>
      </c>
      <c r="D15" s="51">
        <v>213.29100000000003</v>
      </c>
      <c r="E15" s="41">
        <v>3711</v>
      </c>
      <c r="F15" s="54">
        <v>441.84900000000005</v>
      </c>
      <c r="G15" s="40">
        <v>6</v>
      </c>
      <c r="H15" s="51">
        <v>1.8090000000000002</v>
      </c>
      <c r="I15" s="51">
        <v>8.5809999999999995</v>
      </c>
      <c r="J15" s="41">
        <v>14</v>
      </c>
      <c r="K15" s="54">
        <v>3.7230000000000003</v>
      </c>
      <c r="L15" s="40">
        <v>15</v>
      </c>
      <c r="M15" s="51">
        <v>39.07</v>
      </c>
      <c r="N15" s="51">
        <v>10.581</v>
      </c>
      <c r="O15" s="41">
        <v>3</v>
      </c>
      <c r="P15" s="54">
        <v>26.545000000000002</v>
      </c>
      <c r="Q15" s="40">
        <f t="shared" si="1"/>
        <v>3286</v>
      </c>
      <c r="R15" s="51">
        <f t="shared" si="2"/>
        <v>422.48899999999998</v>
      </c>
      <c r="S15" s="51">
        <f t="shared" si="3"/>
        <v>232.453</v>
      </c>
      <c r="T15" s="41">
        <f t="shared" si="4"/>
        <v>3728</v>
      </c>
      <c r="U15" s="57">
        <f t="shared" si="5"/>
        <v>472.11700000000008</v>
      </c>
    </row>
    <row r="16" spans="1:21" ht="14.25" thickTop="1" thickBot="1" x14ac:dyDescent="0.25">
      <c r="A16" s="83" t="s">
        <v>9</v>
      </c>
      <c r="B16" s="42">
        <f>SUM(B10:B15)</f>
        <v>1152912</v>
      </c>
      <c r="C16" s="52">
        <f t="shared" ref="C16:U16" si="6">SUM(C10:C15)</f>
        <v>225982.41200000001</v>
      </c>
      <c r="D16" s="52">
        <f t="shared" si="6"/>
        <v>210279.63999999996</v>
      </c>
      <c r="E16" s="43">
        <f t="shared" si="6"/>
        <v>1550384</v>
      </c>
      <c r="F16" s="52">
        <f t="shared" si="6"/>
        <v>194317.99600000001</v>
      </c>
      <c r="G16" s="42">
        <f t="shared" si="6"/>
        <v>81914</v>
      </c>
      <c r="H16" s="52">
        <f t="shared" si="6"/>
        <v>78716.073999999993</v>
      </c>
      <c r="I16" s="52">
        <f t="shared" si="6"/>
        <v>78507.524000000005</v>
      </c>
      <c r="J16" s="43">
        <f t="shared" si="6"/>
        <v>77796</v>
      </c>
      <c r="K16" s="52">
        <f t="shared" si="6"/>
        <v>54805.933999999987</v>
      </c>
      <c r="L16" s="42">
        <f t="shared" si="6"/>
        <v>17600</v>
      </c>
      <c r="M16" s="52">
        <f t="shared" si="6"/>
        <v>453513.51300000009</v>
      </c>
      <c r="N16" s="52">
        <f t="shared" si="6"/>
        <v>436973.63900000002</v>
      </c>
      <c r="O16" s="43">
        <f t="shared" si="6"/>
        <v>13023</v>
      </c>
      <c r="P16" s="52">
        <f t="shared" si="6"/>
        <v>102468.07199999999</v>
      </c>
      <c r="Q16" s="42">
        <f t="shared" si="6"/>
        <v>1252426</v>
      </c>
      <c r="R16" s="52">
        <f t="shared" si="6"/>
        <v>758211.99900000007</v>
      </c>
      <c r="S16" s="52">
        <f t="shared" si="6"/>
        <v>725760.80300000007</v>
      </c>
      <c r="T16" s="43">
        <f t="shared" si="6"/>
        <v>1641203</v>
      </c>
      <c r="U16" s="58">
        <f t="shared" si="6"/>
        <v>351592.00200000004</v>
      </c>
    </row>
    <row r="17" spans="1:231" x14ac:dyDescent="0.2">
      <c r="A17" s="12"/>
      <c r="B17" s="8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  <c r="N17" s="7"/>
      <c r="O17" s="7"/>
      <c r="P17" s="7"/>
      <c r="Q17" s="7"/>
      <c r="R17" s="8"/>
      <c r="S17" s="7"/>
      <c r="T17" s="7"/>
      <c r="U17" s="7"/>
    </row>
    <row r="18" spans="1:231" ht="13.5" thickBot="1" x14ac:dyDescent="0.25">
      <c r="A18" s="10" t="s">
        <v>38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59" t="s">
        <v>6</v>
      </c>
      <c r="O18" s="59"/>
      <c r="P18" s="59"/>
      <c r="Q18" s="11"/>
    </row>
    <row r="19" spans="1:231" ht="13.5" customHeight="1" thickBot="1" x14ac:dyDescent="0.25">
      <c r="A19" s="66" t="s">
        <v>13</v>
      </c>
      <c r="B19" s="78" t="s">
        <v>3</v>
      </c>
      <c r="C19" s="79"/>
      <c r="D19" s="79"/>
      <c r="E19" s="79"/>
      <c r="F19" s="80"/>
      <c r="G19" s="78" t="s">
        <v>4</v>
      </c>
      <c r="H19" s="79"/>
      <c r="I19" s="79"/>
      <c r="J19" s="79"/>
      <c r="K19" s="81"/>
      <c r="L19" s="78" t="s">
        <v>5</v>
      </c>
      <c r="M19" s="79"/>
      <c r="N19" s="79"/>
      <c r="O19" s="79"/>
      <c r="P19" s="80"/>
      <c r="Q19" s="11"/>
    </row>
    <row r="20" spans="1:231" ht="13.5" customHeight="1" thickBot="1" x14ac:dyDescent="0.25">
      <c r="A20" s="67"/>
      <c r="B20" s="74" t="s">
        <v>17</v>
      </c>
      <c r="C20" s="75"/>
      <c r="D20" s="25" t="s">
        <v>18</v>
      </c>
      <c r="E20" s="76" t="s">
        <v>19</v>
      </c>
      <c r="F20" s="77"/>
      <c r="G20" s="75" t="s">
        <v>17</v>
      </c>
      <c r="H20" s="75"/>
      <c r="I20" s="25" t="s">
        <v>18</v>
      </c>
      <c r="J20" s="76" t="s">
        <v>19</v>
      </c>
      <c r="K20" s="82"/>
      <c r="L20" s="74" t="s">
        <v>17</v>
      </c>
      <c r="M20" s="75"/>
      <c r="N20" s="25" t="s">
        <v>18</v>
      </c>
      <c r="O20" s="76" t="s">
        <v>19</v>
      </c>
      <c r="P20" s="77"/>
      <c r="Q20" s="11"/>
    </row>
    <row r="21" spans="1:231" ht="42.75" thickBot="1" x14ac:dyDescent="0.25">
      <c r="A21" s="67"/>
      <c r="B21" s="26" t="s">
        <v>20</v>
      </c>
      <c r="C21" s="27" t="s">
        <v>21</v>
      </c>
      <c r="D21" s="27" t="s">
        <v>11</v>
      </c>
      <c r="E21" s="27" t="s">
        <v>22</v>
      </c>
      <c r="F21" s="27" t="s">
        <v>11</v>
      </c>
      <c r="G21" s="26" t="s">
        <v>20</v>
      </c>
      <c r="H21" s="27" t="s">
        <v>21</v>
      </c>
      <c r="I21" s="27" t="s">
        <v>11</v>
      </c>
      <c r="J21" s="27" t="s">
        <v>22</v>
      </c>
      <c r="K21" s="35" t="s">
        <v>11</v>
      </c>
      <c r="L21" s="26" t="s">
        <v>20</v>
      </c>
      <c r="M21" s="27" t="s">
        <v>21</v>
      </c>
      <c r="N21" s="27" t="s">
        <v>11</v>
      </c>
      <c r="O21" s="27" t="s">
        <v>22</v>
      </c>
      <c r="P21" s="28" t="s">
        <v>11</v>
      </c>
      <c r="Q21" s="11"/>
    </row>
    <row r="22" spans="1:231" ht="13.5" thickBot="1" x14ac:dyDescent="0.25">
      <c r="A22" s="68"/>
      <c r="B22" s="29">
        <v>1</v>
      </c>
      <c r="C22" s="30">
        <v>2</v>
      </c>
      <c r="D22" s="30">
        <v>3</v>
      </c>
      <c r="E22" s="30">
        <v>4</v>
      </c>
      <c r="F22" s="30">
        <v>5</v>
      </c>
      <c r="G22" s="29">
        <v>6</v>
      </c>
      <c r="H22" s="30">
        <v>7</v>
      </c>
      <c r="I22" s="30">
        <v>8</v>
      </c>
      <c r="J22" s="30">
        <v>9</v>
      </c>
      <c r="K22" s="36">
        <v>10</v>
      </c>
      <c r="L22" s="29" t="s">
        <v>28</v>
      </c>
      <c r="M22" s="30" t="s">
        <v>29</v>
      </c>
      <c r="N22" s="30" t="s">
        <v>30</v>
      </c>
      <c r="O22" s="30" t="s">
        <v>31</v>
      </c>
      <c r="P22" s="34" t="s">
        <v>32</v>
      </c>
      <c r="Q22" s="11"/>
    </row>
    <row r="23" spans="1:231" x14ac:dyDescent="0.2">
      <c r="A23" s="3" t="s">
        <v>7</v>
      </c>
      <c r="B23" s="45">
        <v>997200</v>
      </c>
      <c r="C23" s="49">
        <v>112060.43500000003</v>
      </c>
      <c r="D23" s="49">
        <v>104943.91999999998</v>
      </c>
      <c r="E23" s="46">
        <v>1353457</v>
      </c>
      <c r="F23" s="49">
        <v>125400.08200000002</v>
      </c>
      <c r="G23" s="45">
        <v>101117</v>
      </c>
      <c r="H23" s="49">
        <v>424916.30100000004</v>
      </c>
      <c r="I23" s="49">
        <v>413891.67800000013</v>
      </c>
      <c r="J23" s="46">
        <v>124036</v>
      </c>
      <c r="K23" s="49">
        <v>106671.079</v>
      </c>
      <c r="L23" s="45">
        <f>B23+G23</f>
        <v>1098317</v>
      </c>
      <c r="M23" s="49">
        <f t="shared" ref="M23:P23" si="7">C23+H23</f>
        <v>536976.73600000003</v>
      </c>
      <c r="N23" s="49">
        <f t="shared" si="7"/>
        <v>518835.59800000011</v>
      </c>
      <c r="O23" s="46">
        <f t="shared" si="7"/>
        <v>1477493</v>
      </c>
      <c r="P23" s="55">
        <f t="shared" si="7"/>
        <v>232071.16100000002</v>
      </c>
      <c r="Q23" s="6"/>
      <c r="R23" s="33"/>
      <c r="S23" s="6"/>
      <c r="T23" s="6"/>
      <c r="U23" s="6"/>
    </row>
    <row r="24" spans="1:231" x14ac:dyDescent="0.2">
      <c r="A24" s="4" t="s">
        <v>8</v>
      </c>
      <c r="B24" s="38">
        <v>206197</v>
      </c>
      <c r="C24" s="50">
        <v>18124.120999999999</v>
      </c>
      <c r="D24" s="50">
        <v>15185.712000000001</v>
      </c>
      <c r="E24" s="39">
        <v>305058</v>
      </c>
      <c r="F24" s="53">
        <v>23195.881412000002</v>
      </c>
      <c r="G24" s="38">
        <v>3197</v>
      </c>
      <c r="H24" s="50">
        <v>41267.340999999993</v>
      </c>
      <c r="I24" s="50">
        <v>38268.65400000001</v>
      </c>
      <c r="J24" s="39">
        <v>6001</v>
      </c>
      <c r="K24" s="53">
        <v>9383.1590000000015</v>
      </c>
      <c r="L24" s="38">
        <f t="shared" ref="L24:L28" si="8">B24+G24</f>
        <v>209394</v>
      </c>
      <c r="M24" s="50">
        <f t="shared" ref="M24:M28" si="9">C24+H24</f>
        <v>59391.461999999992</v>
      </c>
      <c r="N24" s="50">
        <f t="shared" ref="N24:N28" si="10">D24+I24</f>
        <v>53454.366000000009</v>
      </c>
      <c r="O24" s="39">
        <f t="shared" ref="O24:O28" si="11">E24+J24</f>
        <v>311059</v>
      </c>
      <c r="P24" s="56">
        <f t="shared" ref="P24:P28" si="12">F24+K24</f>
        <v>32579.040412000002</v>
      </c>
      <c r="Q24" s="6"/>
      <c r="R24" s="33"/>
      <c r="S24" s="6"/>
      <c r="T24" s="6"/>
      <c r="U24" s="6"/>
    </row>
    <row r="25" spans="1:231" x14ac:dyDescent="0.2">
      <c r="A25" s="4" t="s">
        <v>16</v>
      </c>
      <c r="B25" s="38">
        <v>31911</v>
      </c>
      <c r="C25" s="50">
        <v>6788.7860000000001</v>
      </c>
      <c r="D25" s="50">
        <v>5255.1729999999998</v>
      </c>
      <c r="E25" s="39">
        <v>40924</v>
      </c>
      <c r="F25" s="53">
        <v>6719.9830000000011</v>
      </c>
      <c r="G25" s="38">
        <v>2333</v>
      </c>
      <c r="H25" s="50">
        <v>1100.9959999999996</v>
      </c>
      <c r="I25" s="50">
        <v>987.9079999999999</v>
      </c>
      <c r="J25" s="39">
        <v>3327</v>
      </c>
      <c r="K25" s="53">
        <v>1114.1639999999998</v>
      </c>
      <c r="L25" s="38">
        <f t="shared" si="8"/>
        <v>34244</v>
      </c>
      <c r="M25" s="50">
        <f t="shared" si="9"/>
        <v>7889.7819999999992</v>
      </c>
      <c r="N25" s="50">
        <f t="shared" si="10"/>
        <v>6243.0810000000001</v>
      </c>
      <c r="O25" s="39">
        <f t="shared" si="11"/>
        <v>44251</v>
      </c>
      <c r="P25" s="56">
        <f t="shared" si="12"/>
        <v>7834.1470000000008</v>
      </c>
      <c r="Q25" s="6"/>
      <c r="R25" s="33"/>
      <c r="S25" s="6"/>
      <c r="T25" s="6"/>
      <c r="U25" s="6"/>
    </row>
    <row r="26" spans="1:231" x14ac:dyDescent="0.2">
      <c r="A26" s="4" t="s">
        <v>14</v>
      </c>
      <c r="B26" s="38">
        <v>1586</v>
      </c>
      <c r="C26" s="50">
        <v>123.068</v>
      </c>
      <c r="D26" s="50">
        <v>74.957000000000008</v>
      </c>
      <c r="E26" s="39">
        <v>1668</v>
      </c>
      <c r="F26" s="53">
        <v>154.13899999999998</v>
      </c>
      <c r="G26" s="38">
        <v>65</v>
      </c>
      <c r="H26" s="50">
        <v>79.606999999999999</v>
      </c>
      <c r="I26" s="50">
        <v>43.563000000000002</v>
      </c>
      <c r="J26" s="39">
        <v>74</v>
      </c>
      <c r="K26" s="53">
        <v>41.936999999999998</v>
      </c>
      <c r="L26" s="38">
        <f t="shared" si="8"/>
        <v>1651</v>
      </c>
      <c r="M26" s="50">
        <f t="shared" si="9"/>
        <v>202.67500000000001</v>
      </c>
      <c r="N26" s="50">
        <f t="shared" si="10"/>
        <v>118.52000000000001</v>
      </c>
      <c r="O26" s="39">
        <f t="shared" si="11"/>
        <v>1742</v>
      </c>
      <c r="P26" s="56">
        <f t="shared" si="12"/>
        <v>196.07599999999996</v>
      </c>
      <c r="Q26" s="6"/>
      <c r="R26" s="33"/>
      <c r="S26" s="6"/>
      <c r="T26" s="6"/>
      <c r="U26" s="6"/>
    </row>
    <row r="27" spans="1:231" x14ac:dyDescent="0.2">
      <c r="A27" s="4" t="s">
        <v>10</v>
      </c>
      <c r="B27" s="38">
        <v>12693</v>
      </c>
      <c r="C27" s="50">
        <v>1325.71</v>
      </c>
      <c r="D27" s="50">
        <v>1151.825</v>
      </c>
      <c r="E27" s="39">
        <v>9768</v>
      </c>
      <c r="F27" s="53">
        <v>1169.0310000000002</v>
      </c>
      <c r="G27" s="38">
        <v>1207</v>
      </c>
      <c r="H27" s="50">
        <v>245.678</v>
      </c>
      <c r="I27" s="50">
        <v>223.405</v>
      </c>
      <c r="J27" s="39">
        <v>2223</v>
      </c>
      <c r="K27" s="53">
        <v>334.97899999999998</v>
      </c>
      <c r="L27" s="38">
        <f t="shared" si="8"/>
        <v>13900</v>
      </c>
      <c r="M27" s="50">
        <f t="shared" si="9"/>
        <v>1571.3879999999999</v>
      </c>
      <c r="N27" s="50">
        <f t="shared" si="10"/>
        <v>1375.23</v>
      </c>
      <c r="O27" s="39">
        <f t="shared" si="11"/>
        <v>11991</v>
      </c>
      <c r="P27" s="56">
        <f t="shared" si="12"/>
        <v>1504.0100000000002</v>
      </c>
      <c r="Q27" s="6"/>
      <c r="R27" s="33"/>
      <c r="S27" s="6"/>
      <c r="T27" s="6"/>
      <c r="U27" s="6"/>
    </row>
    <row r="28" spans="1:231" ht="13.5" thickBot="1" x14ac:dyDescent="0.25">
      <c r="A28" s="5" t="s">
        <v>15</v>
      </c>
      <c r="B28" s="40">
        <v>5409</v>
      </c>
      <c r="C28" s="51">
        <v>990.76400000000001</v>
      </c>
      <c r="D28" s="51">
        <v>540.66200000000003</v>
      </c>
      <c r="E28" s="41">
        <v>7721</v>
      </c>
      <c r="F28" s="54">
        <v>1216.239</v>
      </c>
      <c r="G28" s="40">
        <v>1556</v>
      </c>
      <c r="H28" s="51">
        <v>634.85899999999992</v>
      </c>
      <c r="I28" s="51">
        <v>182.89100000000002</v>
      </c>
      <c r="J28" s="41">
        <v>3171</v>
      </c>
      <c r="K28" s="54">
        <v>930.96699999999998</v>
      </c>
      <c r="L28" s="40">
        <f t="shared" si="8"/>
        <v>6965</v>
      </c>
      <c r="M28" s="51">
        <f t="shared" si="9"/>
        <v>1625.623</v>
      </c>
      <c r="N28" s="51">
        <f t="shared" si="10"/>
        <v>723.55300000000011</v>
      </c>
      <c r="O28" s="41">
        <f t="shared" si="11"/>
        <v>10892</v>
      </c>
      <c r="P28" s="57">
        <f t="shared" si="12"/>
        <v>2147.2060000000001</v>
      </c>
      <c r="Q28" s="6"/>
      <c r="R28" s="33"/>
      <c r="S28" s="6"/>
      <c r="T28" s="6"/>
      <c r="U28" s="6"/>
    </row>
    <row r="29" spans="1:231" s="2" customFormat="1" ht="14.25" thickTop="1" thickBot="1" x14ac:dyDescent="0.25">
      <c r="A29" s="83" t="s">
        <v>9</v>
      </c>
      <c r="B29" s="42">
        <f t="shared" ref="B29:P29" si="13">SUM(B23:B28)</f>
        <v>1254996</v>
      </c>
      <c r="C29" s="52">
        <f t="shared" si="13"/>
        <v>139412.88400000002</v>
      </c>
      <c r="D29" s="52">
        <f t="shared" si="13"/>
        <v>127152.24899999997</v>
      </c>
      <c r="E29" s="43">
        <f t="shared" si="13"/>
        <v>1718596</v>
      </c>
      <c r="F29" s="52">
        <f t="shared" si="13"/>
        <v>157855.35541200003</v>
      </c>
      <c r="G29" s="42">
        <f t="shared" si="13"/>
        <v>109475</v>
      </c>
      <c r="H29" s="52">
        <f t="shared" si="13"/>
        <v>468244.78200000006</v>
      </c>
      <c r="I29" s="52">
        <f t="shared" si="13"/>
        <v>453598.09900000022</v>
      </c>
      <c r="J29" s="43">
        <f t="shared" si="13"/>
        <v>138832</v>
      </c>
      <c r="K29" s="52">
        <f t="shared" si="13"/>
        <v>118476.28500000002</v>
      </c>
      <c r="L29" s="42">
        <f t="shared" si="13"/>
        <v>1364471</v>
      </c>
      <c r="M29" s="52">
        <f t="shared" si="13"/>
        <v>607657.66600000008</v>
      </c>
      <c r="N29" s="52">
        <f t="shared" si="13"/>
        <v>580750.34800000011</v>
      </c>
      <c r="O29" s="43">
        <f t="shared" si="13"/>
        <v>1857428</v>
      </c>
      <c r="P29" s="58">
        <f t="shared" si="13"/>
        <v>276331.64041200001</v>
      </c>
      <c r="Q29" s="7"/>
      <c r="R29" s="8"/>
      <c r="S29" s="7"/>
      <c r="T29" s="7"/>
      <c r="U29" s="7"/>
      <c r="V29" s="6"/>
      <c r="W29" s="16"/>
      <c r="X29" s="16"/>
      <c r="Y29" s="16"/>
      <c r="Z29" s="1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16"/>
      <c r="AW29" s="16"/>
      <c r="AX29" s="16"/>
      <c r="AY29" s="15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16"/>
      <c r="BV29" s="16"/>
      <c r="BW29" s="16"/>
      <c r="BX29" s="15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16"/>
      <c r="CU29" s="16"/>
      <c r="CV29" s="16"/>
      <c r="CW29" s="15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16"/>
      <c r="DT29" s="16"/>
      <c r="DU29" s="16"/>
      <c r="DV29" s="15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16"/>
      <c r="ES29" s="16"/>
      <c r="ET29" s="16"/>
      <c r="EU29" s="15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16"/>
      <c r="FR29" s="16"/>
      <c r="FS29" s="16"/>
      <c r="FT29" s="15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16"/>
      <c r="GQ29" s="16"/>
      <c r="GR29" s="16"/>
      <c r="GS29" s="15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16"/>
      <c r="HP29" s="16"/>
      <c r="HQ29" s="16"/>
      <c r="HR29" s="15"/>
      <c r="HS29" s="6"/>
      <c r="HT29" s="6"/>
      <c r="HU29" s="6"/>
      <c r="HV29" s="6"/>
      <c r="HW29" s="6"/>
    </row>
    <row r="30" spans="1:231" x14ac:dyDescent="0.2">
      <c r="O30" s="2"/>
      <c r="P30" s="47"/>
      <c r="Q30" s="48"/>
      <c r="R30" s="48"/>
      <c r="S30" s="47"/>
      <c r="T30" s="48"/>
      <c r="U30" s="2"/>
      <c r="V30" s="2"/>
      <c r="W30" s="2"/>
      <c r="X30" s="2"/>
      <c r="Y30" s="2"/>
      <c r="Z30" s="2"/>
      <c r="AA30" s="2"/>
      <c r="AB30" s="2"/>
    </row>
    <row r="31" spans="1:231" ht="13.5" thickBot="1" x14ac:dyDescent="0.25">
      <c r="A31" s="10" t="s">
        <v>33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59" t="s">
        <v>6</v>
      </c>
      <c r="O31" s="59"/>
      <c r="P31" s="59"/>
      <c r="Q31" s="11"/>
    </row>
    <row r="32" spans="1:231" ht="13.5" thickBot="1" x14ac:dyDescent="0.25">
      <c r="A32" s="66" t="s">
        <v>13</v>
      </c>
      <c r="B32" s="78" t="s">
        <v>34</v>
      </c>
      <c r="C32" s="79"/>
      <c r="D32" s="79"/>
      <c r="E32" s="79"/>
      <c r="F32" s="80"/>
      <c r="G32" s="78" t="s">
        <v>35</v>
      </c>
      <c r="H32" s="79"/>
      <c r="I32" s="79"/>
      <c r="J32" s="79"/>
      <c r="K32" s="81"/>
      <c r="L32" s="78" t="s">
        <v>36</v>
      </c>
      <c r="M32" s="79"/>
      <c r="N32" s="79"/>
      <c r="O32" s="79"/>
      <c r="P32" s="80"/>
      <c r="Q32" s="11"/>
    </row>
    <row r="33" spans="1:21" ht="13.5" customHeight="1" thickBot="1" x14ac:dyDescent="0.25">
      <c r="A33" s="67"/>
      <c r="B33" s="74" t="s">
        <v>17</v>
      </c>
      <c r="C33" s="75"/>
      <c r="D33" s="25" t="s">
        <v>18</v>
      </c>
      <c r="E33" s="76" t="s">
        <v>19</v>
      </c>
      <c r="F33" s="77"/>
      <c r="G33" s="75" t="s">
        <v>17</v>
      </c>
      <c r="H33" s="75"/>
      <c r="I33" s="25" t="s">
        <v>18</v>
      </c>
      <c r="J33" s="76" t="s">
        <v>19</v>
      </c>
      <c r="K33" s="82"/>
      <c r="L33" s="74" t="s">
        <v>17</v>
      </c>
      <c r="M33" s="75"/>
      <c r="N33" s="25" t="s">
        <v>18</v>
      </c>
      <c r="O33" s="76" t="s">
        <v>19</v>
      </c>
      <c r="P33" s="77"/>
      <c r="Q33" s="11"/>
    </row>
    <row r="34" spans="1:21" ht="42.75" thickBot="1" x14ac:dyDescent="0.25">
      <c r="A34" s="67"/>
      <c r="B34" s="26" t="s">
        <v>20</v>
      </c>
      <c r="C34" s="27" t="s">
        <v>21</v>
      </c>
      <c r="D34" s="27" t="s">
        <v>11</v>
      </c>
      <c r="E34" s="27" t="s">
        <v>22</v>
      </c>
      <c r="F34" s="27" t="s">
        <v>11</v>
      </c>
      <c r="G34" s="26" t="s">
        <v>20</v>
      </c>
      <c r="H34" s="27" t="s">
        <v>21</v>
      </c>
      <c r="I34" s="27" t="s">
        <v>11</v>
      </c>
      <c r="J34" s="27" t="s">
        <v>22</v>
      </c>
      <c r="K34" s="35" t="s">
        <v>11</v>
      </c>
      <c r="L34" s="26" t="s">
        <v>20</v>
      </c>
      <c r="M34" s="27" t="s">
        <v>21</v>
      </c>
      <c r="N34" s="27" t="s">
        <v>11</v>
      </c>
      <c r="O34" s="27" t="s">
        <v>22</v>
      </c>
      <c r="P34" s="28" t="s">
        <v>11</v>
      </c>
      <c r="Q34" s="11"/>
    </row>
    <row r="35" spans="1:21" ht="13.5" thickBot="1" x14ac:dyDescent="0.25">
      <c r="A35" s="68"/>
      <c r="B35" s="29">
        <v>1</v>
      </c>
      <c r="C35" s="30">
        <v>2</v>
      </c>
      <c r="D35" s="30">
        <v>3</v>
      </c>
      <c r="E35" s="30">
        <v>4</v>
      </c>
      <c r="F35" s="30">
        <v>5</v>
      </c>
      <c r="G35" s="29">
        <v>6</v>
      </c>
      <c r="H35" s="30">
        <v>7</v>
      </c>
      <c r="I35" s="30">
        <v>8</v>
      </c>
      <c r="J35" s="30">
        <v>9</v>
      </c>
      <c r="K35" s="36">
        <v>10</v>
      </c>
      <c r="L35" s="29" t="s">
        <v>28</v>
      </c>
      <c r="M35" s="30" t="s">
        <v>29</v>
      </c>
      <c r="N35" s="30" t="s">
        <v>30</v>
      </c>
      <c r="O35" s="30" t="s">
        <v>31</v>
      </c>
      <c r="P35" s="34" t="s">
        <v>32</v>
      </c>
      <c r="Q35" s="11"/>
    </row>
    <row r="36" spans="1:21" x14ac:dyDescent="0.2">
      <c r="A36" s="3" t="s">
        <v>7</v>
      </c>
      <c r="B36" s="45">
        <f>Q10</f>
        <v>1056251</v>
      </c>
      <c r="C36" s="49">
        <f t="shared" ref="C36:F36" si="14">R10</f>
        <v>601418.59900000005</v>
      </c>
      <c r="D36" s="49">
        <f t="shared" si="14"/>
        <v>584088.36499999999</v>
      </c>
      <c r="E36" s="46">
        <f t="shared" si="14"/>
        <v>1381931</v>
      </c>
      <c r="F36" s="49">
        <f t="shared" si="14"/>
        <v>263773.99100000004</v>
      </c>
      <c r="G36" s="45">
        <f>L23</f>
        <v>1098317</v>
      </c>
      <c r="H36" s="49">
        <f t="shared" ref="H36:K36" si="15">M23</f>
        <v>536976.73600000003</v>
      </c>
      <c r="I36" s="49">
        <f t="shared" si="15"/>
        <v>518835.59800000011</v>
      </c>
      <c r="J36" s="46">
        <f t="shared" si="15"/>
        <v>1477493</v>
      </c>
      <c r="K36" s="49">
        <f t="shared" si="15"/>
        <v>232071.16100000002</v>
      </c>
      <c r="L36" s="45">
        <f>B36+G36</f>
        <v>2154568</v>
      </c>
      <c r="M36" s="49">
        <f t="shared" ref="M36:P36" si="16">C36+H36</f>
        <v>1138395.335</v>
      </c>
      <c r="N36" s="49">
        <f t="shared" si="16"/>
        <v>1102923.963</v>
      </c>
      <c r="O36" s="46">
        <f t="shared" si="16"/>
        <v>2859424</v>
      </c>
      <c r="P36" s="55">
        <f t="shared" si="16"/>
        <v>495845.15200000006</v>
      </c>
      <c r="Q36" s="6"/>
      <c r="R36" s="33"/>
      <c r="S36" s="6"/>
      <c r="T36" s="6"/>
      <c r="U36" s="6"/>
    </row>
    <row r="37" spans="1:21" x14ac:dyDescent="0.2">
      <c r="A37" s="4" t="s">
        <v>8</v>
      </c>
      <c r="B37" s="38">
        <f t="shared" ref="B37:B41" si="17">Q11</f>
        <v>161735</v>
      </c>
      <c r="C37" s="50">
        <f t="shared" ref="C37:C41" si="18">R11</f>
        <v>143930.538</v>
      </c>
      <c r="D37" s="50">
        <f t="shared" ref="D37:D41" si="19">S11</f>
        <v>129176.33399999999</v>
      </c>
      <c r="E37" s="39">
        <f t="shared" ref="E37:E41" si="20">T11</f>
        <v>211920</v>
      </c>
      <c r="F37" s="53">
        <f t="shared" ref="F37:F41" si="21">U11</f>
        <v>76073.998999999996</v>
      </c>
      <c r="G37" s="38">
        <f t="shared" ref="G37:G41" si="22">L24</f>
        <v>209394</v>
      </c>
      <c r="H37" s="50">
        <f t="shared" ref="H37:H41" si="23">M24</f>
        <v>59391.461999999992</v>
      </c>
      <c r="I37" s="50">
        <f t="shared" ref="I37:I41" si="24">N24</f>
        <v>53454.366000000009</v>
      </c>
      <c r="J37" s="39">
        <f t="shared" ref="J37:J41" si="25">O24</f>
        <v>311059</v>
      </c>
      <c r="K37" s="53">
        <f t="shared" ref="K37:K41" si="26">P24</f>
        <v>32579.040412000002</v>
      </c>
      <c r="L37" s="38">
        <f t="shared" ref="L37:L41" si="27">B37+G37</f>
        <v>371129</v>
      </c>
      <c r="M37" s="50">
        <f t="shared" ref="M37:M41" si="28">C37+H37</f>
        <v>203322</v>
      </c>
      <c r="N37" s="50">
        <f t="shared" ref="N37:N41" si="29">D37+I37</f>
        <v>182630.7</v>
      </c>
      <c r="O37" s="39">
        <f t="shared" ref="O37:O41" si="30">E37+J37</f>
        <v>522979</v>
      </c>
      <c r="P37" s="56">
        <f t="shared" ref="P37:P41" si="31">F37+K37</f>
        <v>108653.039412</v>
      </c>
      <c r="Q37" s="6"/>
      <c r="R37" s="33"/>
      <c r="S37" s="6"/>
      <c r="T37" s="6"/>
      <c r="U37" s="6"/>
    </row>
    <row r="38" spans="1:21" x14ac:dyDescent="0.2">
      <c r="A38" s="4" t="s">
        <v>16</v>
      </c>
      <c r="B38" s="38">
        <f t="shared" si="17"/>
        <v>25091</v>
      </c>
      <c r="C38" s="50">
        <f t="shared" si="18"/>
        <v>9595.844000000001</v>
      </c>
      <c r="D38" s="50">
        <f t="shared" si="19"/>
        <v>9724.6380000000026</v>
      </c>
      <c r="E38" s="39">
        <f t="shared" si="20"/>
        <v>28898</v>
      </c>
      <c r="F38" s="53">
        <f t="shared" si="21"/>
        <v>8209.1089999999986</v>
      </c>
      <c r="G38" s="38">
        <f t="shared" si="22"/>
        <v>34244</v>
      </c>
      <c r="H38" s="50">
        <f t="shared" si="23"/>
        <v>7889.7819999999992</v>
      </c>
      <c r="I38" s="50">
        <f t="shared" si="24"/>
        <v>6243.0810000000001</v>
      </c>
      <c r="J38" s="39">
        <f t="shared" si="25"/>
        <v>44251</v>
      </c>
      <c r="K38" s="53">
        <f t="shared" si="26"/>
        <v>7834.1470000000008</v>
      </c>
      <c r="L38" s="38">
        <f t="shared" si="27"/>
        <v>59335</v>
      </c>
      <c r="M38" s="50">
        <f t="shared" si="28"/>
        <v>17485.626</v>
      </c>
      <c r="N38" s="50">
        <f t="shared" si="29"/>
        <v>15967.719000000003</v>
      </c>
      <c r="O38" s="39">
        <f t="shared" si="30"/>
        <v>73149</v>
      </c>
      <c r="P38" s="56">
        <f t="shared" si="31"/>
        <v>16043.255999999999</v>
      </c>
      <c r="Q38" s="6"/>
      <c r="R38" s="33"/>
      <c r="S38" s="6"/>
      <c r="T38" s="6"/>
      <c r="U38" s="6"/>
    </row>
    <row r="39" spans="1:21" x14ac:dyDescent="0.2">
      <c r="A39" s="4" t="s">
        <v>14</v>
      </c>
      <c r="B39" s="38">
        <f t="shared" si="17"/>
        <v>5550</v>
      </c>
      <c r="C39" s="50">
        <f t="shared" si="18"/>
        <v>1554.3720000000003</v>
      </c>
      <c r="D39" s="50">
        <f t="shared" si="19"/>
        <v>1220.6279999999999</v>
      </c>
      <c r="E39" s="39">
        <f t="shared" si="20"/>
        <v>6618</v>
      </c>
      <c r="F39" s="53">
        <f t="shared" si="21"/>
        <v>2532.5830000000001</v>
      </c>
      <c r="G39" s="38">
        <f t="shared" si="22"/>
        <v>1651</v>
      </c>
      <c r="H39" s="50">
        <f t="shared" si="23"/>
        <v>202.67500000000001</v>
      </c>
      <c r="I39" s="50">
        <f t="shared" si="24"/>
        <v>118.52000000000001</v>
      </c>
      <c r="J39" s="39">
        <f t="shared" si="25"/>
        <v>1742</v>
      </c>
      <c r="K39" s="53">
        <f t="shared" si="26"/>
        <v>196.07599999999996</v>
      </c>
      <c r="L39" s="38">
        <f t="shared" si="27"/>
        <v>7201</v>
      </c>
      <c r="M39" s="50">
        <f t="shared" si="28"/>
        <v>1757.0470000000003</v>
      </c>
      <c r="N39" s="50">
        <f t="shared" si="29"/>
        <v>1339.1479999999999</v>
      </c>
      <c r="O39" s="39">
        <f t="shared" si="30"/>
        <v>8360</v>
      </c>
      <c r="P39" s="56">
        <f t="shared" si="31"/>
        <v>2728.6590000000001</v>
      </c>
      <c r="Q39" s="6"/>
      <c r="R39" s="33"/>
      <c r="S39" s="6"/>
      <c r="T39" s="6"/>
      <c r="U39" s="6"/>
    </row>
    <row r="40" spans="1:21" x14ac:dyDescent="0.2">
      <c r="A40" s="4" t="s">
        <v>10</v>
      </c>
      <c r="B40" s="38">
        <f t="shared" si="17"/>
        <v>513</v>
      </c>
      <c r="C40" s="50">
        <f t="shared" si="18"/>
        <v>1290.1569999999999</v>
      </c>
      <c r="D40" s="50">
        <f t="shared" si="19"/>
        <v>1318.3850000000002</v>
      </c>
      <c r="E40" s="39">
        <f t="shared" si="20"/>
        <v>8108</v>
      </c>
      <c r="F40" s="53">
        <f t="shared" si="21"/>
        <v>530.20299999999997</v>
      </c>
      <c r="G40" s="38">
        <f t="shared" si="22"/>
        <v>13900</v>
      </c>
      <c r="H40" s="50">
        <f t="shared" si="23"/>
        <v>1571.3879999999999</v>
      </c>
      <c r="I40" s="50">
        <f t="shared" si="24"/>
        <v>1375.23</v>
      </c>
      <c r="J40" s="39">
        <f t="shared" si="25"/>
        <v>11991</v>
      </c>
      <c r="K40" s="53">
        <f t="shared" si="26"/>
        <v>1504.0100000000002</v>
      </c>
      <c r="L40" s="38">
        <f t="shared" si="27"/>
        <v>14413</v>
      </c>
      <c r="M40" s="50">
        <f t="shared" si="28"/>
        <v>2861.5450000000001</v>
      </c>
      <c r="N40" s="50">
        <f t="shared" si="29"/>
        <v>2693.6150000000002</v>
      </c>
      <c r="O40" s="39">
        <f t="shared" si="30"/>
        <v>20099</v>
      </c>
      <c r="P40" s="56">
        <f t="shared" si="31"/>
        <v>2034.2130000000002</v>
      </c>
      <c r="Q40" s="6"/>
      <c r="R40" s="33"/>
      <c r="S40" s="6"/>
      <c r="T40" s="6"/>
      <c r="U40" s="6"/>
    </row>
    <row r="41" spans="1:21" ht="13.5" thickBot="1" x14ac:dyDescent="0.25">
      <c r="A41" s="37" t="s">
        <v>15</v>
      </c>
      <c r="B41" s="40">
        <f t="shared" si="17"/>
        <v>3286</v>
      </c>
      <c r="C41" s="51">
        <f t="shared" si="18"/>
        <v>422.48899999999998</v>
      </c>
      <c r="D41" s="51">
        <f t="shared" si="19"/>
        <v>232.453</v>
      </c>
      <c r="E41" s="41">
        <f t="shared" si="20"/>
        <v>3728</v>
      </c>
      <c r="F41" s="54">
        <f t="shared" si="21"/>
        <v>472.11700000000008</v>
      </c>
      <c r="G41" s="40">
        <f t="shared" si="22"/>
        <v>6965</v>
      </c>
      <c r="H41" s="51">
        <f t="shared" si="23"/>
        <v>1625.623</v>
      </c>
      <c r="I41" s="51">
        <f t="shared" si="24"/>
        <v>723.55300000000011</v>
      </c>
      <c r="J41" s="41">
        <f t="shared" si="25"/>
        <v>10892</v>
      </c>
      <c r="K41" s="54">
        <f t="shared" si="26"/>
        <v>2147.2060000000001</v>
      </c>
      <c r="L41" s="40">
        <f t="shared" si="27"/>
        <v>10251</v>
      </c>
      <c r="M41" s="51">
        <f t="shared" si="28"/>
        <v>2048.1120000000001</v>
      </c>
      <c r="N41" s="51">
        <f t="shared" si="29"/>
        <v>956.00600000000009</v>
      </c>
      <c r="O41" s="41">
        <f t="shared" si="30"/>
        <v>14620</v>
      </c>
      <c r="P41" s="57">
        <f t="shared" si="31"/>
        <v>2619.3230000000003</v>
      </c>
      <c r="Q41" s="6"/>
      <c r="R41" s="33"/>
      <c r="S41" s="6"/>
      <c r="T41" s="6"/>
      <c r="U41" s="6"/>
    </row>
    <row r="42" spans="1:21" ht="14.25" thickTop="1" thickBot="1" x14ac:dyDescent="0.25">
      <c r="A42" s="17" t="s">
        <v>9</v>
      </c>
      <c r="B42" s="42">
        <f t="shared" ref="B42:P42" si="32">SUM(B36:B41)</f>
        <v>1252426</v>
      </c>
      <c r="C42" s="52">
        <f t="shared" si="32"/>
        <v>758211.99900000007</v>
      </c>
      <c r="D42" s="52">
        <f t="shared" si="32"/>
        <v>725760.80300000007</v>
      </c>
      <c r="E42" s="43">
        <f t="shared" si="32"/>
        <v>1641203</v>
      </c>
      <c r="F42" s="52">
        <f t="shared" si="32"/>
        <v>351592.00200000004</v>
      </c>
      <c r="G42" s="42">
        <f t="shared" si="32"/>
        <v>1364471</v>
      </c>
      <c r="H42" s="52">
        <f t="shared" si="32"/>
        <v>607657.66600000008</v>
      </c>
      <c r="I42" s="52">
        <f t="shared" si="32"/>
        <v>580750.34800000011</v>
      </c>
      <c r="J42" s="43">
        <f t="shared" si="32"/>
        <v>1857428</v>
      </c>
      <c r="K42" s="52">
        <f t="shared" si="32"/>
        <v>276331.64041200001</v>
      </c>
      <c r="L42" s="42">
        <f t="shared" si="32"/>
        <v>2616897</v>
      </c>
      <c r="M42" s="52">
        <f t="shared" si="32"/>
        <v>1365869.6649999998</v>
      </c>
      <c r="N42" s="52">
        <f t="shared" si="32"/>
        <v>1306511.1510000001</v>
      </c>
      <c r="O42" s="43">
        <f t="shared" si="32"/>
        <v>3498631</v>
      </c>
      <c r="P42" s="58">
        <f t="shared" si="32"/>
        <v>627923.6424120001</v>
      </c>
      <c r="Q42" s="7"/>
      <c r="R42" s="8"/>
      <c r="S42" s="7"/>
      <c r="T42" s="7"/>
      <c r="U42" s="7"/>
    </row>
    <row r="43" spans="1:21" x14ac:dyDescent="0.2">
      <c r="Q43" s="2"/>
      <c r="R43" s="2"/>
      <c r="S43" s="2"/>
      <c r="T43" s="2"/>
      <c r="U43" s="2"/>
    </row>
  </sheetData>
  <mergeCells count="38">
    <mergeCell ref="L7:M7"/>
    <mergeCell ref="L33:M33"/>
    <mergeCell ref="O33:P33"/>
    <mergeCell ref="A32:A35"/>
    <mergeCell ref="B33:C33"/>
    <mergeCell ref="E33:F33"/>
    <mergeCell ref="G33:H33"/>
    <mergeCell ref="J33:K33"/>
    <mergeCell ref="B32:F32"/>
    <mergeCell ref="G32:K32"/>
    <mergeCell ref="L32:P32"/>
    <mergeCell ref="N18:P18"/>
    <mergeCell ref="B20:C20"/>
    <mergeCell ref="E20:F20"/>
    <mergeCell ref="G20:H20"/>
    <mergeCell ref="J20:K20"/>
    <mergeCell ref="L20:M20"/>
    <mergeCell ref="O20:P20"/>
    <mergeCell ref="A19:A22"/>
    <mergeCell ref="B19:F19"/>
    <mergeCell ref="G19:K19"/>
    <mergeCell ref="L19:P19"/>
    <mergeCell ref="N31:P31"/>
    <mergeCell ref="A2:U2"/>
    <mergeCell ref="A3:U3"/>
    <mergeCell ref="S5:U5"/>
    <mergeCell ref="Q7:R7"/>
    <mergeCell ref="T7:U7"/>
    <mergeCell ref="A6:A9"/>
    <mergeCell ref="Q6:U6"/>
    <mergeCell ref="B6:F6"/>
    <mergeCell ref="G6:K6"/>
    <mergeCell ref="L6:P6"/>
    <mergeCell ref="B7:C7"/>
    <mergeCell ref="E7:F7"/>
    <mergeCell ref="G7:H7"/>
    <mergeCell ref="J7:K7"/>
    <mergeCell ref="O7:P7"/>
  </mergeCells>
  <phoneticPr fontId="13" type="noConversion"/>
  <printOptions horizontalCentered="1"/>
  <pageMargins left="0.45" right="0.7" top="0.75" bottom="0.75" header="0.3" footer="0.3"/>
  <pageSetup paperSize="5" scale="5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171450</xdr:colOff>
                <xdr:row>0</xdr:row>
                <xdr:rowOff>76200</xdr:rowOff>
              </from>
              <to>
                <xdr:col>0</xdr:col>
                <xdr:colOff>657225</xdr:colOff>
                <xdr:row>3</xdr:row>
                <xdr:rowOff>76200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Province wise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Ahmad - ACD</dc:creator>
  <cp:lastModifiedBy>Administrator</cp:lastModifiedBy>
  <cp:lastPrinted>2019-08-22T09:12:50Z</cp:lastPrinted>
  <dcterms:created xsi:type="dcterms:W3CDTF">1996-10-14T23:33:28Z</dcterms:created>
  <dcterms:modified xsi:type="dcterms:W3CDTF">2021-12-26T18:19:19Z</dcterms:modified>
</cp:coreProperties>
</file>